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Course_Data\Thesis-voorbereiding\headless-lm\scores\"/>
    </mc:Choice>
  </mc:AlternateContent>
  <xr:revisionPtr revIDLastSave="0" documentId="13_ncr:1_{5B07DA96-DEEF-4ABF-B7CD-2192852172C2}" xr6:coauthVersionLast="47" xr6:coauthVersionMax="47" xr10:uidLastSave="{00000000-0000-0000-0000-000000000000}"/>
  <bookViews>
    <workbookView xWindow="19095" yWindow="0" windowWidth="19410" windowHeight="20985" xr2:uid="{03BED8EE-A088-472E-8946-3D2BEEE06F90}"/>
  </bookViews>
  <sheets>
    <sheet name="VMLM-10M" sheetId="1" r:id="rId1"/>
    <sheet name="HMLM-10M" sheetId="2" r:id="rId2"/>
    <sheet name="VMLM-100M" sheetId="4" r:id="rId3"/>
    <sheet name="HMLM-100M" sheetId="3" r:id="rId4"/>
    <sheet name="HGPT-100M" sheetId="7" r:id="rId5"/>
    <sheet name="VGPT-100M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C32" i="1"/>
  <c r="N32" i="1" s="1"/>
  <c r="C23" i="8"/>
  <c r="M33" i="8"/>
  <c r="M34" i="8"/>
  <c r="M32" i="8"/>
  <c r="L33" i="8"/>
  <c r="L34" i="8"/>
  <c r="L36" i="8" s="1"/>
  <c r="L32" i="8"/>
  <c r="K33" i="8"/>
  <c r="K34" i="8"/>
  <c r="K32" i="8"/>
  <c r="I33" i="8"/>
  <c r="I34" i="8"/>
  <c r="I32" i="8"/>
  <c r="G32" i="8"/>
  <c r="G34" i="8"/>
  <c r="G33" i="8"/>
  <c r="H34" i="8"/>
  <c r="H33" i="8"/>
  <c r="H32" i="8"/>
  <c r="D34" i="8"/>
  <c r="D33" i="8"/>
  <c r="D32" i="8"/>
  <c r="M21" i="8"/>
  <c r="M22" i="8"/>
  <c r="M20" i="8"/>
  <c r="L21" i="8"/>
  <c r="L22" i="8"/>
  <c r="L20" i="8"/>
  <c r="K21" i="8"/>
  <c r="K22" i="8"/>
  <c r="K20" i="8"/>
  <c r="J21" i="8"/>
  <c r="J22" i="8"/>
  <c r="J20" i="8"/>
  <c r="I20" i="8"/>
  <c r="I21" i="8"/>
  <c r="I22" i="8"/>
  <c r="H21" i="8"/>
  <c r="H22" i="8"/>
  <c r="H20" i="8"/>
  <c r="G21" i="8"/>
  <c r="G22" i="8"/>
  <c r="G20" i="8"/>
  <c r="E20" i="8"/>
  <c r="F20" i="8"/>
  <c r="E21" i="8"/>
  <c r="F21" i="8"/>
  <c r="E22" i="8"/>
  <c r="F22" i="8"/>
  <c r="D21" i="8"/>
  <c r="D22" i="8"/>
  <c r="D20" i="8"/>
  <c r="M33" i="7"/>
  <c r="M34" i="7"/>
  <c r="M32" i="7"/>
  <c r="D21" i="7"/>
  <c r="D22" i="7"/>
  <c r="D20" i="7"/>
  <c r="C21" i="7"/>
  <c r="C22" i="7"/>
  <c r="C20" i="7"/>
  <c r="L32" i="7"/>
  <c r="L33" i="7"/>
  <c r="L34" i="7"/>
  <c r="K33" i="7"/>
  <c r="K34" i="7"/>
  <c r="K32" i="7"/>
  <c r="I33" i="7"/>
  <c r="I34" i="7"/>
  <c r="I32" i="7"/>
  <c r="I35" i="7" s="1"/>
  <c r="G34" i="7"/>
  <c r="G33" i="7"/>
  <c r="G32" i="7"/>
  <c r="H33" i="7"/>
  <c r="H34" i="7"/>
  <c r="H32" i="7"/>
  <c r="F32" i="7"/>
  <c r="F33" i="7"/>
  <c r="F34" i="7"/>
  <c r="E32" i="7"/>
  <c r="E33" i="7"/>
  <c r="E34" i="7"/>
  <c r="C34" i="7"/>
  <c r="C33" i="7"/>
  <c r="D34" i="7"/>
  <c r="D33" i="7"/>
  <c r="D32" i="7"/>
  <c r="M22" i="7"/>
  <c r="M21" i="7"/>
  <c r="M20" i="7"/>
  <c r="K20" i="7"/>
  <c r="K22" i="7"/>
  <c r="K21" i="7"/>
  <c r="F20" i="7"/>
  <c r="F21" i="7"/>
  <c r="F22" i="7"/>
  <c r="E20" i="7"/>
  <c r="E21" i="7"/>
  <c r="E22" i="7"/>
  <c r="L20" i="7"/>
  <c r="L22" i="7"/>
  <c r="L21" i="7"/>
  <c r="I21" i="7"/>
  <c r="I22" i="7"/>
  <c r="I20" i="7"/>
  <c r="I24" i="7" s="1"/>
  <c r="J20" i="7"/>
  <c r="J21" i="7"/>
  <c r="J22" i="7"/>
  <c r="J34" i="8"/>
  <c r="F34" i="8"/>
  <c r="E34" i="8"/>
  <c r="C34" i="8"/>
  <c r="J33" i="8"/>
  <c r="F33" i="8"/>
  <c r="E33" i="8"/>
  <c r="C33" i="8"/>
  <c r="J32" i="8"/>
  <c r="F32" i="8"/>
  <c r="E32" i="8"/>
  <c r="D35" i="8"/>
  <c r="C32" i="8"/>
  <c r="C22" i="8"/>
  <c r="C21" i="8"/>
  <c r="D24" i="8"/>
  <c r="C20" i="8"/>
  <c r="J34" i="7"/>
  <c r="J33" i="7"/>
  <c r="J32" i="7"/>
  <c r="D35" i="7"/>
  <c r="C32" i="7"/>
  <c r="H22" i="7"/>
  <c r="G22" i="7"/>
  <c r="H21" i="7"/>
  <c r="G21" i="7"/>
  <c r="H20" i="7"/>
  <c r="G20" i="7"/>
  <c r="C23" i="4"/>
  <c r="C23" i="3"/>
  <c r="M32" i="4"/>
  <c r="M33" i="4"/>
  <c r="M34" i="4"/>
  <c r="L32" i="4"/>
  <c r="L33" i="4"/>
  <c r="L34" i="4"/>
  <c r="K32" i="4"/>
  <c r="K33" i="4"/>
  <c r="K34" i="4"/>
  <c r="J32" i="4"/>
  <c r="J33" i="4"/>
  <c r="J34" i="4"/>
  <c r="I32" i="4"/>
  <c r="I33" i="4"/>
  <c r="I34" i="4"/>
  <c r="H32" i="4"/>
  <c r="H33" i="4"/>
  <c r="H34" i="4"/>
  <c r="G32" i="4"/>
  <c r="G33" i="4"/>
  <c r="G34" i="4"/>
  <c r="F32" i="4"/>
  <c r="F33" i="4"/>
  <c r="F34" i="4"/>
  <c r="E32" i="4"/>
  <c r="E33" i="4"/>
  <c r="E34" i="4"/>
  <c r="D34" i="4"/>
  <c r="D33" i="4"/>
  <c r="D32" i="4"/>
  <c r="C33" i="4"/>
  <c r="K20" i="4"/>
  <c r="K21" i="4"/>
  <c r="K22" i="4"/>
  <c r="J21" i="3"/>
  <c r="K21" i="3"/>
  <c r="J22" i="3"/>
  <c r="K22" i="3"/>
  <c r="K20" i="3"/>
  <c r="M20" i="4"/>
  <c r="M21" i="4"/>
  <c r="M22" i="4"/>
  <c r="L20" i="4"/>
  <c r="L21" i="4"/>
  <c r="L22" i="4"/>
  <c r="L24" i="4" s="1"/>
  <c r="I20" i="4"/>
  <c r="J20" i="4"/>
  <c r="I21" i="4"/>
  <c r="J21" i="4"/>
  <c r="I22" i="4"/>
  <c r="J22" i="4"/>
  <c r="H20" i="4"/>
  <c r="H21" i="4"/>
  <c r="H22" i="4"/>
  <c r="G20" i="4"/>
  <c r="G21" i="4"/>
  <c r="G22" i="4"/>
  <c r="G23" i="4" s="1"/>
  <c r="F20" i="4"/>
  <c r="F21" i="4"/>
  <c r="F22" i="4"/>
  <c r="E20" i="4"/>
  <c r="E21" i="4"/>
  <c r="E22" i="4"/>
  <c r="D22" i="4"/>
  <c r="D21" i="4"/>
  <c r="D20" i="4"/>
  <c r="C22" i="4"/>
  <c r="C21" i="4"/>
  <c r="C20" i="4"/>
  <c r="C34" i="4"/>
  <c r="C32" i="4"/>
  <c r="M23" i="4"/>
  <c r="H24" i="4"/>
  <c r="M32" i="3"/>
  <c r="M33" i="3"/>
  <c r="M34" i="3"/>
  <c r="L32" i="3"/>
  <c r="L33" i="3"/>
  <c r="L34" i="3"/>
  <c r="K32" i="3"/>
  <c r="K33" i="3"/>
  <c r="K34" i="3"/>
  <c r="J32" i="3"/>
  <c r="J33" i="3"/>
  <c r="J34" i="3"/>
  <c r="I32" i="3"/>
  <c r="I33" i="3"/>
  <c r="I34" i="3"/>
  <c r="H34" i="3"/>
  <c r="H32" i="3"/>
  <c r="H33" i="3"/>
  <c r="G34" i="3"/>
  <c r="G32" i="3"/>
  <c r="G33" i="3"/>
  <c r="E32" i="3"/>
  <c r="E33" i="3"/>
  <c r="E34" i="3"/>
  <c r="F34" i="3"/>
  <c r="F33" i="3"/>
  <c r="F32" i="3"/>
  <c r="D34" i="3"/>
  <c r="D33" i="3"/>
  <c r="D32" i="3"/>
  <c r="C34" i="3"/>
  <c r="C33" i="3"/>
  <c r="C32" i="3"/>
  <c r="M20" i="3"/>
  <c r="M21" i="3"/>
  <c r="M22" i="3"/>
  <c r="L20" i="3"/>
  <c r="L21" i="3"/>
  <c r="L22" i="3"/>
  <c r="J20" i="3"/>
  <c r="I22" i="3"/>
  <c r="I21" i="3"/>
  <c r="I20" i="3"/>
  <c r="H22" i="3"/>
  <c r="H20" i="3"/>
  <c r="H21" i="3"/>
  <c r="G20" i="3"/>
  <c r="G21" i="3"/>
  <c r="G22" i="3"/>
  <c r="F20" i="3"/>
  <c r="F21" i="3"/>
  <c r="F22" i="3"/>
  <c r="E21" i="3"/>
  <c r="E22" i="3"/>
  <c r="E20" i="3"/>
  <c r="D22" i="3"/>
  <c r="D21" i="3"/>
  <c r="D20" i="3"/>
  <c r="C20" i="3"/>
  <c r="C21" i="3"/>
  <c r="C22" i="3"/>
  <c r="I40" i="1"/>
  <c r="N57" i="2"/>
  <c r="N46" i="2"/>
  <c r="N35" i="2"/>
  <c r="N24" i="1"/>
  <c r="N40" i="1"/>
  <c r="N51" i="1"/>
  <c r="F53" i="2"/>
  <c r="F54" i="2"/>
  <c r="F55" i="2"/>
  <c r="D53" i="2"/>
  <c r="D54" i="2"/>
  <c r="D55" i="2"/>
  <c r="K53" i="2"/>
  <c r="K54" i="2"/>
  <c r="K55" i="2"/>
  <c r="M55" i="2"/>
  <c r="M53" i="2"/>
  <c r="M57" i="2" s="1"/>
  <c r="M54" i="2"/>
  <c r="L53" i="2"/>
  <c r="L54" i="2"/>
  <c r="L55" i="2"/>
  <c r="J53" i="2"/>
  <c r="J54" i="2"/>
  <c r="J55" i="2"/>
  <c r="I55" i="2"/>
  <c r="I54" i="2"/>
  <c r="I53" i="2"/>
  <c r="H54" i="2"/>
  <c r="H53" i="2"/>
  <c r="H55" i="2"/>
  <c r="G55" i="2"/>
  <c r="G53" i="2"/>
  <c r="G54" i="2"/>
  <c r="E55" i="2"/>
  <c r="E53" i="2"/>
  <c r="E54" i="2"/>
  <c r="C55" i="2"/>
  <c r="C53" i="2"/>
  <c r="J42" i="2"/>
  <c r="J43" i="2"/>
  <c r="J44" i="2"/>
  <c r="M44" i="2"/>
  <c r="M42" i="2"/>
  <c r="M43" i="2"/>
  <c r="L42" i="2"/>
  <c r="L43" i="2"/>
  <c r="L44" i="2"/>
  <c r="K42" i="2"/>
  <c r="K43" i="2"/>
  <c r="K44" i="2"/>
  <c r="I44" i="2"/>
  <c r="I43" i="2"/>
  <c r="I42" i="2"/>
  <c r="H44" i="2"/>
  <c r="H42" i="2"/>
  <c r="H43" i="2"/>
  <c r="G43" i="2"/>
  <c r="G42" i="2"/>
  <c r="G44" i="2"/>
  <c r="F42" i="2"/>
  <c r="F43" i="2"/>
  <c r="F44" i="2"/>
  <c r="E42" i="2"/>
  <c r="E43" i="2"/>
  <c r="E44" i="2"/>
  <c r="D42" i="2"/>
  <c r="D43" i="2"/>
  <c r="D44" i="2"/>
  <c r="C44" i="2"/>
  <c r="C43" i="2"/>
  <c r="C42" i="2"/>
  <c r="M32" i="2"/>
  <c r="M31" i="2"/>
  <c r="M33" i="2"/>
  <c r="L31" i="2"/>
  <c r="L32" i="2"/>
  <c r="L33" i="2"/>
  <c r="K31" i="2"/>
  <c r="K32" i="2"/>
  <c r="K33" i="2"/>
  <c r="J31" i="2"/>
  <c r="J32" i="2"/>
  <c r="J33" i="2"/>
  <c r="I33" i="2"/>
  <c r="I31" i="2"/>
  <c r="I32" i="2"/>
  <c r="H32" i="2"/>
  <c r="H31" i="2"/>
  <c r="H33" i="2"/>
  <c r="G33" i="2"/>
  <c r="G32" i="2"/>
  <c r="G31" i="2"/>
  <c r="F31" i="2"/>
  <c r="F32" i="2"/>
  <c r="F33" i="2"/>
  <c r="E31" i="2"/>
  <c r="E32" i="2"/>
  <c r="E33" i="2"/>
  <c r="D31" i="2"/>
  <c r="D32" i="2"/>
  <c r="D33" i="2"/>
  <c r="C33" i="2"/>
  <c r="C32" i="2"/>
  <c r="C31" i="2"/>
  <c r="F22" i="2"/>
  <c r="F20" i="2"/>
  <c r="F21" i="2"/>
  <c r="M22" i="2"/>
  <c r="M20" i="2"/>
  <c r="M21" i="2"/>
  <c r="L21" i="2"/>
  <c r="L20" i="2"/>
  <c r="L22" i="2"/>
  <c r="K21" i="2"/>
  <c r="K20" i="2"/>
  <c r="K22" i="2"/>
  <c r="J20" i="2"/>
  <c r="J21" i="2"/>
  <c r="J22" i="2"/>
  <c r="I22" i="2"/>
  <c r="I21" i="2"/>
  <c r="I20" i="2"/>
  <c r="H20" i="2"/>
  <c r="G20" i="2"/>
  <c r="H21" i="2"/>
  <c r="H22" i="2"/>
  <c r="G21" i="2"/>
  <c r="G22" i="2"/>
  <c r="E21" i="2"/>
  <c r="E22" i="2"/>
  <c r="E23" i="2" s="1"/>
  <c r="E20" i="2"/>
  <c r="D22" i="2"/>
  <c r="D20" i="2"/>
  <c r="D21" i="2"/>
  <c r="C20" i="2"/>
  <c r="C21" i="2"/>
  <c r="C22" i="2"/>
  <c r="C23" i="2" s="1"/>
  <c r="H24" i="2"/>
  <c r="H23" i="2"/>
  <c r="C54" i="2"/>
  <c r="K47" i="1"/>
  <c r="L47" i="1"/>
  <c r="M47" i="1"/>
  <c r="K48" i="1"/>
  <c r="L48" i="1"/>
  <c r="M48" i="1"/>
  <c r="K49" i="1"/>
  <c r="L49" i="1"/>
  <c r="M49" i="1"/>
  <c r="J49" i="1"/>
  <c r="J47" i="1"/>
  <c r="I49" i="1"/>
  <c r="I48" i="1"/>
  <c r="I47" i="1"/>
  <c r="J48" i="1"/>
  <c r="G49" i="1"/>
  <c r="H49" i="1"/>
  <c r="H47" i="1"/>
  <c r="G47" i="1"/>
  <c r="G48" i="1"/>
  <c r="H48" i="1"/>
  <c r="H50" i="1" s="1"/>
  <c r="F47" i="1"/>
  <c r="F51" i="1" s="1"/>
  <c r="F48" i="1"/>
  <c r="F49" i="1"/>
  <c r="E47" i="1"/>
  <c r="E48" i="1"/>
  <c r="E49" i="1"/>
  <c r="E51" i="1"/>
  <c r="D47" i="1"/>
  <c r="D51" i="1" s="1"/>
  <c r="D48" i="1"/>
  <c r="D49" i="1"/>
  <c r="C47" i="1"/>
  <c r="C49" i="1"/>
  <c r="K36" i="1"/>
  <c r="K37" i="1"/>
  <c r="K38" i="1"/>
  <c r="K39" i="1"/>
  <c r="K40" i="1"/>
  <c r="C48" i="1"/>
  <c r="H38" i="1"/>
  <c r="H37" i="1"/>
  <c r="H36" i="1"/>
  <c r="G38" i="1"/>
  <c r="G36" i="1"/>
  <c r="F38" i="1"/>
  <c r="E36" i="1"/>
  <c r="F36" i="1"/>
  <c r="I36" i="1"/>
  <c r="J36" i="1"/>
  <c r="L36" i="1"/>
  <c r="M36" i="1"/>
  <c r="E37" i="1"/>
  <c r="F37" i="1"/>
  <c r="G37" i="1"/>
  <c r="I37" i="1"/>
  <c r="J37" i="1"/>
  <c r="L37" i="1"/>
  <c r="M37" i="1"/>
  <c r="E38" i="1"/>
  <c r="I38" i="1"/>
  <c r="J38" i="1"/>
  <c r="L38" i="1"/>
  <c r="M38" i="1"/>
  <c r="D37" i="1"/>
  <c r="D38" i="1"/>
  <c r="D36" i="1"/>
  <c r="C37" i="1"/>
  <c r="C38" i="1"/>
  <c r="C36" i="1"/>
  <c r="K23" i="1"/>
  <c r="K24" i="1"/>
  <c r="K31" i="1"/>
  <c r="L31" i="1"/>
  <c r="L32" i="1"/>
  <c r="K32" i="1"/>
  <c r="J31" i="1"/>
  <c r="J32" i="1"/>
  <c r="I31" i="1"/>
  <c r="I32" i="1"/>
  <c r="H31" i="1"/>
  <c r="H32" i="1"/>
  <c r="G31" i="1"/>
  <c r="G32" i="1"/>
  <c r="F31" i="1"/>
  <c r="F32" i="1"/>
  <c r="D31" i="1"/>
  <c r="D32" i="1"/>
  <c r="E31" i="1"/>
  <c r="E32" i="1"/>
  <c r="C31" i="1"/>
  <c r="N31" i="1" s="1"/>
  <c r="M32" i="1"/>
  <c r="M31" i="1"/>
  <c r="G23" i="1"/>
  <c r="G24" i="1"/>
  <c r="F23" i="1"/>
  <c r="F24" i="1"/>
  <c r="E23" i="1"/>
  <c r="E24" i="1"/>
  <c r="D23" i="1"/>
  <c r="H23" i="1"/>
  <c r="I23" i="1"/>
  <c r="J23" i="1"/>
  <c r="L23" i="1"/>
  <c r="M23" i="1"/>
  <c r="C23" i="1"/>
  <c r="I24" i="1"/>
  <c r="D24" i="1"/>
  <c r="M24" i="1"/>
  <c r="C24" i="1"/>
  <c r="H24" i="1"/>
  <c r="J24" i="1"/>
  <c r="L24" i="1"/>
  <c r="C24" i="8" l="1"/>
  <c r="J35" i="8"/>
  <c r="J36" i="8"/>
  <c r="E35" i="8"/>
  <c r="F35" i="8"/>
  <c r="C35" i="8"/>
  <c r="L23" i="8"/>
  <c r="M23" i="8"/>
  <c r="M24" i="8"/>
  <c r="H23" i="8"/>
  <c r="I24" i="8"/>
  <c r="L24" i="8"/>
  <c r="G23" i="8"/>
  <c r="J24" i="8"/>
  <c r="F24" i="8"/>
  <c r="G24" i="8"/>
  <c r="E24" i="8"/>
  <c r="H24" i="8"/>
  <c r="K24" i="8"/>
  <c r="C36" i="8"/>
  <c r="D36" i="8"/>
  <c r="H35" i="8"/>
  <c r="F36" i="8"/>
  <c r="H36" i="8"/>
  <c r="I36" i="8"/>
  <c r="K36" i="8"/>
  <c r="M36" i="8"/>
  <c r="E36" i="8"/>
  <c r="G36" i="7"/>
  <c r="K36" i="7"/>
  <c r="M24" i="7"/>
  <c r="H24" i="7"/>
  <c r="M23" i="7"/>
  <c r="J24" i="7"/>
  <c r="C24" i="7"/>
  <c r="E36" i="7"/>
  <c r="H36" i="7"/>
  <c r="I36" i="7"/>
  <c r="J36" i="7"/>
  <c r="L24" i="7"/>
  <c r="D24" i="7"/>
  <c r="E24" i="7"/>
  <c r="K24" i="7"/>
  <c r="F24" i="7"/>
  <c r="G24" i="7"/>
  <c r="L36" i="7"/>
  <c r="M36" i="7"/>
  <c r="C36" i="7"/>
  <c r="D36" i="7"/>
  <c r="F36" i="7"/>
  <c r="D23" i="8"/>
  <c r="G35" i="8"/>
  <c r="E23" i="8"/>
  <c r="F23" i="8"/>
  <c r="I35" i="8"/>
  <c r="K35" i="8"/>
  <c r="I23" i="8"/>
  <c r="L35" i="8"/>
  <c r="J23" i="8"/>
  <c r="M35" i="8"/>
  <c r="K23" i="8"/>
  <c r="L23" i="7"/>
  <c r="C35" i="7"/>
  <c r="E35" i="7"/>
  <c r="C23" i="7"/>
  <c r="F35" i="7"/>
  <c r="D23" i="7"/>
  <c r="G35" i="7"/>
  <c r="E23" i="7"/>
  <c r="H35" i="7"/>
  <c r="F23" i="7"/>
  <c r="G23" i="7"/>
  <c r="J35" i="7"/>
  <c r="H23" i="7"/>
  <c r="K35" i="7"/>
  <c r="I23" i="7"/>
  <c r="L35" i="7"/>
  <c r="J23" i="7"/>
  <c r="M35" i="7"/>
  <c r="K23" i="7"/>
  <c r="I23" i="3"/>
  <c r="K23" i="4"/>
  <c r="M23" i="3"/>
  <c r="D24" i="4"/>
  <c r="M24" i="4"/>
  <c r="G24" i="4"/>
  <c r="L23" i="4"/>
  <c r="D23" i="4"/>
  <c r="E36" i="4"/>
  <c r="D36" i="4"/>
  <c r="C36" i="4"/>
  <c r="I35" i="4"/>
  <c r="L36" i="4"/>
  <c r="C35" i="4"/>
  <c r="K24" i="4"/>
  <c r="I24" i="4"/>
  <c r="J24" i="4"/>
  <c r="C24" i="4"/>
  <c r="H23" i="4"/>
  <c r="E24" i="4"/>
  <c r="F24" i="4"/>
  <c r="H35" i="4"/>
  <c r="H36" i="4"/>
  <c r="I36" i="4"/>
  <c r="J36" i="4"/>
  <c r="K36" i="4"/>
  <c r="M36" i="4"/>
  <c r="D35" i="4"/>
  <c r="J35" i="4"/>
  <c r="K35" i="4"/>
  <c r="G36" i="4"/>
  <c r="E35" i="4"/>
  <c r="F35" i="4"/>
  <c r="F36" i="4"/>
  <c r="N23" i="4"/>
  <c r="G35" i="4"/>
  <c r="E23" i="4"/>
  <c r="F23" i="4"/>
  <c r="I23" i="4"/>
  <c r="L35" i="4"/>
  <c r="J23" i="4"/>
  <c r="M35" i="4"/>
  <c r="E36" i="3"/>
  <c r="E24" i="3"/>
  <c r="H24" i="3"/>
  <c r="G24" i="3"/>
  <c r="H36" i="3"/>
  <c r="M24" i="3"/>
  <c r="D36" i="3"/>
  <c r="E35" i="3"/>
  <c r="C24" i="3"/>
  <c r="F24" i="2"/>
  <c r="G36" i="3"/>
  <c r="I36" i="3"/>
  <c r="J36" i="3"/>
  <c r="K36" i="3"/>
  <c r="L36" i="3"/>
  <c r="D35" i="3"/>
  <c r="M36" i="3"/>
  <c r="H35" i="3"/>
  <c r="C36" i="3"/>
  <c r="F36" i="3"/>
  <c r="I24" i="3"/>
  <c r="K24" i="3"/>
  <c r="L24" i="3"/>
  <c r="E23" i="3"/>
  <c r="J24" i="3"/>
  <c r="D24" i="3"/>
  <c r="F24" i="3"/>
  <c r="F23" i="3"/>
  <c r="I35" i="3"/>
  <c r="G23" i="3"/>
  <c r="J35" i="3"/>
  <c r="H23" i="3"/>
  <c r="K35" i="3"/>
  <c r="L35" i="3"/>
  <c r="J23" i="3"/>
  <c r="M35" i="3"/>
  <c r="K23" i="3"/>
  <c r="L23" i="3"/>
  <c r="C35" i="3"/>
  <c r="F35" i="3"/>
  <c r="D23" i="3"/>
  <c r="G35" i="3"/>
  <c r="F23" i="2"/>
  <c r="J35" i="2"/>
  <c r="K35" i="2"/>
  <c r="L35" i="2"/>
  <c r="D35" i="2"/>
  <c r="I23" i="2"/>
  <c r="G23" i="2"/>
  <c r="J23" i="2"/>
  <c r="D23" i="2"/>
  <c r="J24" i="2"/>
  <c r="I24" i="2"/>
  <c r="G24" i="2"/>
  <c r="C34" i="2"/>
  <c r="D24" i="2"/>
  <c r="E24" i="2"/>
  <c r="C24" i="2"/>
  <c r="M23" i="2"/>
  <c r="L23" i="2"/>
  <c r="K24" i="2"/>
  <c r="K23" i="2"/>
  <c r="L24" i="2"/>
  <c r="M24" i="2"/>
  <c r="H34" i="2"/>
  <c r="I34" i="2"/>
  <c r="J34" i="2"/>
  <c r="K34" i="2"/>
  <c r="I35" i="2"/>
  <c r="K45" i="2"/>
  <c r="D34" i="2"/>
  <c r="E34" i="2"/>
  <c r="E35" i="2"/>
  <c r="M34" i="2"/>
  <c r="L34" i="2"/>
  <c r="C35" i="2"/>
  <c r="G34" i="2"/>
  <c r="H35" i="2"/>
  <c r="F35" i="2"/>
  <c r="M35" i="2"/>
  <c r="F34" i="2"/>
  <c r="G35" i="2"/>
  <c r="M46" i="2"/>
  <c r="K46" i="2"/>
  <c r="L46" i="2"/>
  <c r="F45" i="2"/>
  <c r="J46" i="2"/>
  <c r="F56" i="2"/>
  <c r="F57" i="2"/>
  <c r="E57" i="2"/>
  <c r="G57" i="2"/>
  <c r="J45" i="2"/>
  <c r="D57" i="2"/>
  <c r="L45" i="2"/>
  <c r="J57" i="2"/>
  <c r="C46" i="2"/>
  <c r="M45" i="2"/>
  <c r="D56" i="2"/>
  <c r="E56" i="2"/>
  <c r="H46" i="2"/>
  <c r="F46" i="2"/>
  <c r="K57" i="2"/>
  <c r="D46" i="2"/>
  <c r="G45" i="2"/>
  <c r="L57" i="2"/>
  <c r="I46" i="2"/>
  <c r="C57" i="2"/>
  <c r="J56" i="2"/>
  <c r="I57" i="2"/>
  <c r="H57" i="2"/>
  <c r="E46" i="2"/>
  <c r="C56" i="2"/>
  <c r="C45" i="2"/>
  <c r="G56" i="2"/>
  <c r="D45" i="2"/>
  <c r="H56" i="2"/>
  <c r="E45" i="2"/>
  <c r="I56" i="2"/>
  <c r="G46" i="2"/>
  <c r="K56" i="2"/>
  <c r="H45" i="2"/>
  <c r="L56" i="2"/>
  <c r="I45" i="2"/>
  <c r="M56" i="2"/>
  <c r="C50" i="1"/>
  <c r="J51" i="1"/>
  <c r="E50" i="1"/>
  <c r="H51" i="1"/>
  <c r="G51" i="1"/>
  <c r="C51" i="1"/>
  <c r="N23" i="1"/>
  <c r="I51" i="1"/>
  <c r="L50" i="1"/>
  <c r="M51" i="1"/>
  <c r="D50" i="1"/>
  <c r="K50" i="1"/>
  <c r="D40" i="1"/>
  <c r="C40" i="1"/>
  <c r="L40" i="1"/>
  <c r="F50" i="1"/>
  <c r="G50" i="1"/>
  <c r="I50" i="1"/>
  <c r="J50" i="1"/>
  <c r="K51" i="1"/>
  <c r="L51" i="1"/>
  <c r="M50" i="1"/>
  <c r="D39" i="1"/>
  <c r="F39" i="1"/>
  <c r="C39" i="1"/>
  <c r="E40" i="1"/>
  <c r="M40" i="1"/>
  <c r="J40" i="1"/>
  <c r="L39" i="1"/>
  <c r="H40" i="1"/>
  <c r="H39" i="1"/>
  <c r="G39" i="1"/>
  <c r="J39" i="1"/>
  <c r="I39" i="1"/>
  <c r="G40" i="1"/>
  <c r="E39" i="1"/>
  <c r="F40" i="1"/>
  <c r="M39" i="1"/>
  <c r="N35" i="8" l="1"/>
  <c r="N36" i="8"/>
  <c r="N24" i="8"/>
  <c r="N36" i="7"/>
  <c r="N24" i="7"/>
  <c r="N23" i="8"/>
  <c r="N35" i="7"/>
  <c r="N23" i="7"/>
  <c r="N23" i="3"/>
  <c r="N36" i="4"/>
  <c r="N24" i="4"/>
  <c r="N35" i="4"/>
  <c r="N36" i="3"/>
  <c r="N24" i="3"/>
  <c r="N24" i="2"/>
  <c r="N35" i="3"/>
  <c r="N23" i="2"/>
  <c r="N34" i="2"/>
  <c r="N45" i="2"/>
  <c r="N56" i="2"/>
  <c r="N50" i="1"/>
  <c r="N39" i="1"/>
</calcChain>
</file>

<file path=xl/sharedStrings.xml><?xml version="1.0" encoding="utf-8"?>
<sst xmlns="http://schemas.openxmlformats.org/spreadsheetml/2006/main" count="727" uniqueCount="446">
  <si>
    <t>MNLI- vanilla -5k</t>
  </si>
  <si>
    <t>QNLI - vanilla-5k</t>
  </si>
  <si>
    <t>RTE - vanilla-5k</t>
  </si>
  <si>
    <t>0.526785671710968</t>
  </si>
  <si>
    <t>COLA -vanilla-5k</t>
  </si>
  <si>
    <t>SST-2-vanilla-5k</t>
  </si>
  <si>
    <t>0.7991071343421936</t>
  </si>
  <si>
    <t>MRPC-acc-vanilla-5k</t>
  </si>
  <si>
    <t>MRPC-f1-vanilla-5k</t>
  </si>
  <si>
    <t>STSB-spearman-vanilla-5k</t>
  </si>
  <si>
    <t>STSB-pearson-vanilla-5k</t>
  </si>
  <si>
    <t>QQP-f1-vanilla-5k</t>
  </si>
  <si>
    <t>QQP-acc-vanilla-5k</t>
  </si>
  <si>
    <t>avg</t>
  </si>
  <si>
    <t>0.7043269276618958</t>
  </si>
  <si>
    <t>30K</t>
  </si>
  <si>
    <t>COLA -vanilla-30k</t>
  </si>
  <si>
    <t>SST-2-vanilla-30k</t>
  </si>
  <si>
    <t>MRPC-acc-vanilla-30k</t>
  </si>
  <si>
    <t>MRPC-f1-vanilla-30k</t>
  </si>
  <si>
    <t>STSB-pearson-vanilla-30k</t>
  </si>
  <si>
    <t>STSB-spearman-vanilla-30k</t>
  </si>
  <si>
    <t>QQP-acc-vanilla-30k</t>
  </si>
  <si>
    <t>QQP-f1-vanilla-30k</t>
  </si>
  <si>
    <t>MNLI- vanilla -30k</t>
  </si>
  <si>
    <t>QNLI - vanilla-30k</t>
  </si>
  <si>
    <t>RTE - vanilla-30k</t>
  </si>
  <si>
    <t>30k</t>
  </si>
  <si>
    <t>5k</t>
  </si>
  <si>
    <t xml:space="preserve"> </t>
  </si>
  <si>
    <t>Run 1</t>
  </si>
  <si>
    <t>Run 2</t>
  </si>
  <si>
    <t>Run 3</t>
  </si>
  <si>
    <t>0.5426587462425232</t>
  </si>
  <si>
    <t>COLA -vanilla-10k</t>
  </si>
  <si>
    <t>SST-2-vanilla-10k</t>
  </si>
  <si>
    <t>MRPC-acc-vanilla-10k</t>
  </si>
  <si>
    <t>MRPC-f1-vanilla-10k</t>
  </si>
  <si>
    <t>STSB-pearson-vanilla-10k</t>
  </si>
  <si>
    <t>STSB-spearman-vanilla-10k</t>
  </si>
  <si>
    <t>QQP-acc-vanilla-10k</t>
  </si>
  <si>
    <t>QQP-f1-vanilla-10k</t>
  </si>
  <si>
    <t>MNLI- vanilla -10k</t>
  </si>
  <si>
    <t>QNLI - vanilla-10k</t>
  </si>
  <si>
    <t>RTE - vanilla-10k</t>
  </si>
  <si>
    <t>10k</t>
  </si>
  <si>
    <t>0.08895570039749146</t>
  </si>
  <si>
    <t>-0.04146508499979973</t>
  </si>
  <si>
    <t>0.7979910969734192</t>
  </si>
  <si>
    <t>0.7946428656578064</t>
  </si>
  <si>
    <t>0.7935267686843872</t>
  </si>
  <si>
    <t>0.7131410241127014</t>
  </si>
  <si>
    <t>0.7019230723381042</t>
  </si>
  <si>
    <t>0.7003205418586731</t>
  </si>
  <si>
    <t>0.6545165181159973</t>
  </si>
  <si>
    <t>0.5752319097518921</t>
  </si>
  <si>
    <t>0.497175395488739</t>
  </si>
  <si>
    <t>0.19382746517658234</t>
  </si>
  <si>
    <t>0.17074310779571533</t>
  </si>
  <si>
    <t>0.11837482452392578</t>
  </si>
  <si>
    <t>0.18110042810440063</t>
  </si>
  <si>
    <t>0.1605229377746582</t>
  </si>
  <si>
    <t>0.10543011873960495</t>
  </si>
  <si>
    <t>0.8197792172431946</t>
  </si>
  <si>
    <t>0.7962533831596375</t>
  </si>
  <si>
    <t>0.7743699550628662</t>
  </si>
  <si>
    <t>0.7965826392173767</t>
  </si>
  <si>
    <t>0.7721334099769592</t>
  </si>
  <si>
    <t>0.7508073449134827</t>
  </si>
  <si>
    <t>0.6636791229248047</t>
  </si>
  <si>
    <t>0.6505609750747681</t>
  </si>
  <si>
    <t>0.6355358362197876</t>
  </si>
  <si>
    <t>0.5459656119346619</t>
  </si>
  <si>
    <t>0.5405092835426331</t>
  </si>
  <si>
    <t>0.5355489253997803</t>
  </si>
  <si>
    <t>0.6188153028488159</t>
  </si>
  <si>
    <t>0.6164692044258118</t>
  </si>
  <si>
    <t>0.6054823398590088</t>
  </si>
  <si>
    <t>COLA -vanilla-20k</t>
  </si>
  <si>
    <t>SST-2-vanilla-20k</t>
  </si>
  <si>
    <t>MRPC-acc-vanilla-20k</t>
  </si>
  <si>
    <t>MRPC-f1-vanilla-20k</t>
  </si>
  <si>
    <t>STSB-pearson-vanilla-20k</t>
  </si>
  <si>
    <t>STSB-spearman-vanilla-20k</t>
  </si>
  <si>
    <t>QQP-acc-vanilla-20k</t>
  </si>
  <si>
    <t>QQP-f1-vanilla-20k</t>
  </si>
  <si>
    <t>MNLI- vanilla -20k</t>
  </si>
  <si>
    <t>QNLI - vanilla-20k</t>
  </si>
  <si>
    <t>RTE - vanilla-20k</t>
  </si>
  <si>
    <t>20k</t>
  </si>
  <si>
    <t>0.1269730031490326</t>
  </si>
  <si>
    <t>0.06898092478513718</t>
  </si>
  <si>
    <t>0.0601813867688179</t>
  </si>
  <si>
    <t>0.8102678656578064</t>
  </si>
  <si>
    <t>0.8080357313156128</t>
  </si>
  <si>
    <t>0.8002232313156128</t>
  </si>
  <si>
    <t>0.65625</t>
  </si>
  <si>
    <t>0.6193910241127014</t>
  </si>
  <si>
    <t>0.6129807829856873</t>
  </si>
  <si>
    <t>0.6113821268081665</t>
  </si>
  <si>
    <t>0.5979386568069458</t>
  </si>
  <si>
    <t>0.5957340598106384</t>
  </si>
  <si>
    <t>0.4227822721004486</t>
  </si>
  <si>
    <t>0.4063788950443268</t>
  </si>
  <si>
    <t>0.40413057804107666</t>
  </si>
  <si>
    <t>0.41520100831985474</t>
  </si>
  <si>
    <t>0.3974360525608063</t>
  </si>
  <si>
    <t>0.39668333530426025</t>
  </si>
  <si>
    <t>0.8127013444900513</t>
  </si>
  <si>
    <t>0.81053626537323</t>
  </si>
  <si>
    <t>0.8076825141906738</t>
  </si>
  <si>
    <t>0.7842675447463989</t>
  </si>
  <si>
    <t>0.7768166065216064</t>
  </si>
  <si>
    <t>0.7715030908584595</t>
  </si>
  <si>
    <t>0.6388682723045349</t>
  </si>
  <si>
    <t>0.6382115483283997</t>
  </si>
  <si>
    <t>0.6324586868286133</t>
  </si>
  <si>
    <t>0.6626620888710022</t>
  </si>
  <si>
    <t>0.6625508666038513</t>
  </si>
  <si>
    <t>0.6586734056472778</t>
  </si>
  <si>
    <t>0.5391865372657776</t>
  </si>
  <si>
    <t>0.5112434029579163</t>
  </si>
  <si>
    <t>0.8035714030265808</t>
  </si>
  <si>
    <t>0.7868303656578064</t>
  </si>
  <si>
    <t>0.7622767686843872</t>
  </si>
  <si>
    <t>0.6971153616905212</t>
  </si>
  <si>
    <t>0.6883013248443604</t>
  </si>
  <si>
    <t>0.5921819806098938</t>
  </si>
  <si>
    <t>0.5675634741783142</t>
  </si>
  <si>
    <t>0.553588330745697</t>
  </si>
  <si>
    <t>0.10720913857221603</t>
  </si>
  <si>
    <t>0.09448257833719254</t>
  </si>
  <si>
    <t>0.08439762890338898</t>
  </si>
  <si>
    <t>0.1050807312130928</t>
  </si>
  <si>
    <t>0.08872447907924652</t>
  </si>
  <si>
    <t>0.07994136959314346</t>
  </si>
  <si>
    <t>0.7810097932815552</t>
  </si>
  <si>
    <t>0.7785233855247498</t>
  </si>
  <si>
    <t>0.7754047513008118</t>
  </si>
  <si>
    <t>0.7658580541610718</t>
  </si>
  <si>
    <t>0.7459842562675476</t>
  </si>
  <si>
    <t>0.7173411250114441</t>
  </si>
  <si>
    <t>0.6263545155525208</t>
  </si>
  <si>
    <t>0.614287257194519</t>
  </si>
  <si>
    <t>0.6000381112098694</t>
  </si>
  <si>
    <t>0.6029033064842224</t>
  </si>
  <si>
    <t>0.6017273664474487</t>
  </si>
  <si>
    <t>0.6010758280754089</t>
  </si>
  <si>
    <t>0.538855791091919</t>
  </si>
  <si>
    <t>0.5338954925537109</t>
  </si>
  <si>
    <t>0.502480149269104</t>
  </si>
  <si>
    <t>summer-snowflake-13</t>
  </si>
  <si>
    <t>0.06658350676298141</t>
  </si>
  <si>
    <t>neat-snowflake-6</t>
  </si>
  <si>
    <t>0.04559521749615669</t>
  </si>
  <si>
    <t>generous-leaf-10</t>
  </si>
  <si>
    <t>0.0371624119579792</t>
  </si>
  <si>
    <t>0.7834821343421936</t>
  </si>
  <si>
    <t>0.7723214030265808</t>
  </si>
  <si>
    <t>0.6899038553237915</t>
  </si>
  <si>
    <t>0.6834936141967773</t>
  </si>
  <si>
    <t>0.6626602411270142</t>
  </si>
  <si>
    <t>0.6333590149879456</t>
  </si>
  <si>
    <t>0.5815597176551819</t>
  </si>
  <si>
    <t>0.5781581997871399</t>
  </si>
  <si>
    <t>0.303323894739151</t>
  </si>
  <si>
    <t>0.29139000177383423</t>
  </si>
  <si>
    <t>0.22840183973312378</t>
  </si>
  <si>
    <t>0.2932108938694</t>
  </si>
  <si>
    <t>0.2883404791355133</t>
  </si>
  <si>
    <t>0.20934748649597168</t>
  </si>
  <si>
    <t>0.8094308376312256</t>
  </si>
  <si>
    <t>0.8084242343902588</t>
  </si>
  <si>
    <t>0.8082441091537476</t>
  </si>
  <si>
    <t>0.7925119400024414</t>
  </si>
  <si>
    <t>0.7871050238609314</t>
  </si>
  <si>
    <t>0.7788658738136292</t>
  </si>
  <si>
    <t>0.6214635968208313</t>
  </si>
  <si>
    <t>0.6173410415649414</t>
  </si>
  <si>
    <t>0.6057876944541931</t>
  </si>
  <si>
    <t>0.6389365792274475</t>
  </si>
  <si>
    <t>0.6385710835456848</t>
  </si>
  <si>
    <t>0.6385392546653748</t>
  </si>
  <si>
    <t>0.5300925970077515</t>
  </si>
  <si>
    <t>0.4851190149784088</t>
  </si>
  <si>
    <t>10K</t>
  </si>
  <si>
    <t>0.11613931506872177</t>
  </si>
  <si>
    <t>0.06698853522539139</t>
  </si>
  <si>
    <t>0.05861242860555649</t>
  </si>
  <si>
    <t>0.8046875</t>
  </si>
  <si>
    <t>0.7957589030265808</t>
  </si>
  <si>
    <t>0.6891025304794312</t>
  </si>
  <si>
    <t>0.6794871687889099</t>
  </si>
  <si>
    <t>0.636296272277832</t>
  </si>
  <si>
    <t>0.6344245076179504</t>
  </si>
  <si>
    <t>0.5419568419456482</t>
  </si>
  <si>
    <t>0.391330361366272</t>
  </si>
  <si>
    <t>0.38168296217918396</t>
  </si>
  <si>
    <t>0.3459395170211792</t>
  </si>
  <si>
    <t>0.38612696528434753</t>
  </si>
  <si>
    <t>0.37644755840301514</t>
  </si>
  <si>
    <t>0.33302703499794006</t>
  </si>
  <si>
    <t>0.8176882863044739</t>
  </si>
  <si>
    <t>0.8164768218994141</t>
  </si>
  <si>
    <t>0.8153643012046814</t>
  </si>
  <si>
    <t>0.6445685625076294</t>
  </si>
  <si>
    <t>0.6399879455566406</t>
  </si>
  <si>
    <t>0.6239574551582336</t>
  </si>
  <si>
    <t>0.6560831069946289</t>
  </si>
  <si>
    <t>0.6541444063186646</t>
  </si>
  <si>
    <t>0.6484076976776123</t>
  </si>
  <si>
    <t>0.5163690447807312</t>
  </si>
  <si>
    <t>0.4955357015132904</t>
  </si>
  <si>
    <t>0.49371692538261414</t>
  </si>
  <si>
    <t>0.7947059273719788</t>
  </si>
  <si>
    <t>0.7857649922370911</t>
  </si>
  <si>
    <t>0.7849348187446594</t>
  </si>
  <si>
    <t>0.10933538526296616</t>
  </si>
  <si>
    <t>0.07403143495321274</t>
  </si>
  <si>
    <t>0.04013560712337494</t>
  </si>
  <si>
    <t>0.7147436141967773</t>
  </si>
  <si>
    <t>0.7027243971824646</t>
  </si>
  <si>
    <t>0.4265627861022949</t>
  </si>
  <si>
    <t>0.4037775993347168</t>
  </si>
  <si>
    <t>0.40322771668434143</t>
  </si>
  <si>
    <t>0.4170798659324646</t>
  </si>
  <si>
    <t>0.39363211393356323</t>
  </si>
  <si>
    <t>0.39209768176078796</t>
  </si>
  <si>
    <t>0.8162967562675476</t>
  </si>
  <si>
    <t>0.8154985308647156</t>
  </si>
  <si>
    <t>0.8132981657981873</t>
  </si>
  <si>
    <t>0.7903680801391602</t>
  </si>
  <si>
    <t>0.7884374260902405</t>
  </si>
  <si>
    <t>0.7831259965896606</t>
  </si>
  <si>
    <t>0.677718997001648</t>
  </si>
  <si>
    <t>0.6717915534973145</t>
  </si>
  <si>
    <t>0.6620026230812073</t>
  </si>
  <si>
    <t>0.5477843880653381</t>
  </si>
  <si>
    <t>0.5251322984695435</t>
  </si>
  <si>
    <t>0.47304895520210266</t>
  </si>
  <si>
    <t>0.6393805146217346</t>
  </si>
  <si>
    <t>0.6386696100234985</t>
  </si>
  <si>
    <t>0.6372445821762085</t>
  </si>
  <si>
    <t>0.8158482313156128</t>
  </si>
  <si>
    <t>0.6516833901405334</t>
  </si>
  <si>
    <t>0.6505679488182068</t>
  </si>
  <si>
    <t>0.6071277856826782</t>
  </si>
  <si>
    <t>COLA -vanilla-10e</t>
  </si>
  <si>
    <t>SST-2-vanilla-10e</t>
  </si>
  <si>
    <t>MRPC-acc-vanilla-10e</t>
  </si>
  <si>
    <t>MRPC-f1-vanilla-10e</t>
  </si>
  <si>
    <t>STSB-pearson-vanilla-10e</t>
  </si>
  <si>
    <t>STSB-spearman-vanilla-10e</t>
  </si>
  <si>
    <t>QQP-acc-vanilla-10e</t>
  </si>
  <si>
    <t>QQP-f1-vanilla-10e</t>
  </si>
  <si>
    <t>MNLI- vanilla -10e</t>
  </si>
  <si>
    <t>QNLI - vanilla-10e</t>
  </si>
  <si>
    <t>RTE - vanilla-10e</t>
  </si>
  <si>
    <t>10e</t>
  </si>
  <si>
    <t>COLA -vanilla-20e</t>
  </si>
  <si>
    <t>SST-2-vanilla-20e</t>
  </si>
  <si>
    <t>MRPC-acc-vanilla-20e</t>
  </si>
  <si>
    <t>MRPC-f1-vanilla-20e</t>
  </si>
  <si>
    <t>STSB-pearson-vanilla-20e</t>
  </si>
  <si>
    <t>STSB-spearman-vanilla-20e</t>
  </si>
  <si>
    <t>QQP-acc-vanilla-20e</t>
  </si>
  <si>
    <t>QQP-f1-vanilla-20e</t>
  </si>
  <si>
    <t>MNLI- vanilla -20e</t>
  </si>
  <si>
    <t>QNLI - vanilla-20e</t>
  </si>
  <si>
    <t>RTE - vanilla-20e</t>
  </si>
  <si>
    <t>20e</t>
  </si>
  <si>
    <t>0.09386365115642548</t>
  </si>
  <si>
    <t>0.0647614523768425</t>
  </si>
  <si>
    <t>Best epoch =</t>
  </si>
  <si>
    <t>0.8214285969734192</t>
  </si>
  <si>
    <t>0.8147321343421936</t>
  </si>
  <si>
    <t>0.7259615659713745</t>
  </si>
  <si>
    <t>0.6690705418586731</t>
  </si>
  <si>
    <t>0.6666666865348816</t>
  </si>
  <si>
    <t>0.6250997185707092</t>
  </si>
  <si>
    <t>0.6206066608428955</t>
  </si>
  <si>
    <t>0.6055306196212769</t>
  </si>
  <si>
    <t>0.42140066623687744</t>
  </si>
  <si>
    <t>0.42129504680633545</t>
  </si>
  <si>
    <t>0.4195111095905304</t>
  </si>
  <si>
    <t>0.41905564069747925</t>
  </si>
  <si>
    <t>0.41776520013809204</t>
  </si>
  <si>
    <t>0.40879514813423157</t>
  </si>
  <si>
    <t>0.8299261927604675</t>
  </si>
  <si>
    <t>0.8283191919326782</t>
  </si>
  <si>
    <t>0.8282274603843689</t>
  </si>
  <si>
    <t>0.8081513047218323</t>
  </si>
  <si>
    <t>0.8068343997001648</t>
  </si>
  <si>
    <t>0.8058640956878662</t>
  </si>
  <si>
    <t>0.6778084635734558</t>
  </si>
  <si>
    <t>0.6766920685768127</t>
  </si>
  <si>
    <t>0.6676802039146423</t>
  </si>
  <si>
    <t>0.7279351353645325</t>
  </si>
  <si>
    <t>0.7014762759208679</t>
  </si>
  <si>
    <t>0.6865624189376831</t>
  </si>
  <si>
    <t>0.5408399105072021</t>
  </si>
  <si>
    <t>0.5304232835769653</t>
  </si>
  <si>
    <t>0.5286045074462891</t>
  </si>
  <si>
    <t>0.3018378019332886</t>
  </si>
  <si>
    <t>0.26560908555984497</t>
  </si>
  <si>
    <t>0.09531266987323761</t>
  </si>
  <si>
    <t>0.8493303656578064</t>
  </si>
  <si>
    <t>0.8459821343421936</t>
  </si>
  <si>
    <t>0.8415178656578064</t>
  </si>
  <si>
    <t>0.6067027449607849</t>
  </si>
  <si>
    <t>0.5745457410812378</t>
  </si>
  <si>
    <t>0.5682357549667358</t>
  </si>
  <si>
    <t>0.7299679517745972</t>
  </si>
  <si>
    <t>0.7283653616905212</t>
  </si>
  <si>
    <t>0.7051282525062561</t>
  </si>
  <si>
    <t>0.7840695977210999</t>
  </si>
  <si>
    <t>0.7682250142097473</t>
  </si>
  <si>
    <t>0.765953540802002</t>
  </si>
  <si>
    <t>0.7812007069587708</t>
  </si>
  <si>
    <t>0.7748721241950989</t>
  </si>
  <si>
    <t>0.7623910307884216</t>
  </si>
  <si>
    <t>0.8826605677604675</t>
  </si>
  <si>
    <t>0.8812760710716248</t>
  </si>
  <si>
    <t>0.8792487978935242</t>
  </si>
  <si>
    <t>0.8696426153182983</t>
  </si>
  <si>
    <t>0.8677031993865967</t>
  </si>
  <si>
    <t>0.8644822239875793</t>
  </si>
  <si>
    <t>0.7559384107589722</t>
  </si>
  <si>
    <t>0.7499852180480957</t>
  </si>
  <si>
    <t>0.7438793778419495</t>
  </si>
  <si>
    <t>0.8347318172454834</t>
  </si>
  <si>
    <t>0.8341835141181946</t>
  </si>
  <si>
    <t>0.8275647759437561</t>
  </si>
  <si>
    <t>0.5811838507652283</t>
  </si>
  <si>
    <t>0.5653108358383179</t>
  </si>
  <si>
    <t>0.5360449552536011</t>
  </si>
  <si>
    <t>COLA -headless-10e</t>
  </si>
  <si>
    <t>SST-2-headless-10e</t>
  </si>
  <si>
    <t>MRPC-acc-headless-10e</t>
  </si>
  <si>
    <t>MRPC-f1-headless-10e</t>
  </si>
  <si>
    <t>STSB-pearson-headless-10e</t>
  </si>
  <si>
    <t>STSB-spearman-headless-10e</t>
  </si>
  <si>
    <t>QQP-acc-headless-10e</t>
  </si>
  <si>
    <t>QQP-f1-headless-10e</t>
  </si>
  <si>
    <t>MNLI- headless -10e</t>
  </si>
  <si>
    <t>QNLI - headless-10e</t>
  </si>
  <si>
    <t>RTE - headless-10e</t>
  </si>
  <si>
    <t>COLA -headless-20e</t>
  </si>
  <si>
    <t>SST-2-headless-20e</t>
  </si>
  <si>
    <t>MRPC-acc-headless-20e</t>
  </si>
  <si>
    <t>MRPC-f1-headless-20e</t>
  </si>
  <si>
    <t>STSB-pearson-headless-20e</t>
  </si>
  <si>
    <t>STSB-spearman-headless-20e</t>
  </si>
  <si>
    <t>QQP-acc-headless-20e</t>
  </si>
  <si>
    <t>QQP-f1-headless-20e</t>
  </si>
  <si>
    <t>MNLI- headless -20e</t>
  </si>
  <si>
    <t>QNLI - headless-20e</t>
  </si>
  <si>
    <t>RTE - headless-20e</t>
  </si>
  <si>
    <t>vocal-gorge-3</t>
  </si>
  <si>
    <t>0.10062363743782043</t>
  </si>
  <si>
    <t>cerulean-mountain-11</t>
  </si>
  <si>
    <t>0.07857725769281387</t>
  </si>
  <si>
    <t>electric-planet-2</t>
  </si>
  <si>
    <t>0.07330230623483658</t>
  </si>
  <si>
    <t>0.8091517686843872</t>
  </si>
  <si>
    <t>0.7879464030265808</t>
  </si>
  <si>
    <t>0.7115384340286255</t>
  </si>
  <si>
    <t>0.6730769276618958</t>
  </si>
  <si>
    <t>0.6682692170143127</t>
  </si>
  <si>
    <t>0.6294853687286377</t>
  </si>
  <si>
    <t>0.6201054453849792</t>
  </si>
  <si>
    <t>0.6027772426605225</t>
  </si>
  <si>
    <t>0.5653600096702576</t>
  </si>
  <si>
    <t>0.5355801582336426</t>
  </si>
  <si>
    <t>0.5269523859024048</t>
  </si>
  <si>
    <t>0.5566529035568237</t>
  </si>
  <si>
    <t>0.5246497392654419</t>
  </si>
  <si>
    <t>0.5153218507766724</t>
  </si>
  <si>
    <t>0.8337010145187378</t>
  </si>
  <si>
    <t>0.8307631015777588</t>
  </si>
  <si>
    <t>0.8296933770179749</t>
  </si>
  <si>
    <t>0.8501108884811401</t>
  </si>
  <si>
    <t>0.8481471538543701</t>
  </si>
  <si>
    <t>0.8471758961677551</t>
  </si>
  <si>
    <t>0.7629116177558899</t>
  </si>
  <si>
    <t>0.7628400325775146</t>
  </si>
  <si>
    <t>0.7518751621246338</t>
  </si>
  <si>
    <t>0.5667989253997803</t>
  </si>
  <si>
    <t>0.5252976417541504</t>
  </si>
  <si>
    <t>0.5165343880653381</t>
  </si>
  <si>
    <t>0.6880877614021301</t>
  </si>
  <si>
    <t>0.6844265460968018</t>
  </si>
  <si>
    <t>volcanic-sea-15</t>
  </si>
  <si>
    <t>0.6647857427597046</t>
  </si>
  <si>
    <t>0.3299197852611542</t>
  </si>
  <si>
    <t>0.299735426902771</t>
  </si>
  <si>
    <t>0.8660714030265808</t>
  </si>
  <si>
    <t>0.8649553656578064</t>
  </si>
  <si>
    <t>0.8549107313156128</t>
  </si>
  <si>
    <t>0.7700320482254028</t>
  </si>
  <si>
    <t>0.7443910241127014</t>
  </si>
  <si>
    <t>0.7355769276618958</t>
  </si>
  <si>
    <t>0.7139816284179688</t>
  </si>
  <si>
    <t>0.7124167084693909</t>
  </si>
  <si>
    <t>0.6158883571624756</t>
  </si>
  <si>
    <t>0.789248526096344</t>
  </si>
  <si>
    <t>0.7794451117515564</t>
  </si>
  <si>
    <t>0.7297000885009766</t>
  </si>
  <si>
    <t>0.7856243848800659</t>
  </si>
  <si>
    <t>0.7821142077445984</t>
  </si>
  <si>
    <t>0.7489572763442993</t>
  </si>
  <si>
    <t>0.8770236968994141</t>
  </si>
  <si>
    <t>0.8700447678565979</t>
  </si>
  <si>
    <t>0.8603109121322632</t>
  </si>
  <si>
    <t>0.8634510040283203</t>
  </si>
  <si>
    <t>0.8557664752006531</t>
  </si>
  <si>
    <t>0.8453294634819031</t>
  </si>
  <si>
    <t>0.7389934062957764</t>
  </si>
  <si>
    <t>0.7366505265235901</t>
  </si>
  <si>
    <t>0.7338036894798279</t>
  </si>
  <si>
    <t>0.8279700875282288</t>
  </si>
  <si>
    <t>0.8263253569602966</t>
  </si>
  <si>
    <t>0.8229246139526367</t>
  </si>
  <si>
    <t>0.5462962985038757</t>
  </si>
  <si>
    <t>floral-sun-7</t>
  </si>
  <si>
    <t>0.631646990776062</t>
  </si>
  <si>
    <t>rare-music-6</t>
  </si>
  <si>
    <t>logical-bee-5</t>
  </si>
  <si>
    <t>0.3853793144226074</t>
  </si>
  <si>
    <t>0.49471616744995117</t>
  </si>
  <si>
    <t>0.6858974695205688</t>
  </si>
  <si>
    <t>0.4060744643211365</t>
  </si>
  <si>
    <t>0.31821346282958984</t>
  </si>
  <si>
    <t>0.5089285969734192</t>
  </si>
  <si>
    <t>0.528769850730896</t>
  </si>
  <si>
    <t>atomic-frost-10</t>
  </si>
  <si>
    <t>dashing-bee-9</t>
  </si>
  <si>
    <t>electric-serenity-8</t>
  </si>
  <si>
    <t>0.0004983153776265681</t>
  </si>
  <si>
    <t>0.00043658778304234147</t>
  </si>
  <si>
    <t>0.020140616223216057</t>
  </si>
  <si>
    <t>0.471230149269104</t>
  </si>
  <si>
    <t>0.213987797498703</t>
  </si>
  <si>
    <t>0.14976902306079865</t>
  </si>
  <si>
    <t>0.0005477957311086357</t>
  </si>
  <si>
    <t>0.00023344403598457575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</si>
</sst>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2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190499</xdr:rowOff>
    </xdr:from>
    <xdr:to>
      <xdr:col>6</xdr:col>
      <xdr:colOff>688227</xdr:colOff>
      <xdr:row>17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825138-7259-DFB5-3B60-EBCF6BDEC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190499"/>
          <a:ext cx="7308103" cy="3095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95249</xdr:rowOff>
    </xdr:from>
    <xdr:to>
      <xdr:col>6</xdr:col>
      <xdr:colOff>1171575</xdr:colOff>
      <xdr:row>15</xdr:row>
      <xdr:rowOff>43352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2A292E-6F15-13EB-AE26-1D4CB732F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285749"/>
          <a:ext cx="6334125" cy="2615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6979-129D-44A5-A87D-8EB110978123}">
  <sheetPr codeName="Sheet1"/>
  <dimension ref="A19:N55"/>
  <sheetViews>
    <sheetView tabSelected="1" topLeftCell="G13" workbookViewId="0">
      <selection activeCell="M51" sqref="C51:M51"/>
    </sheetView>
  </sheetViews>
  <sheetFormatPr defaultRowHeight="15" x14ac:dyDescent="0.25"/>
  <cols>
    <col min="2" max="2" width="18.140625" bestFit="1" customWidth="1"/>
    <col min="3" max="3" width="20.7109375" bestFit="1" customWidth="1"/>
    <col min="4" max="4" width="19.85546875" bestFit="1" customWidth="1"/>
    <col min="5" max="5" width="20.7109375" bestFit="1" customWidth="1"/>
    <col min="6" max="6" width="19.85546875" bestFit="1" customWidth="1"/>
    <col min="7" max="7" width="24.140625" bestFit="1" customWidth="1"/>
    <col min="8" max="8" width="26" bestFit="1" customWidth="1"/>
    <col min="9" max="14" width="19.85546875" bestFit="1" customWidth="1"/>
  </cols>
  <sheetData>
    <row r="19" spans="1:14" x14ac:dyDescent="0.25">
      <c r="C19" t="s">
        <v>4</v>
      </c>
      <c r="D19" t="s">
        <v>5</v>
      </c>
      <c r="E19" t="s">
        <v>7</v>
      </c>
      <c r="F19" t="s">
        <v>8</v>
      </c>
      <c r="G19" t="s">
        <v>10</v>
      </c>
      <c r="H19" t="s">
        <v>9</v>
      </c>
      <c r="I19" t="s">
        <v>12</v>
      </c>
      <c r="J19" t="s">
        <v>11</v>
      </c>
      <c r="K19" t="s">
        <v>0</v>
      </c>
      <c r="L19" t="s">
        <v>1</v>
      </c>
      <c r="M19" t="s">
        <v>2</v>
      </c>
    </row>
    <row r="20" spans="1:14" x14ac:dyDescent="0.25">
      <c r="A20" t="s">
        <v>29</v>
      </c>
      <c r="B20" t="s">
        <v>30</v>
      </c>
      <c r="C20">
        <v>0</v>
      </c>
      <c r="D20">
        <v>79.910713434219304</v>
      </c>
      <c r="E20">
        <v>71.233975887298499</v>
      </c>
      <c r="F20">
        <v>66.808575391769395</v>
      </c>
      <c r="G20">
        <v>14.1421556472778</v>
      </c>
      <c r="H20">
        <v>15.3055444359779</v>
      </c>
      <c r="I20">
        <v>77.894020080566406</v>
      </c>
      <c r="J20">
        <v>73.772102594375596</v>
      </c>
      <c r="K20">
        <v>62.034714221954303</v>
      </c>
      <c r="L20">
        <v>61.7046475410461</v>
      </c>
      <c r="M20">
        <v>52.678567171096802</v>
      </c>
    </row>
    <row r="21" spans="1:14" x14ac:dyDescent="0.25">
      <c r="B21" t="s">
        <v>31</v>
      </c>
      <c r="C21">
        <v>0</v>
      </c>
      <c r="D21">
        <v>79.241073131561194</v>
      </c>
      <c r="E21">
        <v>70.432692766189504</v>
      </c>
      <c r="F21">
        <v>51.7037034034729</v>
      </c>
      <c r="G21">
        <v>13.129636645316999</v>
      </c>
      <c r="H21">
        <v>13.8722524046897</v>
      </c>
      <c r="I21">
        <v>77.012461423873901</v>
      </c>
      <c r="J21">
        <v>71.910649538040104</v>
      </c>
      <c r="K21">
        <v>61.642491817474301</v>
      </c>
      <c r="L21">
        <v>61.159574985504101</v>
      </c>
      <c r="M21">
        <v>51.273149251937802</v>
      </c>
    </row>
    <row r="22" spans="1:14" x14ac:dyDescent="0.25">
      <c r="B22" t="s">
        <v>32</v>
      </c>
      <c r="C22">
        <v>0</v>
      </c>
      <c r="D22">
        <v>69.977676868438706</v>
      </c>
      <c r="E22">
        <v>70.112174749374304</v>
      </c>
      <c r="F22">
        <v>48.355621099472003</v>
      </c>
      <c r="G22">
        <v>12.0159097015857</v>
      </c>
      <c r="H22">
        <v>13.170260190963701</v>
      </c>
      <c r="I22">
        <v>72.109514474868703</v>
      </c>
      <c r="J22">
        <v>62.517738342285099</v>
      </c>
      <c r="K22">
        <v>59.728640317916799</v>
      </c>
      <c r="L22">
        <v>60.827451944351203</v>
      </c>
      <c r="M22">
        <v>50.066137313842702</v>
      </c>
    </row>
    <row r="23" spans="1:14" s="2" customFormat="1" x14ac:dyDescent="0.25">
      <c r="B23" s="2" t="s">
        <v>13</v>
      </c>
      <c r="C23" s="2">
        <f>AVERAGE(C20:C22)</f>
        <v>0</v>
      </c>
      <c r="D23" s="2">
        <f t="shared" ref="D23:M23" si="0">AVERAGE(D20:D22)</f>
        <v>76.376487811406392</v>
      </c>
      <c r="E23" s="2">
        <f>AVERAGE(E20:E22)</f>
        <v>70.592947800954093</v>
      </c>
      <c r="F23" s="2">
        <f>AVERAGE(F20:F22)</f>
        <v>55.6226332982381</v>
      </c>
      <c r="G23" s="2">
        <f>AVERAGE(G20:G22)</f>
        <v>13.095900664726834</v>
      </c>
      <c r="H23" s="2">
        <f t="shared" si="0"/>
        <v>14.116019010543766</v>
      </c>
      <c r="I23" s="2">
        <f t="shared" si="0"/>
        <v>75.67199865976967</v>
      </c>
      <c r="J23" s="2">
        <f t="shared" si="0"/>
        <v>69.400163491566943</v>
      </c>
      <c r="K23" s="2">
        <f t="shared" si="0"/>
        <v>61.135282119115139</v>
      </c>
      <c r="L23" s="2">
        <f t="shared" si="0"/>
        <v>61.230558156967135</v>
      </c>
      <c r="M23" s="2">
        <f t="shared" si="0"/>
        <v>51.339284578959109</v>
      </c>
      <c r="N23" s="2">
        <f>AVERAGE(C23:M23)</f>
        <v>49.871025053840647</v>
      </c>
    </row>
    <row r="24" spans="1:14" s="1" customFormat="1" x14ac:dyDescent="0.25">
      <c r="B24" s="1" t="s">
        <v>28</v>
      </c>
      <c r="C24" s="1">
        <f t="shared" ref="C24:J24" si="1">_xlfn.STDEV.P(C20:C22)</f>
        <v>0</v>
      </c>
      <c r="D24" s="1">
        <f t="shared" si="1"/>
        <v>4.5328938987963934</v>
      </c>
      <c r="E24" s="1">
        <f>_xlfn.STDEV.P(E20:E22)</f>
        <v>0.47178434719516804</v>
      </c>
      <c r="F24" s="1">
        <f>_xlfn.STDEV.P(F20:F22)</f>
        <v>8.0268876977513131</v>
      </c>
      <c r="G24" s="1">
        <f>_xlfn.STDEV.P(G20:G22)</f>
        <v>0.8683639953701473</v>
      </c>
      <c r="H24" s="1">
        <f t="shared" si="1"/>
        <v>0.8886042690079291</v>
      </c>
      <c r="I24" s="1">
        <f t="shared" si="1"/>
        <v>2.5446357423738148</v>
      </c>
      <c r="J24" s="1">
        <f t="shared" si="1"/>
        <v>4.9255851646841906</v>
      </c>
      <c r="K24" s="1">
        <f t="shared" ref="K24" si="2">_xlfn.STDEV.P(K20:K22)</f>
        <v>1.0074523880570871</v>
      </c>
      <c r="L24" s="1">
        <f>_xlfn.STDEV.P(L20:L22)</f>
        <v>0.36161396238571114</v>
      </c>
      <c r="M24" s="1">
        <f>_xlfn.STDEV.P(M20:M22)</f>
        <v>1.0675448002709549</v>
      </c>
      <c r="N24" s="5">
        <f>AVERAGE(C24:M24)</f>
        <v>2.2450332968993369</v>
      </c>
    </row>
    <row r="25" spans="1:14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5"/>
    </row>
    <row r="27" spans="1:14" x14ac:dyDescent="0.25">
      <c r="B27" s="1"/>
      <c r="C27" s="1" t="s">
        <v>16</v>
      </c>
      <c r="D27" s="1" t="s">
        <v>17</v>
      </c>
      <c r="E27" s="1" t="s">
        <v>18</v>
      </c>
      <c r="F27" s="1" t="s">
        <v>19</v>
      </c>
      <c r="G27" s="1" t="s">
        <v>20</v>
      </c>
      <c r="H27" s="1" t="s">
        <v>21</v>
      </c>
      <c r="I27" s="1" t="s">
        <v>22</v>
      </c>
      <c r="J27" s="1" t="s">
        <v>23</v>
      </c>
      <c r="K27" s="1" t="s">
        <v>24</v>
      </c>
      <c r="L27" s="1" t="s">
        <v>25</v>
      </c>
      <c r="M27" s="1" t="s">
        <v>26</v>
      </c>
      <c r="N27" s="1"/>
    </row>
    <row r="28" spans="1:14" x14ac:dyDescent="0.25">
      <c r="B28" t="s">
        <v>30</v>
      </c>
      <c r="C28">
        <v>12.164489924907601</v>
      </c>
      <c r="D28">
        <v>82.254463434219304</v>
      </c>
      <c r="E28">
        <v>74.358975887298499</v>
      </c>
      <c r="F28">
        <v>63.705259561538703</v>
      </c>
      <c r="G28">
        <v>47.985979914665201</v>
      </c>
      <c r="H28">
        <v>47.093436121940599</v>
      </c>
      <c r="I28">
        <v>82.428228855133</v>
      </c>
      <c r="J28">
        <v>79.707688093185396</v>
      </c>
      <c r="K28">
        <v>65.241152048110905</v>
      </c>
      <c r="L28">
        <v>67.215704917907701</v>
      </c>
      <c r="M28">
        <v>54.265874624252298</v>
      </c>
    </row>
    <row r="29" spans="1:14" x14ac:dyDescent="0.25">
      <c r="B29" t="s">
        <v>31</v>
      </c>
      <c r="C29">
        <v>8.8524602353572792</v>
      </c>
      <c r="D29">
        <v>80.915176868438706</v>
      </c>
      <c r="E29">
        <v>70.753204822540198</v>
      </c>
      <c r="F29">
        <v>62.290728092193604</v>
      </c>
      <c r="G29">
        <v>43.469288945198002</v>
      </c>
      <c r="H29">
        <v>42.342880368232699</v>
      </c>
      <c r="I29">
        <v>82.351589202880803</v>
      </c>
      <c r="J29">
        <v>79.5758664608001</v>
      </c>
      <c r="K29">
        <v>65.047580003738403</v>
      </c>
      <c r="L29">
        <v>66.693681478500295</v>
      </c>
      <c r="M29">
        <v>53.207671642303403</v>
      </c>
    </row>
    <row r="30" spans="1:14" x14ac:dyDescent="0.25">
      <c r="B30" t="s">
        <v>32</v>
      </c>
      <c r="C30">
        <v>8.3583950996398908</v>
      </c>
      <c r="D30">
        <v>79.129463434219304</v>
      </c>
      <c r="E30">
        <v>70.673078298568697</v>
      </c>
      <c r="F30">
        <v>60.241019725799497</v>
      </c>
      <c r="G30">
        <v>41.821748018264699</v>
      </c>
      <c r="H30">
        <v>41.009736061096099</v>
      </c>
      <c r="I30">
        <v>81.969082355499197</v>
      </c>
      <c r="J30">
        <v>78.796160221099797</v>
      </c>
      <c r="K30">
        <v>63.907843828201202</v>
      </c>
      <c r="L30">
        <v>66.532385349273596</v>
      </c>
      <c r="M30">
        <v>52.000659704208303</v>
      </c>
    </row>
    <row r="31" spans="1:14" s="2" customFormat="1" x14ac:dyDescent="0.25">
      <c r="B31" s="2" t="s">
        <v>13</v>
      </c>
      <c r="C31" s="2">
        <f t="shared" ref="C31:G31" si="3">AVERAGE(C28:C30)</f>
        <v>9.7917817533015903</v>
      </c>
      <c r="D31" s="3">
        <f t="shared" si="3"/>
        <v>80.766367912292438</v>
      </c>
      <c r="E31" s="3">
        <f t="shared" si="3"/>
        <v>71.928419669469136</v>
      </c>
      <c r="F31" s="2">
        <f t="shared" si="3"/>
        <v>62.079002459843935</v>
      </c>
      <c r="G31" s="2">
        <f t="shared" si="3"/>
        <v>44.425672292709294</v>
      </c>
      <c r="H31" s="2">
        <f>AVERAGE(H28:H30)</f>
        <v>43.482017517089794</v>
      </c>
      <c r="I31" s="2">
        <f>AVERAGE(I28:I30)</f>
        <v>82.249633471171009</v>
      </c>
      <c r="J31" s="2">
        <f>AVERAGE(J28:J30)</f>
        <v>79.359904925028431</v>
      </c>
      <c r="K31" s="2">
        <f>AVERAGE(K28:K30)</f>
        <v>64.732191960016834</v>
      </c>
      <c r="L31" s="2">
        <f>AVERAGE(L28:L30)</f>
        <v>66.813923915227193</v>
      </c>
      <c r="M31" s="2">
        <f t="shared" ref="M31" si="4">AVERAGE(M28:M30)</f>
        <v>53.15806865692133</v>
      </c>
      <c r="N31" s="2">
        <f>AVERAGE(C31:M31)</f>
        <v>59.889725866642827</v>
      </c>
    </row>
    <row r="32" spans="1:14" s="1" customFormat="1" x14ac:dyDescent="0.25">
      <c r="B32" s="1" t="s">
        <v>15</v>
      </c>
      <c r="C32" s="1">
        <f>_xlfn.STDEV.P(C28:C30)</f>
        <v>1.6898388760051157</v>
      </c>
      <c r="D32" s="1">
        <f t="shared" ref="C32:D32" si="5">_xlfn.STDEV.P(D28:D30)</f>
        <v>1.2801078936485539</v>
      </c>
      <c r="E32" s="1">
        <f t="shared" ref="E32" si="6">_xlfn.STDEV.P(E28:E30)</f>
        <v>1.7189740566168508</v>
      </c>
      <c r="F32" s="1">
        <f t="shared" ref="F32:G32" si="7">_xlfn.STDEV.P(F28:F30)</f>
        <v>1.4221720986870758</v>
      </c>
      <c r="G32" s="1">
        <f t="shared" si="7"/>
        <v>2.6058191992408091</v>
      </c>
      <c r="H32" s="1">
        <f t="shared" ref="H32:I32" si="8">_xlfn.STDEV.P(H28:H30)</f>
        <v>2.6110121524687897</v>
      </c>
      <c r="I32" s="1">
        <f t="shared" si="8"/>
        <v>0.20083177944547606</v>
      </c>
      <c r="J32" s="1">
        <f t="shared" ref="J32:K32" si="9">_xlfn.STDEV.P(J28:J30)</f>
        <v>0.40224395922281519</v>
      </c>
      <c r="K32" s="1">
        <f t="shared" si="9"/>
        <v>0.58823459940831047</v>
      </c>
      <c r="L32" s="1">
        <f t="shared" ref="L32" si="10">_xlfn.STDEV.P(L28:L30)</f>
        <v>0.29163343533974506</v>
      </c>
      <c r="M32" s="1">
        <f>_xlfn.STDEV.P(M28:M30)</f>
        <v>0.92543503305799957</v>
      </c>
      <c r="N32" s="5">
        <f>AVERAGE(C32:M32)</f>
        <v>1.2487548257401402</v>
      </c>
    </row>
    <row r="33" spans="1:14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5"/>
    </row>
    <row r="35" spans="1:14" x14ac:dyDescent="0.25">
      <c r="C35" t="s">
        <v>34</v>
      </c>
      <c r="D35" t="s">
        <v>35</v>
      </c>
      <c r="E35" t="s">
        <v>36</v>
      </c>
      <c r="F35" t="s">
        <v>37</v>
      </c>
      <c r="G35" t="s">
        <v>38</v>
      </c>
      <c r="H35" t="s">
        <v>39</v>
      </c>
      <c r="I35" t="s">
        <v>40</v>
      </c>
      <c r="J35" t="s">
        <v>41</v>
      </c>
      <c r="K35" t="s">
        <v>42</v>
      </c>
      <c r="L35" t="s">
        <v>43</v>
      </c>
      <c r="M35" t="s">
        <v>44</v>
      </c>
    </row>
    <row r="36" spans="1:14" x14ac:dyDescent="0.25">
      <c r="B36" t="s">
        <v>30</v>
      </c>
      <c r="C36" s="1">
        <f>_xlfn.NUMBERVALUE(C42)/1000000000000000</f>
        <v>8.8955700397491402</v>
      </c>
      <c r="D36" s="1">
        <f>_xlfn.NUMBERVALUE(D42)/100000000000000</f>
        <v>79.799109697341905</v>
      </c>
      <c r="E36" s="1">
        <f t="shared" ref="E36:M36" si="11">_xlfn.NUMBERVALUE(E42)/100000000000000</f>
        <v>71.314102411270099</v>
      </c>
      <c r="F36" s="1">
        <f t="shared" si="11"/>
        <v>65.451651811599703</v>
      </c>
      <c r="G36" s="1">
        <f>_xlfn.NUMBERVALUE(G42)/1000000000000000</f>
        <v>18.11004281044</v>
      </c>
      <c r="H36" s="1">
        <f>_xlfn.NUMBERVALUE(H42)/1000000000000000</f>
        <v>19.382746517658202</v>
      </c>
      <c r="I36" s="1">
        <f t="shared" si="11"/>
        <v>81.977921724319401</v>
      </c>
      <c r="J36" s="1">
        <f t="shared" ref="J36:K38" si="12">_xlfn.NUMBERVALUE(J42)/100000000000000</f>
        <v>79.6582639217376</v>
      </c>
      <c r="K36" s="1">
        <f t="shared" si="12"/>
        <v>61.881530284881499</v>
      </c>
      <c r="L36" s="1">
        <f t="shared" si="11"/>
        <v>66.367912292480398</v>
      </c>
      <c r="M36" s="1">
        <f t="shared" si="11"/>
        <v>54.596561193466101</v>
      </c>
      <c r="N36" s="1"/>
    </row>
    <row r="37" spans="1:14" x14ac:dyDescent="0.25">
      <c r="B37" t="s">
        <v>31</v>
      </c>
      <c r="C37" s="1">
        <f t="shared" ref="C37" si="13">_xlfn.NUMBERVALUE(C43)/1000000000000000</f>
        <v>0</v>
      </c>
      <c r="D37" s="1">
        <f t="shared" ref="D37:M38" si="14">_xlfn.NUMBERVALUE(D43)/100000000000000</f>
        <v>79.464286565780597</v>
      </c>
      <c r="E37" s="1">
        <f t="shared" si="14"/>
        <v>70.192307233810396</v>
      </c>
      <c r="F37" s="1">
        <f t="shared" si="14"/>
        <v>57.523190975189202</v>
      </c>
      <c r="G37" s="1">
        <f t="shared" si="14"/>
        <v>16.052293777465799</v>
      </c>
      <c r="H37" s="1">
        <f>_xlfn.NUMBERVALUE(H43)/1000000000000000</f>
        <v>17.074310779571501</v>
      </c>
      <c r="I37" s="1">
        <f t="shared" si="14"/>
        <v>79.625338315963702</v>
      </c>
      <c r="J37" s="1">
        <f t="shared" si="12"/>
        <v>77.213340997695894</v>
      </c>
      <c r="K37" s="1">
        <f t="shared" si="12"/>
        <v>61.646920442581099</v>
      </c>
      <c r="L37" s="1">
        <f t="shared" si="14"/>
        <v>65.056097507476807</v>
      </c>
      <c r="M37" s="1">
        <f t="shared" si="14"/>
        <v>54.050928354263299</v>
      </c>
      <c r="N37" s="1"/>
    </row>
    <row r="38" spans="1:14" x14ac:dyDescent="0.25">
      <c r="B38" t="s">
        <v>32</v>
      </c>
      <c r="C38" s="1">
        <f t="shared" ref="C38" si="15">_xlfn.NUMBERVALUE(C44)/1000000000000000</f>
        <v>-4.1465084999799702</v>
      </c>
      <c r="D38" s="1">
        <f t="shared" si="14"/>
        <v>79.352676868438706</v>
      </c>
      <c r="E38" s="1">
        <f t="shared" si="14"/>
        <v>70.032054185867295</v>
      </c>
      <c r="F38" s="1">
        <f>_xlfn.NUMBERVALUE(F44)/10000000000000</f>
        <v>49.717539548873901</v>
      </c>
      <c r="G38" s="1">
        <f>_xlfn.NUMBERVALUE(G44)/1000000000000000</f>
        <v>10.543011873960401</v>
      </c>
      <c r="H38" s="1">
        <f>_xlfn.NUMBERVALUE(H44)/1000000000000000</f>
        <v>11.8374824523925</v>
      </c>
      <c r="I38" s="1">
        <f t="shared" si="14"/>
        <v>77.436995506286607</v>
      </c>
      <c r="J38" s="1">
        <f t="shared" si="12"/>
        <v>75.080734491348196</v>
      </c>
      <c r="K38" s="1">
        <f t="shared" si="12"/>
        <v>60.548233985900801</v>
      </c>
      <c r="L38" s="1">
        <f t="shared" si="14"/>
        <v>63.553583621978703</v>
      </c>
      <c r="M38" s="1">
        <f t="shared" si="14"/>
        <v>53.554892539977999</v>
      </c>
      <c r="N38" s="1"/>
    </row>
    <row r="39" spans="1:14" x14ac:dyDescent="0.25">
      <c r="A39" s="2"/>
      <c r="B39" s="2" t="s">
        <v>13</v>
      </c>
      <c r="C39" s="2">
        <f t="shared" ref="C39" si="16">AVERAGE(C36:C38)</f>
        <v>1.5830205132563899</v>
      </c>
      <c r="D39" s="2">
        <f t="shared" ref="D39" si="17">AVERAGE(D36:D38)</f>
        <v>79.538691043853746</v>
      </c>
      <c r="E39" s="2">
        <f t="shared" ref="E39" si="18">AVERAGE(E36:E38)</f>
        <v>70.512821276982606</v>
      </c>
      <c r="F39" s="2">
        <f t="shared" ref="F39" si="19">AVERAGE(F36:F38)</f>
        <v>57.56412744522094</v>
      </c>
      <c r="G39" s="2">
        <f t="shared" ref="G39" si="20">AVERAGE(G36:G38)</f>
        <v>14.901782820622067</v>
      </c>
      <c r="H39" s="2">
        <f t="shared" ref="H39" si="21">AVERAGE(H36:H38)</f>
        <v>16.098179916540733</v>
      </c>
      <c r="I39" s="2">
        <f t="shared" ref="I39" si="22">AVERAGE(I36:I38)</f>
        <v>79.680085182189899</v>
      </c>
      <c r="J39" s="2">
        <f>AVERAGE(J36:J38)</f>
        <v>77.317446470260563</v>
      </c>
      <c r="K39" s="2">
        <f t="shared" ref="K39" si="23">AVERAGE(K36:K38)</f>
        <v>61.358894904454466</v>
      </c>
      <c r="L39" s="2">
        <f t="shared" ref="L39" si="24">AVERAGE(L36:L38)</f>
        <v>64.992531140645312</v>
      </c>
      <c r="M39" s="2">
        <f t="shared" ref="M39" si="25">AVERAGE(M36:M38)</f>
        <v>54.067460695902469</v>
      </c>
      <c r="N39" s="5">
        <f>AVERAGE(C39:M39)</f>
        <v>52.51045830999356</v>
      </c>
    </row>
    <row r="40" spans="1:14" s="1" customFormat="1" x14ac:dyDescent="0.25">
      <c r="B40" s="1" t="s">
        <v>45</v>
      </c>
      <c r="C40" s="1">
        <f t="shared" ref="C40:M40" si="26">_xlfn.STDEV.P(C36:C38)</f>
        <v>5.4407976509673981</v>
      </c>
      <c r="D40" s="1">
        <f t="shared" si="26"/>
        <v>0.18969728068448116</v>
      </c>
      <c r="E40" s="1">
        <f t="shared" si="26"/>
        <v>0.57035594264608891</v>
      </c>
      <c r="F40" s="1">
        <f t="shared" si="26"/>
        <v>6.4234896549019727</v>
      </c>
      <c r="G40" s="1">
        <f t="shared" si="26"/>
        <v>3.1945522268149915</v>
      </c>
      <c r="H40" s="1">
        <f t="shared" si="26"/>
        <v>3.1567257351004696</v>
      </c>
      <c r="I40" s="1">
        <f>_xlfn.STDEV.P(I36:I38)</f>
        <v>1.8542295154458084</v>
      </c>
      <c r="J40" s="1">
        <f>_xlfn.STDEV.P(J36:J38)</f>
        <v>1.8702178809938554</v>
      </c>
      <c r="K40" s="1">
        <f t="shared" si="26"/>
        <v>0.58117053617606329</v>
      </c>
      <c r="L40" s="1">
        <f t="shared" si="26"/>
        <v>1.1498237484200429</v>
      </c>
      <c r="M40" s="1">
        <f t="shared" si="26"/>
        <v>0.42542009406780074</v>
      </c>
      <c r="N40" s="5">
        <f>AVERAGE(C40:M40)</f>
        <v>2.259680024201725</v>
      </c>
    </row>
    <row r="41" spans="1:14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5"/>
    </row>
    <row r="42" spans="1:14" hidden="1" x14ac:dyDescent="0.25">
      <c r="C42" s="4" t="s">
        <v>46</v>
      </c>
      <c r="D42" t="s">
        <v>48</v>
      </c>
      <c r="E42" t="s">
        <v>51</v>
      </c>
      <c r="F42" t="s">
        <v>54</v>
      </c>
      <c r="G42" t="s">
        <v>60</v>
      </c>
      <c r="H42" t="s">
        <v>57</v>
      </c>
      <c r="I42" t="s">
        <v>63</v>
      </c>
      <c r="J42" t="s">
        <v>66</v>
      </c>
      <c r="K42" t="s">
        <v>75</v>
      </c>
      <c r="L42" t="s">
        <v>69</v>
      </c>
      <c r="M42" t="s">
        <v>72</v>
      </c>
    </row>
    <row r="43" spans="1:14" hidden="1" x14ac:dyDescent="0.25">
      <c r="C43" s="4">
        <v>0</v>
      </c>
      <c r="D43" t="s">
        <v>49</v>
      </c>
      <c r="E43" t="s">
        <v>52</v>
      </c>
      <c r="F43" t="s">
        <v>55</v>
      </c>
      <c r="G43" t="s">
        <v>61</v>
      </c>
      <c r="H43" t="s">
        <v>58</v>
      </c>
      <c r="I43" t="s">
        <v>64</v>
      </c>
      <c r="J43" t="s">
        <v>67</v>
      </c>
      <c r="K43" t="s">
        <v>76</v>
      </c>
      <c r="L43" t="s">
        <v>70</v>
      </c>
      <c r="M43" t="s">
        <v>73</v>
      </c>
    </row>
    <row r="44" spans="1:14" hidden="1" x14ac:dyDescent="0.25">
      <c r="C44" s="4" t="s">
        <v>47</v>
      </c>
      <c r="D44" t="s">
        <v>50</v>
      </c>
      <c r="E44" t="s">
        <v>53</v>
      </c>
      <c r="F44" t="s">
        <v>56</v>
      </c>
      <c r="G44" t="s">
        <v>62</v>
      </c>
      <c r="H44" t="s">
        <v>59</v>
      </c>
      <c r="I44" t="s">
        <v>65</v>
      </c>
      <c r="J44" t="s">
        <v>68</v>
      </c>
      <c r="K44" t="s">
        <v>77</v>
      </c>
      <c r="L44" t="s">
        <v>71</v>
      </c>
      <c r="M44" t="s">
        <v>74</v>
      </c>
    </row>
    <row r="46" spans="1:14" x14ac:dyDescent="0.25">
      <c r="C46" t="s">
        <v>78</v>
      </c>
      <c r="D46" t="s">
        <v>79</v>
      </c>
      <c r="E46" t="s">
        <v>80</v>
      </c>
      <c r="F46" t="s">
        <v>81</v>
      </c>
      <c r="G46" t="s">
        <v>82</v>
      </c>
      <c r="H46" t="s">
        <v>83</v>
      </c>
      <c r="I46" t="s">
        <v>84</v>
      </c>
      <c r="J46" t="s">
        <v>85</v>
      </c>
      <c r="K46" t="s">
        <v>86</v>
      </c>
      <c r="L46" t="s">
        <v>87</v>
      </c>
      <c r="M46" t="s">
        <v>88</v>
      </c>
    </row>
    <row r="47" spans="1:14" x14ac:dyDescent="0.25">
      <c r="B47" t="s">
        <v>30</v>
      </c>
      <c r="C47" s="1">
        <f>_xlfn.NUMBERVALUE(C53)/100000000000000</f>
        <v>12.697300314903201</v>
      </c>
      <c r="D47" s="1">
        <f>_xlfn.NUMBERVALUE(D53)/100000000000000</f>
        <v>81.026786565780597</v>
      </c>
      <c r="E47" s="1">
        <f>_xlfn.NUMBERVALUE(E53)/1000</f>
        <v>65.625</v>
      </c>
      <c r="F47" s="1">
        <f>_xlfn.NUMBERVALUE(F53)/100000000000000</f>
        <v>61.138212680816601</v>
      </c>
      <c r="G47" s="1">
        <f t="shared" ref="G47" si="27">_xlfn.NUMBERVALUE(G53)/100000000000000</f>
        <v>42.278227210044797</v>
      </c>
      <c r="H47" s="1">
        <f>_xlfn.NUMBERVALUE(H53)/1000000000000000</f>
        <v>41.520100831985403</v>
      </c>
      <c r="I47" s="1">
        <f>_xlfn.NUMBERVALUE(I53)/100000000000000</f>
        <v>81.270134449005099</v>
      </c>
      <c r="J47" s="1">
        <f>_xlfn.NUMBERVALUE(J53)/100000000000000</f>
        <v>78.426754474639793</v>
      </c>
      <c r="K47" s="1">
        <f t="shared" ref="K47:M47" si="28">_xlfn.NUMBERVALUE(K53)/100000000000000</f>
        <v>63.886827230453399</v>
      </c>
      <c r="L47" s="1">
        <f t="shared" si="28"/>
        <v>66.266208887100206</v>
      </c>
      <c r="M47" s="1">
        <f t="shared" si="28"/>
        <v>54.265874624252298</v>
      </c>
      <c r="N47" s="1"/>
    </row>
    <row r="48" spans="1:14" x14ac:dyDescent="0.25">
      <c r="B48" t="s">
        <v>31</v>
      </c>
      <c r="C48" s="1">
        <f t="shared" ref="C48" si="29">_xlfn.NUMBERVALUE(C54)/1000000000000000</f>
        <v>6.8980924785137097</v>
      </c>
      <c r="D48" s="1">
        <f>_xlfn.NUMBERVALUE(D54)/100000000000000</f>
        <v>80.803573131561194</v>
      </c>
      <c r="E48" s="1">
        <f>_xlfn.NUMBERVALUE(E54)/100000000000000</f>
        <v>61.939102411270099</v>
      </c>
      <c r="F48" s="1">
        <f>_xlfn.NUMBERVALUE(F54)/100000000000000</f>
        <v>59.793865680694502</v>
      </c>
      <c r="G48" s="1">
        <f t="shared" ref="G48:H48" si="30">_xlfn.NUMBERVALUE(G54)/100000000000000</f>
        <v>40.6378895044326</v>
      </c>
      <c r="H48" s="1">
        <f t="shared" si="30"/>
        <v>39.743605256080599</v>
      </c>
      <c r="I48" s="1">
        <f>_xlfn.NUMBERVALUE(I54)/1000000000000</f>
        <v>81.053626537322998</v>
      </c>
      <c r="J48" s="1">
        <f t="shared" ref="J48" si="31">_xlfn.NUMBERVALUE(J54)/100000000000000</f>
        <v>77.681660652160602</v>
      </c>
      <c r="K48" s="1">
        <f t="shared" ref="K48:M48" si="32">_xlfn.NUMBERVALUE(K54)/100000000000000</f>
        <v>63.821154832839902</v>
      </c>
      <c r="L48" s="1">
        <f t="shared" si="32"/>
        <v>66.255086660385103</v>
      </c>
      <c r="M48" s="1">
        <f t="shared" si="32"/>
        <v>53.918653726577702</v>
      </c>
      <c r="N48" s="1"/>
    </row>
    <row r="49" spans="2:14" x14ac:dyDescent="0.25">
      <c r="B49" t="s">
        <v>32</v>
      </c>
      <c r="C49" s="1">
        <f>_xlfn.NUMBERVALUE(C55)/100000000000000</f>
        <v>6.0181386768817902</v>
      </c>
      <c r="D49" s="1">
        <f>_xlfn.NUMBERVALUE(D55)/100000000000000</f>
        <v>80.022323131561194</v>
      </c>
      <c r="E49" s="1">
        <f>_xlfn.NUMBERVALUE(E55)/100000000000000</f>
        <v>61.298078298568697</v>
      </c>
      <c r="F49" s="1">
        <f>_xlfn.NUMBERVALUE(F55)/100000000000000</f>
        <v>59.5734059810638</v>
      </c>
      <c r="G49" s="1">
        <f>_xlfn.NUMBERVALUE(G55)/1000000000000000</f>
        <v>40.413057804107602</v>
      </c>
      <c r="H49" s="1">
        <f>_xlfn.NUMBERVALUE(H55)/1000000000000000</f>
        <v>39.668333530425997</v>
      </c>
      <c r="I49" s="1">
        <f>_xlfn.NUMBERVALUE(I55)/100000000000000</f>
        <v>80.768251419067298</v>
      </c>
      <c r="J49" s="1">
        <f>_xlfn.NUMBERVALUE(J55)/100000000000000</f>
        <v>77.150309085845905</v>
      </c>
      <c r="K49" s="1">
        <f t="shared" ref="K49:M49" si="33">_xlfn.NUMBERVALUE(K55)/100000000000000</f>
        <v>63.2458686828613</v>
      </c>
      <c r="L49" s="1">
        <f t="shared" si="33"/>
        <v>65.867340564727698</v>
      </c>
      <c r="M49" s="1">
        <f t="shared" si="33"/>
        <v>51.124340295791598</v>
      </c>
      <c r="N49" s="1"/>
    </row>
    <row r="50" spans="2:14" x14ac:dyDescent="0.25">
      <c r="B50" s="2" t="s">
        <v>13</v>
      </c>
      <c r="C50" s="2">
        <f t="shared" ref="C50" si="34">AVERAGE(C47:C49)</f>
        <v>8.5378438234328993</v>
      </c>
      <c r="D50" s="2">
        <f t="shared" ref="D50:E50" si="35">AVERAGE(D47:D49)</f>
        <v>80.617560942967671</v>
      </c>
      <c r="E50" s="2">
        <f t="shared" si="35"/>
        <v>62.954060236612939</v>
      </c>
      <c r="F50" s="2">
        <f t="shared" ref="F50" si="36">AVERAGE(F47:F49)</f>
        <v>60.168494780858303</v>
      </c>
      <c r="G50" s="2">
        <f t="shared" ref="G50" si="37">AVERAGE(G47:G49)</f>
        <v>41.109724839528333</v>
      </c>
      <c r="H50" s="2">
        <f t="shared" ref="H50" si="38">AVERAGE(H47:H49)</f>
        <v>40.310679872830669</v>
      </c>
      <c r="I50" s="2">
        <f t="shared" ref="I50" si="39">AVERAGE(I47:I49)</f>
        <v>81.030670801798465</v>
      </c>
      <c r="J50" s="2">
        <f t="shared" ref="J50" si="40">AVERAGE(J47:J49)</f>
        <v>77.7529080708821</v>
      </c>
      <c r="K50" s="2">
        <f t="shared" ref="K50" si="41">AVERAGE(K47:K49)</f>
        <v>63.651283582051541</v>
      </c>
      <c r="L50" s="2">
        <f t="shared" ref="L50" si="42">AVERAGE(L47:L49)</f>
        <v>66.129545370737659</v>
      </c>
      <c r="M50" s="2">
        <f t="shared" ref="M50" si="43">AVERAGE(M47:M49)</f>
        <v>53.10295621554053</v>
      </c>
      <c r="N50" s="5">
        <f>AVERAGE(C50:M50)</f>
        <v>57.760520776112827</v>
      </c>
    </row>
    <row r="51" spans="2:14" s="1" customFormat="1" x14ac:dyDescent="0.25">
      <c r="B51" s="1" t="s">
        <v>89</v>
      </c>
      <c r="C51" s="1">
        <f t="shared" ref="C51:M51" si="44">_xlfn.STDEV.P(C47:C49)</f>
        <v>2.9630376757169823</v>
      </c>
      <c r="D51" s="1">
        <f t="shared" si="44"/>
        <v>0.43064842458783487</v>
      </c>
      <c r="E51" s="1">
        <f t="shared" ref="E51" si="45">_xlfn.STDEV.P(E47:E49)</f>
        <v>1.9066842760837954</v>
      </c>
      <c r="F51" s="1">
        <f t="shared" si="44"/>
        <v>0.69157560392433648</v>
      </c>
      <c r="G51" s="1">
        <f t="shared" si="44"/>
        <v>0.83133854547739416</v>
      </c>
      <c r="H51" s="1">
        <f t="shared" si="44"/>
        <v>0.85574168629823777</v>
      </c>
      <c r="I51" s="1">
        <f t="shared" si="44"/>
        <v>0.2055348604332789</v>
      </c>
      <c r="J51" s="1">
        <f t="shared" si="44"/>
        <v>0.52353627932178848</v>
      </c>
      <c r="K51" s="1">
        <f t="shared" si="44"/>
        <v>0.28792261265387137</v>
      </c>
      <c r="L51" s="1">
        <f t="shared" si="44"/>
        <v>0.18546238828546061</v>
      </c>
      <c r="M51" s="1">
        <f t="shared" si="44"/>
        <v>1.4062553837191003</v>
      </c>
      <c r="N51" s="5">
        <f>AVERAGE(C51:M51)</f>
        <v>0.9352488851365528</v>
      </c>
    </row>
    <row r="52" spans="2:14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5"/>
    </row>
    <row r="53" spans="2:14" hidden="1" x14ac:dyDescent="0.25">
      <c r="C53" t="s">
        <v>90</v>
      </c>
      <c r="D53" t="s">
        <v>93</v>
      </c>
      <c r="E53" t="s">
        <v>96</v>
      </c>
      <c r="F53" t="s">
        <v>99</v>
      </c>
      <c r="G53" t="s">
        <v>102</v>
      </c>
      <c r="H53" t="s">
        <v>105</v>
      </c>
      <c r="I53" t="s">
        <v>108</v>
      </c>
      <c r="J53" t="s">
        <v>111</v>
      </c>
      <c r="K53" t="s">
        <v>114</v>
      </c>
      <c r="L53" t="s">
        <v>117</v>
      </c>
      <c r="M53" t="s">
        <v>33</v>
      </c>
    </row>
    <row r="54" spans="2:14" hidden="1" x14ac:dyDescent="0.25">
      <c r="C54" t="s">
        <v>91</v>
      </c>
      <c r="D54" t="s">
        <v>94</v>
      </c>
      <c r="E54" t="s">
        <v>97</v>
      </c>
      <c r="F54" t="s">
        <v>100</v>
      </c>
      <c r="G54" t="s">
        <v>103</v>
      </c>
      <c r="H54" t="s">
        <v>106</v>
      </c>
      <c r="I54" t="s">
        <v>109</v>
      </c>
      <c r="J54" t="s">
        <v>112</v>
      </c>
      <c r="K54" t="s">
        <v>115</v>
      </c>
      <c r="L54" t="s">
        <v>118</v>
      </c>
      <c r="M54" t="s">
        <v>120</v>
      </c>
    </row>
    <row r="55" spans="2:14" hidden="1" x14ac:dyDescent="0.25">
      <c r="C55" t="s">
        <v>92</v>
      </c>
      <c r="D55" t="s">
        <v>95</v>
      </c>
      <c r="E55" t="s">
        <v>98</v>
      </c>
      <c r="F55" t="s">
        <v>101</v>
      </c>
      <c r="G55" t="s">
        <v>104</v>
      </c>
      <c r="H55" t="s">
        <v>107</v>
      </c>
      <c r="I55" t="s">
        <v>110</v>
      </c>
      <c r="J55" t="s">
        <v>113</v>
      </c>
      <c r="K55" t="s">
        <v>116</v>
      </c>
      <c r="L55" t="s">
        <v>119</v>
      </c>
      <c r="M55" t="s">
        <v>121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868EB-B283-4860-A8D2-315C4735E66F}">
  <dimension ref="A3:O61"/>
  <sheetViews>
    <sheetView topLeftCell="F1" workbookViewId="0">
      <selection activeCell="C57" sqref="C57:M57"/>
    </sheetView>
  </sheetViews>
  <sheetFormatPr defaultRowHeight="15" x14ac:dyDescent="0.25"/>
  <cols>
    <col min="1" max="1" width="1.42578125" bestFit="1" customWidth="1"/>
    <col min="2" max="2" width="5.85546875" bestFit="1" customWidth="1"/>
    <col min="3" max="3" width="20.5703125" bestFit="1" customWidth="1"/>
    <col min="4" max="4" width="18.85546875" bestFit="1" customWidth="1"/>
    <col min="5" max="5" width="20.5703125" bestFit="1" customWidth="1"/>
    <col min="6" max="6" width="19" bestFit="1" customWidth="1"/>
    <col min="7" max="7" width="24" bestFit="1" customWidth="1"/>
    <col min="8" max="8" width="25.85546875" bestFit="1" customWidth="1"/>
    <col min="9" max="9" width="19.5703125" bestFit="1" customWidth="1"/>
    <col min="10" max="13" width="18.85546875" bestFit="1" customWidth="1"/>
    <col min="14" max="14" width="12" bestFit="1" customWidth="1"/>
  </cols>
  <sheetData>
    <row r="3" spans="8:13" x14ac:dyDescent="0.25">
      <c r="J3" t="s">
        <v>153</v>
      </c>
    </row>
    <row r="4" spans="8:13" x14ac:dyDescent="0.25">
      <c r="J4" t="s">
        <v>155</v>
      </c>
    </row>
    <row r="5" spans="8:13" x14ac:dyDescent="0.25">
      <c r="J5" t="s">
        <v>151</v>
      </c>
    </row>
    <row r="6" spans="8:13" x14ac:dyDescent="0.25">
      <c r="H6" t="s">
        <v>151</v>
      </c>
      <c r="M6">
        <v>12</v>
      </c>
    </row>
    <row r="7" spans="8:13" x14ac:dyDescent="0.25">
      <c r="H7" t="s">
        <v>155</v>
      </c>
      <c r="M7">
        <v>11</v>
      </c>
    </row>
    <row r="8" spans="8:13" x14ac:dyDescent="0.25">
      <c r="H8" t="s">
        <v>153</v>
      </c>
      <c r="M8">
        <v>8</v>
      </c>
    </row>
    <row r="9" spans="8:13" x14ac:dyDescent="0.25">
      <c r="M9">
        <v>8</v>
      </c>
    </row>
    <row r="10" spans="8:13" x14ac:dyDescent="0.25">
      <c r="M10">
        <v>6</v>
      </c>
    </row>
    <row r="11" spans="8:13" x14ac:dyDescent="0.25">
      <c r="M11">
        <v>14</v>
      </c>
    </row>
    <row r="19" spans="1:15" x14ac:dyDescent="0.25">
      <c r="B19" s="1"/>
      <c r="C19" s="1" t="s">
        <v>4</v>
      </c>
      <c r="D19" s="1" t="s">
        <v>5</v>
      </c>
      <c r="E19" s="1" t="s">
        <v>7</v>
      </c>
      <c r="F19" s="1" t="s">
        <v>8</v>
      </c>
      <c r="G19" s="1" t="s">
        <v>10</v>
      </c>
      <c r="H19" s="1" t="s">
        <v>9</v>
      </c>
      <c r="I19" s="1" t="s">
        <v>12</v>
      </c>
      <c r="J19" s="1" t="s">
        <v>11</v>
      </c>
      <c r="K19" s="1" t="s">
        <v>0</v>
      </c>
      <c r="L19" s="1" t="s">
        <v>1</v>
      </c>
      <c r="M19" s="1" t="s">
        <v>2</v>
      </c>
      <c r="N19" s="1"/>
    </row>
    <row r="20" spans="1:15" x14ac:dyDescent="0.25">
      <c r="A20" t="s">
        <v>29</v>
      </c>
      <c r="B20" s="1" t="s">
        <v>30</v>
      </c>
      <c r="C20" s="1">
        <f>_xlfn.NUMBERVALUE(C26)/100000000000000</f>
        <v>0</v>
      </c>
      <c r="D20" s="1">
        <f>_xlfn.NUMBERVALUE(D26)/100000000000000</f>
        <v>80.357140302657996</v>
      </c>
      <c r="E20" s="1">
        <f>_xlfn.NUMBERVALUE(E26)/100000000000000</f>
        <v>70.432692766189504</v>
      </c>
      <c r="F20" s="1">
        <f>_xlfn.NUMBERVALUE(F26)/100000000000000</f>
        <v>59.218198060989302</v>
      </c>
      <c r="G20" s="1">
        <f>_xlfn.NUMBERVALUE(G26)/100000000000000</f>
        <v>10.5080731213092</v>
      </c>
      <c r="H20" s="1">
        <f>_xlfn.NUMBERVALUE(H26)/1000000000000000</f>
        <v>10.7209138572216</v>
      </c>
      <c r="I20" s="1">
        <f>_xlfn.NUMBERVALUE(I26)/100000000000000</f>
        <v>78.100979328155503</v>
      </c>
      <c r="J20" s="1">
        <f>_xlfn.NUMBERVALUE(J26)/100000000000000</f>
        <v>76.585805416107107</v>
      </c>
      <c r="K20" s="1">
        <f>_xlfn.NUMBERVALUE(K26)/100000000000000</f>
        <v>62.635451555251997</v>
      </c>
      <c r="L20" s="1">
        <f>_xlfn.NUMBERVALUE(L26)/100000000000000</f>
        <v>60.290330648422199</v>
      </c>
      <c r="M20" s="1">
        <f>_xlfn.NUMBERVALUE(M26)/10000000000000</f>
        <v>53.885579109191902</v>
      </c>
      <c r="N20" s="1"/>
    </row>
    <row r="21" spans="1:15" x14ac:dyDescent="0.25">
      <c r="B21" s="1" t="s">
        <v>31</v>
      </c>
      <c r="C21" s="1">
        <f t="shared" ref="C21:C22" si="0">_xlfn.NUMBERVALUE(C27)/1000000000000000</f>
        <v>0</v>
      </c>
      <c r="D21" s="1">
        <f>_xlfn.NUMBERVALUE(D27)/100000000000000</f>
        <v>78.683036565780597</v>
      </c>
      <c r="E21" s="1">
        <f t="shared" ref="E21" si="1">_xlfn.NUMBERVALUE(E27)/100000000000000</f>
        <v>69.711536169052096</v>
      </c>
      <c r="F21" s="1">
        <f t="shared" ref="F21" si="2">_xlfn.NUMBERVALUE(F27)/100000000000000</f>
        <v>56.7563474178314</v>
      </c>
      <c r="G21" s="1">
        <f>_xlfn.NUMBERVALUE(G27)/1000000000000000</f>
        <v>8.8724479079246503</v>
      </c>
      <c r="H21" s="1">
        <f>_xlfn.NUMBERVALUE(H27)/1000000000000000</f>
        <v>9.44825783371925</v>
      </c>
      <c r="I21" s="1">
        <f>_xlfn.NUMBERVALUE(I27)/100000000000000</f>
        <v>77.852338552474905</v>
      </c>
      <c r="J21" s="1">
        <f>_xlfn.NUMBERVALUE(J27)/100000000000000</f>
        <v>74.598425626754704</v>
      </c>
      <c r="K21" s="1">
        <f>_xlfn.NUMBERVALUE(K27)/10000000000000</f>
        <v>61.428725719451897</v>
      </c>
      <c r="L21" s="1">
        <f>_xlfn.NUMBERVALUE(L27)/100000000000000</f>
        <v>60.172736644744802</v>
      </c>
      <c r="M21" s="1">
        <f>_xlfn.NUMBERVALUE(M27)/100000000000000</f>
        <v>53.389549255371001</v>
      </c>
      <c r="N21" s="1"/>
    </row>
    <row r="22" spans="1:15" x14ac:dyDescent="0.25">
      <c r="B22" s="1" t="s">
        <v>32</v>
      </c>
      <c r="C22" s="1">
        <f t="shared" si="0"/>
        <v>0</v>
      </c>
      <c r="D22" s="1">
        <f>_xlfn.NUMBERVALUE(D28)/100000000000000</f>
        <v>76.227676868438706</v>
      </c>
      <c r="E22" s="1">
        <f t="shared" ref="E22" si="3">_xlfn.NUMBERVALUE(E28)/100000000000000</f>
        <v>68.830132484436007</v>
      </c>
      <c r="F22" s="1">
        <f>_xlfn.NUMBERVALUE(F28)/10000000000000</f>
        <v>55.358833074569702</v>
      </c>
      <c r="G22" s="1">
        <f>_xlfn.NUMBERVALUE(G28)/1000000000000000</f>
        <v>7.9941369593143401</v>
      </c>
      <c r="H22" s="1">
        <f>_xlfn.NUMBERVALUE(H28)/1000000000000000</f>
        <v>8.4397628903388906</v>
      </c>
      <c r="I22" s="1">
        <f>_xlfn.NUMBERVALUE(I28)/100000000000000</f>
        <v>77.540475130081106</v>
      </c>
      <c r="J22" s="1">
        <f>_xlfn.NUMBERVALUE(J28)/100000000000000</f>
        <v>71.734112501144395</v>
      </c>
      <c r="K22" s="1">
        <f>_xlfn.NUMBERVALUE(K28)/100000000000000</f>
        <v>60.003811120986903</v>
      </c>
      <c r="L22" s="1">
        <f>_xlfn.NUMBERVALUE(L28)/100000000000000</f>
        <v>60.107582807540801</v>
      </c>
      <c r="M22" s="1">
        <f>_xlfn.NUMBERVALUE(M28)/10000000000000</f>
        <v>50.2480149269104</v>
      </c>
      <c r="N22" s="1"/>
    </row>
    <row r="23" spans="1:15" x14ac:dyDescent="0.25">
      <c r="A23" s="2"/>
      <c r="B23" s="5" t="s">
        <v>13</v>
      </c>
      <c r="C23" s="5">
        <f>AVERAGE(C20:C22)</f>
        <v>0</v>
      </c>
      <c r="D23" s="5">
        <f t="shared" ref="D23:M23" si="4">AVERAGE(D20:D22)</f>
        <v>78.422617912292438</v>
      </c>
      <c r="E23" s="5">
        <f>AVERAGE(E20:E22)</f>
        <v>69.658120473225864</v>
      </c>
      <c r="F23" s="5">
        <f>AVERAGE(F20:F22)</f>
        <v>57.111126184463465</v>
      </c>
      <c r="G23" s="5">
        <f>AVERAGE(G20:G22)</f>
        <v>9.12488599618273</v>
      </c>
      <c r="H23" s="5">
        <f t="shared" si="4"/>
        <v>9.5363115270932468</v>
      </c>
      <c r="I23" s="5">
        <f t="shared" si="4"/>
        <v>77.831264336903828</v>
      </c>
      <c r="J23" s="5">
        <f t="shared" si="4"/>
        <v>74.306114514668749</v>
      </c>
      <c r="K23" s="5">
        <f t="shared" si="4"/>
        <v>61.355996131896937</v>
      </c>
      <c r="L23" s="5">
        <f t="shared" si="4"/>
        <v>60.190216700235936</v>
      </c>
      <c r="M23" s="5">
        <f t="shared" si="4"/>
        <v>52.507714430491099</v>
      </c>
      <c r="N23" s="5">
        <f>AVERAGE(C23:M23)</f>
        <v>50.004033473404938</v>
      </c>
      <c r="O23" s="2"/>
    </row>
    <row r="24" spans="1:15" x14ac:dyDescent="0.25">
      <c r="B24" s="1" t="s">
        <v>28</v>
      </c>
      <c r="C24" s="1">
        <f t="shared" ref="C24:K24" si="5">_xlfn.STDEV.P(C20:C22)</f>
        <v>0</v>
      </c>
      <c r="D24" s="1">
        <f t="shared" si="5"/>
        <v>1.6958735153212308</v>
      </c>
      <c r="E24" s="1">
        <f>_xlfn.STDEV.P(E20:E22)</f>
        <v>0.65533187092948675</v>
      </c>
      <c r="F24" s="1">
        <f>_xlfn.STDEV.P(F20:F22)</f>
        <v>1.5954258584131737</v>
      </c>
      <c r="G24" s="1">
        <f>_xlfn.STDEV.P(G20:G22)</f>
        <v>1.0417173314448653</v>
      </c>
      <c r="H24" s="1">
        <f t="shared" si="5"/>
        <v>0.93335506752613751</v>
      </c>
      <c r="I24" s="1">
        <f t="shared" si="5"/>
        <v>0.22930958830978954</v>
      </c>
      <c r="J24" s="1">
        <f t="shared" si="5"/>
        <v>1.9914509576288919</v>
      </c>
      <c r="K24" s="1">
        <f t="shared" si="5"/>
        <v>1.0755928717050827</v>
      </c>
      <c r="L24" s="1">
        <f>_xlfn.STDEV.P(L20:L22)</f>
        <v>7.5623442536834756E-2</v>
      </c>
      <c r="M24" s="1">
        <f>_xlfn.STDEV.P(M20:M22)</f>
        <v>1.6106298537803039</v>
      </c>
      <c r="N24" s="5">
        <f>AVERAGE(C24:M24)</f>
        <v>0.99130094159961779</v>
      </c>
    </row>
    <row r="25" spans="1:1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5" hidden="1" x14ac:dyDescent="0.25">
      <c r="B26" s="1"/>
      <c r="C26" s="1">
        <v>0</v>
      </c>
      <c r="D26" s="1" t="s">
        <v>122</v>
      </c>
      <c r="E26" t="s">
        <v>14</v>
      </c>
      <c r="F26" t="s">
        <v>127</v>
      </c>
      <c r="G26" t="s">
        <v>133</v>
      </c>
      <c r="H26" t="s">
        <v>130</v>
      </c>
      <c r="I26" t="s">
        <v>136</v>
      </c>
      <c r="J26" t="s">
        <v>139</v>
      </c>
      <c r="K26" t="s">
        <v>142</v>
      </c>
      <c r="L26" t="s">
        <v>145</v>
      </c>
      <c r="M26" t="s">
        <v>148</v>
      </c>
      <c r="N26" s="1"/>
    </row>
    <row r="27" spans="1:15" hidden="1" x14ac:dyDescent="0.25">
      <c r="B27" s="1"/>
      <c r="C27" s="1">
        <v>0</v>
      </c>
      <c r="D27" s="1" t="s">
        <v>123</v>
      </c>
      <c r="E27" t="s">
        <v>125</v>
      </c>
      <c r="F27" t="s">
        <v>128</v>
      </c>
      <c r="G27" t="s">
        <v>134</v>
      </c>
      <c r="H27" t="s">
        <v>131</v>
      </c>
      <c r="I27" t="s">
        <v>137</v>
      </c>
      <c r="J27" t="s">
        <v>140</v>
      </c>
      <c r="K27" t="s">
        <v>143</v>
      </c>
      <c r="L27" t="s">
        <v>146</v>
      </c>
      <c r="M27" t="s">
        <v>149</v>
      </c>
      <c r="N27" s="1"/>
    </row>
    <row r="28" spans="1:15" hidden="1" x14ac:dyDescent="0.25">
      <c r="B28" s="1"/>
      <c r="C28" s="1">
        <v>0</v>
      </c>
      <c r="D28" s="1" t="s">
        <v>124</v>
      </c>
      <c r="E28" t="s">
        <v>126</v>
      </c>
      <c r="F28" t="s">
        <v>129</v>
      </c>
      <c r="G28" t="s">
        <v>135</v>
      </c>
      <c r="H28" t="s">
        <v>132</v>
      </c>
      <c r="I28" t="s">
        <v>138</v>
      </c>
      <c r="J28" t="s">
        <v>141</v>
      </c>
      <c r="K28" t="s">
        <v>144</v>
      </c>
      <c r="L28" t="s">
        <v>147</v>
      </c>
      <c r="M28" t="s">
        <v>150</v>
      </c>
      <c r="N28" s="1"/>
    </row>
    <row r="29" spans="1:1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5" x14ac:dyDescent="0.25">
      <c r="B30" s="1"/>
      <c r="C30" s="1" t="s">
        <v>34</v>
      </c>
      <c r="D30" s="1" t="s">
        <v>35</v>
      </c>
      <c r="E30" s="1" t="s">
        <v>36</v>
      </c>
      <c r="F30" s="1" t="s">
        <v>37</v>
      </c>
      <c r="G30" s="1" t="s">
        <v>38</v>
      </c>
      <c r="H30" s="1" t="s">
        <v>39</v>
      </c>
      <c r="I30" s="1" t="s">
        <v>40</v>
      </c>
      <c r="J30" s="1" t="s">
        <v>41</v>
      </c>
      <c r="K30" s="1" t="s">
        <v>42</v>
      </c>
      <c r="L30" s="1" t="s">
        <v>43</v>
      </c>
      <c r="M30" s="1" t="s">
        <v>44</v>
      </c>
      <c r="N30" s="1"/>
    </row>
    <row r="31" spans="1:15" x14ac:dyDescent="0.25">
      <c r="B31" s="1" t="s">
        <v>30</v>
      </c>
      <c r="C31" s="1">
        <f>_xlfn.NUMBERVALUE(C37)/1000000000000000</f>
        <v>6.6583506762981397</v>
      </c>
      <c r="D31" s="1">
        <f t="shared" ref="D31:F33" si="6">_xlfn.NUMBERVALUE(D37)/100000000000000</f>
        <v>79.910713434219304</v>
      </c>
      <c r="E31" s="1">
        <f t="shared" si="6"/>
        <v>68.990385532379094</v>
      </c>
      <c r="F31" s="1">
        <f t="shared" si="6"/>
        <v>63.335901498794499</v>
      </c>
      <c r="G31" s="1">
        <f>_xlfn.NUMBERVALUE(G37)/10000000000000</f>
        <v>30.3323894739151</v>
      </c>
      <c r="H31" s="1">
        <f>_xlfn.NUMBERVALUE(H37)/100000000000</f>
        <v>29.321089386939999</v>
      </c>
      <c r="I31" s="1">
        <f>_xlfn.NUMBERVALUE(I37)/100000000000000</f>
        <v>80.943083763122502</v>
      </c>
      <c r="J31" s="1">
        <f>_xlfn.NUMBERVALUE(J37)/100000000000000</f>
        <v>79.251194000244098</v>
      </c>
      <c r="K31" s="1">
        <f>_xlfn.NUMBERVALUE(K37)/100000000000000</f>
        <v>62.146359682083101</v>
      </c>
      <c r="L31" s="1">
        <f>_xlfn.NUMBERVALUE(L37)/100000000000000</f>
        <v>63.893657922744701</v>
      </c>
      <c r="M31" s="1">
        <f>_xlfn.NUMBERVALUE(M37)/100000000000000</f>
        <v>53.009259700775097</v>
      </c>
      <c r="N31" s="1"/>
    </row>
    <row r="32" spans="1:15" x14ac:dyDescent="0.25">
      <c r="B32" s="1" t="s">
        <v>31</v>
      </c>
      <c r="C32" s="1">
        <f t="shared" ref="C32" si="7">_xlfn.NUMBERVALUE(C38)/1000000000000000</f>
        <v>4.5595217496156604</v>
      </c>
      <c r="D32" s="1">
        <f t="shared" si="6"/>
        <v>78.348213434219304</v>
      </c>
      <c r="E32" s="1">
        <f t="shared" si="6"/>
        <v>68.349361419677706</v>
      </c>
      <c r="F32" s="1">
        <f t="shared" si="6"/>
        <v>58.155971765518103</v>
      </c>
      <c r="G32" s="1">
        <f>_xlfn.NUMBERVALUE(G38)/1000000000000000</f>
        <v>29.139000177383402</v>
      </c>
      <c r="H32" s="1">
        <f>_xlfn.NUMBERVALUE(H38)/100000000000000</f>
        <v>28.834047913551299</v>
      </c>
      <c r="I32" s="1">
        <f>_xlfn.NUMBERVALUE(I38)/100000000000000</f>
        <v>80.842423439025794</v>
      </c>
      <c r="J32" s="1">
        <f>_xlfn.NUMBERVALUE(J38)/100000000000000</f>
        <v>78.710502386093097</v>
      </c>
      <c r="K32" s="1">
        <f>_xlfn.NUMBERVALUE(K38)/100000000000000</f>
        <v>61.734104156494098</v>
      </c>
      <c r="L32" s="1">
        <f>_xlfn.NUMBERVALUE(L38)/100000000000000</f>
        <v>63.857108354568403</v>
      </c>
      <c r="M32" s="1">
        <f>_xlfn.NUMBERVALUE(M38)/10000000000000</f>
        <v>52.678567171096802</v>
      </c>
      <c r="N32" s="1"/>
    </row>
    <row r="33" spans="1:15" x14ac:dyDescent="0.25">
      <c r="B33" s="1" t="s">
        <v>32</v>
      </c>
      <c r="C33" s="1">
        <f>_xlfn.NUMBERVALUE(C39)/100000000000000</f>
        <v>3.7162411957979198</v>
      </c>
      <c r="D33" s="1">
        <f t="shared" si="6"/>
        <v>77.232140302657996</v>
      </c>
      <c r="E33" s="1">
        <f t="shared" si="6"/>
        <v>66.266024112701402</v>
      </c>
      <c r="F33" s="1">
        <f t="shared" si="6"/>
        <v>57.815819978713897</v>
      </c>
      <c r="G33" s="1">
        <f>_xlfn.NUMBERVALUE(G39)/1000000000000000</f>
        <v>22.8401839733123</v>
      </c>
      <c r="H33" s="1">
        <f>_xlfn.NUMBERVALUE(H39)/1000000000000000</f>
        <v>20.9347486495971</v>
      </c>
      <c r="I33" s="1">
        <f>_xlfn.NUMBERVALUE(I39)/100000000000000</f>
        <v>80.824410915374699</v>
      </c>
      <c r="J33" s="1">
        <f>_xlfn.NUMBERVALUE(J39)/100000000000000</f>
        <v>77.886587381362901</v>
      </c>
      <c r="K33" s="1">
        <f>_xlfn.NUMBERVALUE(K39)/100000000000000</f>
        <v>60.578769445419297</v>
      </c>
      <c r="L33" s="1">
        <f>_xlfn.NUMBERVALUE(L39)/100000000000000</f>
        <v>63.853925466537397</v>
      </c>
      <c r="M33" s="1">
        <f>_xlfn.NUMBERVALUE(M39)/100000000000000</f>
        <v>48.511901497840803</v>
      </c>
      <c r="N33" s="1"/>
    </row>
    <row r="34" spans="1:15" x14ac:dyDescent="0.25">
      <c r="A34" s="2"/>
      <c r="B34" s="5" t="s">
        <v>13</v>
      </c>
      <c r="C34" s="5">
        <f t="shared" ref="C34:G34" si="8">AVERAGE(C31:C33)</f>
        <v>4.9780378739039071</v>
      </c>
      <c r="D34" s="5">
        <f t="shared" si="8"/>
        <v>78.49702239036553</v>
      </c>
      <c r="E34" s="5">
        <f t="shared" si="8"/>
        <v>67.868590354919391</v>
      </c>
      <c r="F34" s="5">
        <f t="shared" si="8"/>
        <v>59.769231081008833</v>
      </c>
      <c r="G34" s="5">
        <f t="shared" si="8"/>
        <v>27.4371912082036</v>
      </c>
      <c r="H34" s="5">
        <f>AVERAGE(H31:H33)</f>
        <v>26.363295316696135</v>
      </c>
      <c r="I34" s="5">
        <f>AVERAGE(I31:I33)</f>
        <v>80.869972705840993</v>
      </c>
      <c r="J34" s="5">
        <f>AVERAGE(J31:J33)</f>
        <v>78.616094589233356</v>
      </c>
      <c r="K34" s="5">
        <f>AVERAGE(K31:K33)</f>
        <v>61.486411094665499</v>
      </c>
      <c r="L34" s="5">
        <f>AVERAGE(L31:L33)</f>
        <v>63.868230581283505</v>
      </c>
      <c r="M34" s="5">
        <f t="shared" ref="M34" si="9">AVERAGE(M31:M33)</f>
        <v>51.399909456570896</v>
      </c>
      <c r="N34" s="5">
        <f>AVERAGE(C34:M34)</f>
        <v>54.650362422971959</v>
      </c>
      <c r="O34" s="2"/>
    </row>
    <row r="35" spans="1:15" x14ac:dyDescent="0.25">
      <c r="B35" s="1" t="s">
        <v>185</v>
      </c>
      <c r="C35" s="1">
        <f t="shared" ref="C35:L35" si="10">_xlfn.STDEV.P(C31:C33)</f>
        <v>1.237031085173762</v>
      </c>
      <c r="D35" s="1">
        <f t="shared" si="10"/>
        <v>1.0985737979618653</v>
      </c>
      <c r="E35" s="1">
        <f t="shared" si="10"/>
        <v>1.1630110056196625</v>
      </c>
      <c r="F35" s="1">
        <f t="shared" si="10"/>
        <v>2.5258370508733741</v>
      </c>
      <c r="G35" s="1">
        <f t="shared" si="10"/>
        <v>3.2868831377158636</v>
      </c>
      <c r="H35" s="1">
        <f t="shared" si="10"/>
        <v>3.8437084121851344</v>
      </c>
      <c r="I35" s="1">
        <f t="shared" si="10"/>
        <v>5.2217703094415452E-2</v>
      </c>
      <c r="J35" s="1">
        <f t="shared" si="10"/>
        <v>0.56108373121696342</v>
      </c>
      <c r="K35" s="1">
        <f t="shared" si="10"/>
        <v>0.66350015181080402</v>
      </c>
      <c r="L35" s="1">
        <f t="shared" si="10"/>
        <v>1.8026738739861738E-2</v>
      </c>
      <c r="M35" s="1">
        <f>_xlfn.STDEV.P(M31:M33)</f>
        <v>2.0465877071461405</v>
      </c>
      <c r="N35" s="5">
        <f>AVERAGE(C35:M35)</f>
        <v>1.4996782292307131</v>
      </c>
    </row>
    <row r="36" spans="1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5" hidden="1" x14ac:dyDescent="0.25">
      <c r="B37" s="1"/>
      <c r="C37" t="s">
        <v>152</v>
      </c>
      <c r="D37" t="s">
        <v>6</v>
      </c>
      <c r="E37" t="s">
        <v>159</v>
      </c>
      <c r="F37" t="s">
        <v>162</v>
      </c>
      <c r="G37" t="s">
        <v>165</v>
      </c>
      <c r="H37" t="s">
        <v>168</v>
      </c>
      <c r="I37" t="s">
        <v>171</v>
      </c>
      <c r="J37" t="s">
        <v>174</v>
      </c>
      <c r="K37" t="s">
        <v>177</v>
      </c>
      <c r="L37" t="s">
        <v>180</v>
      </c>
      <c r="M37" t="s">
        <v>183</v>
      </c>
      <c r="N37" s="1"/>
    </row>
    <row r="38" spans="1:15" hidden="1" x14ac:dyDescent="0.25">
      <c r="B38" s="1"/>
      <c r="C38" t="s">
        <v>154</v>
      </c>
      <c r="D38" t="s">
        <v>157</v>
      </c>
      <c r="E38" t="s">
        <v>160</v>
      </c>
      <c r="F38" t="s">
        <v>163</v>
      </c>
      <c r="G38" t="s">
        <v>166</v>
      </c>
      <c r="H38" t="s">
        <v>169</v>
      </c>
      <c r="I38" t="s">
        <v>172</v>
      </c>
      <c r="J38" t="s">
        <v>175</v>
      </c>
      <c r="K38" t="s">
        <v>178</v>
      </c>
      <c r="L38" t="s">
        <v>181</v>
      </c>
      <c r="M38" t="s">
        <v>3</v>
      </c>
      <c r="N38" s="1"/>
    </row>
    <row r="39" spans="1:15" hidden="1" x14ac:dyDescent="0.25">
      <c r="B39" s="1"/>
      <c r="C39" t="s">
        <v>156</v>
      </c>
      <c r="D39" t="s">
        <v>158</v>
      </c>
      <c r="E39" t="s">
        <v>161</v>
      </c>
      <c r="F39" t="s">
        <v>164</v>
      </c>
      <c r="G39" t="s">
        <v>167</v>
      </c>
      <c r="H39" t="s">
        <v>170</v>
      </c>
      <c r="I39" t="s">
        <v>173</v>
      </c>
      <c r="J39" t="s">
        <v>176</v>
      </c>
      <c r="K39" t="s">
        <v>179</v>
      </c>
      <c r="L39" t="s">
        <v>182</v>
      </c>
      <c r="M39" t="s">
        <v>184</v>
      </c>
      <c r="N39" s="1"/>
    </row>
    <row r="40" spans="1:1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5" x14ac:dyDescent="0.25">
      <c r="B41" s="1"/>
      <c r="C41" s="1" t="s">
        <v>78</v>
      </c>
      <c r="D41" s="1" t="s">
        <v>79</v>
      </c>
      <c r="E41" s="1" t="s">
        <v>80</v>
      </c>
      <c r="F41" s="1" t="s">
        <v>81</v>
      </c>
      <c r="G41" s="1" t="s">
        <v>82</v>
      </c>
      <c r="H41" s="1" t="s">
        <v>83</v>
      </c>
      <c r="I41" s="1" t="s">
        <v>84</v>
      </c>
      <c r="J41" s="1" t="s">
        <v>85</v>
      </c>
      <c r="K41" s="1" t="s">
        <v>86</v>
      </c>
      <c r="L41" s="1" t="s">
        <v>87</v>
      </c>
      <c r="M41" s="1" t="s">
        <v>88</v>
      </c>
      <c r="N41" s="1"/>
    </row>
    <row r="42" spans="1:15" x14ac:dyDescent="0.25">
      <c r="B42" s="1" t="s">
        <v>30</v>
      </c>
      <c r="C42" s="1">
        <f>_xlfn.NUMBERVALUE(C48)/1000000000000000</f>
        <v>11.613931506872101</v>
      </c>
      <c r="D42" s="1">
        <f>_xlfn.NUMBERVALUE(D48)/100000</f>
        <v>80.46875</v>
      </c>
      <c r="E42" s="1">
        <f>_xlfn.NUMBERVALUE(E48)/100000000000000</f>
        <v>70.432692766189504</v>
      </c>
      <c r="F42" s="1">
        <f>_xlfn.NUMBERVALUE(F48)/10000000000000</f>
        <v>63.629627227783203</v>
      </c>
      <c r="G42" s="1">
        <f>_xlfn.NUMBERVALUE(G48)/10000000000000</f>
        <v>39.133036136627197</v>
      </c>
      <c r="H42" s="1">
        <f>_xlfn.NUMBERVALUE(H48)/1000000000000000</f>
        <v>38.612696528434704</v>
      </c>
      <c r="I42" s="1">
        <f t="shared" ref="I42:M43" si="11">_xlfn.NUMBERVALUE(I48)/100000000000000</f>
        <v>81.768828630447302</v>
      </c>
      <c r="J42" s="1">
        <f t="shared" si="11"/>
        <v>79.470592737197805</v>
      </c>
      <c r="K42" s="1">
        <f t="shared" si="11"/>
        <v>64.456856250762897</v>
      </c>
      <c r="L42" s="1">
        <f t="shared" si="11"/>
        <v>65.608310699462805</v>
      </c>
      <c r="M42" s="1">
        <f t="shared" si="11"/>
        <v>51.636904478073099</v>
      </c>
      <c r="N42" s="1"/>
    </row>
    <row r="43" spans="1:15" x14ac:dyDescent="0.25">
      <c r="B43" s="1" t="s">
        <v>31</v>
      </c>
      <c r="C43" s="1">
        <f>_xlfn.NUMBERVALUE(C49)/1000000000000000</f>
        <v>6.6988535225391299</v>
      </c>
      <c r="D43" s="1">
        <f t="shared" ref="D43:E43" si="12">_xlfn.NUMBERVALUE(D49)/100000000000000</f>
        <v>79.799109697341905</v>
      </c>
      <c r="E43" s="1">
        <f t="shared" si="12"/>
        <v>68.910253047943101</v>
      </c>
      <c r="F43" s="1">
        <f t="shared" ref="F43" si="13">_xlfn.NUMBERVALUE(F49)/100000000000000</f>
        <v>63.442450761795001</v>
      </c>
      <c r="G43" s="1">
        <f>_xlfn.NUMBERVALUE(G49)/1000000000000000</f>
        <v>38.168296217918304</v>
      </c>
      <c r="H43" s="1">
        <f>_xlfn.NUMBERVALUE(H49)/1000000000000000</f>
        <v>37.644755840301507</v>
      </c>
      <c r="I43" s="1">
        <f t="shared" si="11"/>
        <v>81.647682189941406</v>
      </c>
      <c r="J43" s="1">
        <f t="shared" si="11"/>
        <v>78.576499223709106</v>
      </c>
      <c r="K43" s="1">
        <f t="shared" si="11"/>
        <v>63.998794555663999</v>
      </c>
      <c r="L43" s="1">
        <f t="shared" si="11"/>
        <v>65.414440631866398</v>
      </c>
      <c r="M43" s="1">
        <f t="shared" si="11"/>
        <v>49.553570151328998</v>
      </c>
      <c r="N43" s="1"/>
    </row>
    <row r="44" spans="1:15" x14ac:dyDescent="0.25">
      <c r="B44" s="1" t="s">
        <v>32</v>
      </c>
      <c r="C44" s="1">
        <f>_xlfn.NUMBERVALUE(C50)/1000000000000000</f>
        <v>5.8612428605556399</v>
      </c>
      <c r="D44" s="1">
        <f t="shared" ref="D44:E44" si="14">_xlfn.NUMBERVALUE(D50)/100000000000000</f>
        <v>79.575890302657996</v>
      </c>
      <c r="E44" s="1">
        <f t="shared" si="14"/>
        <v>67.948716878890906</v>
      </c>
      <c r="F44" s="1">
        <f t="shared" ref="F44:G44" si="15">_xlfn.NUMBERVALUE(F50)/100000000000000</f>
        <v>54.195684194564798</v>
      </c>
      <c r="G44" s="1">
        <f t="shared" si="15"/>
        <v>34.593951702117899</v>
      </c>
      <c r="H44" s="1">
        <f>_xlfn.NUMBERVALUE(H50)/1000000000000000</f>
        <v>33.302703499793999</v>
      </c>
      <c r="I44" s="1">
        <f>_xlfn.NUMBERVALUE(I50)/100000000000000</f>
        <v>81.536430120468097</v>
      </c>
      <c r="J44" s="1">
        <f>_xlfn.NUMBERVALUE(J50)/100000000000000</f>
        <v>78.4934818744659</v>
      </c>
      <c r="K44" s="1">
        <f>_xlfn.NUMBERVALUE(K50)/100000000000000</f>
        <v>62.3957455158233</v>
      </c>
      <c r="L44" s="1">
        <f>_xlfn.NUMBERVALUE(L50)/100000000000000</f>
        <v>64.840769767761202</v>
      </c>
      <c r="M44" s="1">
        <f>_xlfn.NUMBERVALUE(M50)/1000000000000000</f>
        <v>49.371692538261399</v>
      </c>
      <c r="N44" s="1"/>
    </row>
    <row r="45" spans="1:15" x14ac:dyDescent="0.25">
      <c r="A45" s="2"/>
      <c r="B45" s="5" t="s">
        <v>13</v>
      </c>
      <c r="C45" s="5">
        <f t="shared" ref="C45:I45" si="16">AVERAGE(C42:C44)</f>
        <v>8.0580092966556247</v>
      </c>
      <c r="D45" s="5">
        <f t="shared" si="16"/>
        <v>79.947916666666643</v>
      </c>
      <c r="E45" s="5">
        <f t="shared" si="16"/>
        <v>69.097220897674504</v>
      </c>
      <c r="F45" s="5">
        <f t="shared" si="16"/>
        <v>60.422587394714334</v>
      </c>
      <c r="G45" s="5">
        <f t="shared" si="16"/>
        <v>37.298428018887797</v>
      </c>
      <c r="H45" s="5">
        <f t="shared" si="16"/>
        <v>36.520051956176736</v>
      </c>
      <c r="I45" s="5">
        <f t="shared" si="16"/>
        <v>81.650980313618945</v>
      </c>
      <c r="J45" s="5">
        <f>AVERAGE(J42:J44)</f>
        <v>78.84685794512427</v>
      </c>
      <c r="K45" s="5">
        <f t="shared" ref="K45:M45" si="17">AVERAGE(K42:K44)</f>
        <v>63.61713210741673</v>
      </c>
      <c r="L45" s="5">
        <f t="shared" si="17"/>
        <v>65.287840366363469</v>
      </c>
      <c r="M45" s="5">
        <f t="shared" si="17"/>
        <v>50.187389055887841</v>
      </c>
      <c r="N45" s="5">
        <f>AVERAGE(C45:M45)</f>
        <v>57.357674001744265</v>
      </c>
    </row>
    <row r="46" spans="1:15" x14ac:dyDescent="0.25">
      <c r="B46" s="1" t="s">
        <v>89</v>
      </c>
      <c r="C46" s="1">
        <f t="shared" ref="C46:M46" si="18">_xlfn.STDEV.P(C42:C44)</f>
        <v>2.5375624759599806</v>
      </c>
      <c r="D46" s="1">
        <f t="shared" si="18"/>
        <v>0.37939183383771974</v>
      </c>
      <c r="E46" s="1">
        <f t="shared" si="18"/>
        <v>1.0226605121919665</v>
      </c>
      <c r="F46" s="1">
        <f t="shared" si="18"/>
        <v>4.4037485059419819</v>
      </c>
      <c r="G46" s="1">
        <f t="shared" si="18"/>
        <v>1.9524898443892231</v>
      </c>
      <c r="H46" s="1">
        <f t="shared" si="18"/>
        <v>2.3090727736874856</v>
      </c>
      <c r="I46" s="1">
        <f t="shared" si="18"/>
        <v>9.4904952715801988E-2</v>
      </c>
      <c r="J46" s="1">
        <f>_xlfn.STDEV.P(J42:J44)</f>
        <v>0.44234736591740786</v>
      </c>
      <c r="K46" s="1">
        <f t="shared" si="18"/>
        <v>0.88366435321803949</v>
      </c>
      <c r="L46" s="1">
        <f t="shared" si="18"/>
        <v>0.32588391683583745</v>
      </c>
      <c r="M46" s="1">
        <f t="shared" si="18"/>
        <v>1.0276481518167233</v>
      </c>
      <c r="N46" s="5">
        <f>AVERAGE(C46:M46)</f>
        <v>1.3981249715011062</v>
      </c>
    </row>
    <row r="47" spans="1:1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5" hidden="1" x14ac:dyDescent="0.25">
      <c r="B48" s="1"/>
      <c r="C48" t="s">
        <v>186</v>
      </c>
      <c r="D48" s="1" t="s">
        <v>189</v>
      </c>
      <c r="E48" t="s">
        <v>14</v>
      </c>
      <c r="F48" t="s">
        <v>193</v>
      </c>
      <c r="G48" t="s">
        <v>196</v>
      </c>
      <c r="H48" t="s">
        <v>199</v>
      </c>
      <c r="I48" t="s">
        <v>202</v>
      </c>
      <c r="J48" t="s">
        <v>214</v>
      </c>
      <c r="K48" s="1" t="s">
        <v>205</v>
      </c>
      <c r="L48" t="s">
        <v>208</v>
      </c>
      <c r="M48" t="s">
        <v>211</v>
      </c>
      <c r="N48" s="1"/>
    </row>
    <row r="49" spans="2:14" hidden="1" x14ac:dyDescent="0.25">
      <c r="B49" s="1"/>
      <c r="C49" t="s">
        <v>187</v>
      </c>
      <c r="D49" s="1" t="s">
        <v>48</v>
      </c>
      <c r="E49" t="s">
        <v>191</v>
      </c>
      <c r="F49" t="s">
        <v>194</v>
      </c>
      <c r="G49" t="s">
        <v>197</v>
      </c>
      <c r="H49" t="s">
        <v>200</v>
      </c>
      <c r="I49" t="s">
        <v>203</v>
      </c>
      <c r="J49" t="s">
        <v>215</v>
      </c>
      <c r="K49" t="s">
        <v>206</v>
      </c>
      <c r="L49" t="s">
        <v>209</v>
      </c>
      <c r="M49" t="s">
        <v>212</v>
      </c>
      <c r="N49" s="1"/>
    </row>
    <row r="50" spans="2:14" hidden="1" x14ac:dyDescent="0.25">
      <c r="B50" s="1"/>
      <c r="C50" t="s">
        <v>188</v>
      </c>
      <c r="D50" t="s">
        <v>190</v>
      </c>
      <c r="E50" t="s">
        <v>192</v>
      </c>
      <c r="F50" t="s">
        <v>195</v>
      </c>
      <c r="G50" t="s">
        <v>198</v>
      </c>
      <c r="H50" t="s">
        <v>201</v>
      </c>
      <c r="I50" t="s">
        <v>204</v>
      </c>
      <c r="J50" t="s">
        <v>216</v>
      </c>
      <c r="K50" t="s">
        <v>207</v>
      </c>
      <c r="L50" t="s">
        <v>210</v>
      </c>
      <c r="M50" t="s">
        <v>213</v>
      </c>
      <c r="N50" s="1"/>
    </row>
    <row r="51" spans="2:14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25">
      <c r="B52" s="1"/>
      <c r="C52" s="1" t="s">
        <v>78</v>
      </c>
      <c r="D52" s="1" t="s">
        <v>79</v>
      </c>
      <c r="E52" s="1" t="s">
        <v>80</v>
      </c>
      <c r="F52" s="1" t="s">
        <v>81</v>
      </c>
      <c r="G52" s="1" t="s">
        <v>82</v>
      </c>
      <c r="H52" s="1" t="s">
        <v>83</v>
      </c>
      <c r="I52" s="1" t="s">
        <v>84</v>
      </c>
      <c r="J52" s="1" t="s">
        <v>85</v>
      </c>
      <c r="K52" s="1" t="s">
        <v>86</v>
      </c>
      <c r="L52" s="1" t="s">
        <v>87</v>
      </c>
      <c r="M52" s="1" t="s">
        <v>88</v>
      </c>
      <c r="N52" s="1"/>
    </row>
    <row r="53" spans="2:14" x14ac:dyDescent="0.25">
      <c r="B53" s="1" t="s">
        <v>30</v>
      </c>
      <c r="C53" s="1">
        <f>_xlfn.NUMBERVALUE(C59)/1000000000000000</f>
        <v>10.9335385262966</v>
      </c>
      <c r="D53" s="1">
        <f t="shared" ref="D53:K53" si="19">_xlfn.NUMBERVALUE(D59)/100000000000000</f>
        <v>81.584823131561194</v>
      </c>
      <c r="E53" s="1">
        <f t="shared" si="19"/>
        <v>71.474361419677706</v>
      </c>
      <c r="F53" s="1">
        <f t="shared" si="19"/>
        <v>65.168339014053302</v>
      </c>
      <c r="G53" s="1">
        <f t="shared" si="19"/>
        <v>42.6562786102294</v>
      </c>
      <c r="H53" s="1">
        <f t="shared" si="19"/>
        <v>41.707986593246403</v>
      </c>
      <c r="I53" s="1">
        <f t="shared" si="19"/>
        <v>81.629675626754704</v>
      </c>
      <c r="J53" s="1">
        <f t="shared" si="19"/>
        <v>79.036808013916001</v>
      </c>
      <c r="K53" s="1">
        <f t="shared" si="19"/>
        <v>63.938051462173398</v>
      </c>
      <c r="L53" s="1">
        <f>_xlfn.NUMBERVALUE(L59)/10000000000000</f>
        <v>67.771899700164795</v>
      </c>
      <c r="M53" s="1">
        <f>_xlfn.NUMBERVALUE(M59)/100000000000000</f>
        <v>54.778438806533799</v>
      </c>
      <c r="N53" s="1"/>
    </row>
    <row r="54" spans="2:14" x14ac:dyDescent="0.25">
      <c r="B54" s="1" t="s">
        <v>31</v>
      </c>
      <c r="C54" s="1">
        <f t="shared" ref="C54" si="20">_xlfn.NUMBERVALUE(C60)/1000000000000000</f>
        <v>7.4031434953212703</v>
      </c>
      <c r="D54" s="1">
        <f>_xlfn.NUMBERVALUE(D60)/100000000000000</f>
        <v>81.026786565780597</v>
      </c>
      <c r="E54" s="1">
        <f>_xlfn.NUMBERVALUE(E60)/100000000000000</f>
        <v>70.272439718246403</v>
      </c>
      <c r="F54" s="1">
        <f>_xlfn.NUMBERVALUE(F60)/100000000000000</f>
        <v>65.056794881820593</v>
      </c>
      <c r="G54" s="1">
        <f>_xlfn.NUMBERVALUE(G60)/100000000000000</f>
        <v>40.377759933471602</v>
      </c>
      <c r="H54" s="1">
        <f>_xlfn.NUMBERVALUE(H60)/1000000000000000</f>
        <v>39.363211393356302</v>
      </c>
      <c r="I54" s="1">
        <f t="shared" ref="I54:L55" si="21">_xlfn.NUMBERVALUE(I60)/100000000000000</f>
        <v>81.549853086471501</v>
      </c>
      <c r="J54" s="1">
        <f t="shared" si="21"/>
        <v>78.843742609024005</v>
      </c>
      <c r="K54" s="1">
        <f t="shared" si="21"/>
        <v>63.866961002349797</v>
      </c>
      <c r="L54" s="1">
        <f t="shared" si="21"/>
        <v>67.179155349731403</v>
      </c>
      <c r="M54" s="1">
        <f>_xlfn.NUMBERVALUE(M60)/100000000000000</f>
        <v>52.513229846954303</v>
      </c>
      <c r="N54" s="1"/>
    </row>
    <row r="55" spans="2:14" x14ac:dyDescent="0.25">
      <c r="B55" s="1" t="s">
        <v>32</v>
      </c>
      <c r="C55" s="1">
        <f>_xlfn.NUMBERVALUE(C61)/1000000000000000</f>
        <v>4.0135607123374903</v>
      </c>
      <c r="D55" s="1">
        <f>_xlfn.NUMBERVALUE(D61)/100000000000000</f>
        <v>79.352676868438706</v>
      </c>
      <c r="E55" s="1">
        <f>_xlfn.NUMBERVALUE(E61)/100000000000000</f>
        <v>70.272439718246403</v>
      </c>
      <c r="F55" s="1">
        <f>_xlfn.NUMBERVALUE(F61)/100000000000000</f>
        <v>60.712778568267801</v>
      </c>
      <c r="G55" s="1">
        <f>_xlfn.NUMBERVALUE(G61)/1000000000000000</f>
        <v>40.322771668434093</v>
      </c>
      <c r="H55" s="1">
        <f>_xlfn.NUMBERVALUE(H61)/1000000000000000</f>
        <v>39.209768176078704</v>
      </c>
      <c r="I55" s="1">
        <f t="shared" si="21"/>
        <v>81.329816579818697</v>
      </c>
      <c r="J55" s="1">
        <f t="shared" si="21"/>
        <v>78.312599658965993</v>
      </c>
      <c r="K55" s="1">
        <f t="shared" si="21"/>
        <v>63.7244582176208</v>
      </c>
      <c r="L55" s="1">
        <f t="shared" si="21"/>
        <v>66.200262308120699</v>
      </c>
      <c r="M55" s="1">
        <f>_xlfn.NUMBERVALUE(M61)/1000000000000000</f>
        <v>47.304895520210202</v>
      </c>
      <c r="N55" s="1"/>
    </row>
    <row r="56" spans="2:14" x14ac:dyDescent="0.25">
      <c r="B56" s="5" t="s">
        <v>13</v>
      </c>
      <c r="C56" s="5">
        <f t="shared" ref="C56:M56" si="22">AVERAGE(C53:C55)</f>
        <v>7.4500809113184525</v>
      </c>
      <c r="D56" s="5">
        <f t="shared" si="22"/>
        <v>80.654762188593509</v>
      </c>
      <c r="E56" s="5">
        <f t="shared" si="22"/>
        <v>70.673080285390171</v>
      </c>
      <c r="F56" s="5">
        <f t="shared" si="22"/>
        <v>63.645970821380565</v>
      </c>
      <c r="G56" s="5">
        <f t="shared" si="22"/>
        <v>41.118936737378363</v>
      </c>
      <c r="H56" s="5">
        <f t="shared" si="22"/>
        <v>40.093655387560467</v>
      </c>
      <c r="I56" s="5">
        <f t="shared" si="22"/>
        <v>81.503115097681629</v>
      </c>
      <c r="J56" s="5">
        <f t="shared" si="22"/>
        <v>78.731050093968676</v>
      </c>
      <c r="K56" s="5">
        <f t="shared" si="22"/>
        <v>63.843156894048001</v>
      </c>
      <c r="L56" s="5">
        <f t="shared" si="22"/>
        <v>67.050439119338961</v>
      </c>
      <c r="M56" s="5">
        <f t="shared" si="22"/>
        <v>51.53218805789944</v>
      </c>
      <c r="N56" s="5">
        <f>AVERAGE(C56:M56)</f>
        <v>58.754221417687127</v>
      </c>
    </row>
    <row r="57" spans="2:14" x14ac:dyDescent="0.25">
      <c r="B57" s="1" t="s">
        <v>27</v>
      </c>
      <c r="C57" s="1">
        <f t="shared" ref="C57:M57" si="23">_xlfn.STDEV.P(C53:C55)</f>
        <v>2.8252640675621756</v>
      </c>
      <c r="D57" s="1">
        <f t="shared" si="23"/>
        <v>0.94847977940456818</v>
      </c>
      <c r="E57" s="1">
        <f t="shared" si="23"/>
        <v>0.56659132369156473</v>
      </c>
      <c r="F57" s="1">
        <f t="shared" si="23"/>
        <v>2.07457997654938</v>
      </c>
      <c r="G57" s="1">
        <f t="shared" si="23"/>
        <v>1.0872966331959293</v>
      </c>
      <c r="H57" s="1">
        <f t="shared" si="23"/>
        <v>1.1432220946286493</v>
      </c>
      <c r="I57" s="1">
        <f t="shared" si="23"/>
        <v>0.12679955758186187</v>
      </c>
      <c r="J57" s="1">
        <f t="shared" si="23"/>
        <v>0.30620705147222682</v>
      </c>
      <c r="K57" s="1">
        <f t="shared" si="23"/>
        <v>8.8808765365660125E-2</v>
      </c>
      <c r="L57" s="1">
        <f t="shared" si="23"/>
        <v>0.64804162623122752</v>
      </c>
      <c r="M57" s="1">
        <f t="shared" si="23"/>
        <v>3.1289289495546888</v>
      </c>
      <c r="N57" s="5">
        <f>AVERAGE(C57:M57)</f>
        <v>1.1767472568398121</v>
      </c>
    </row>
    <row r="58" spans="2:14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hidden="1" x14ac:dyDescent="0.25">
      <c r="B59" s="1"/>
      <c r="C59" s="1" t="s">
        <v>217</v>
      </c>
      <c r="D59" t="s">
        <v>243</v>
      </c>
      <c r="E59" t="s">
        <v>220</v>
      </c>
      <c r="F59" t="s">
        <v>244</v>
      </c>
      <c r="G59" t="s">
        <v>222</v>
      </c>
      <c r="H59" t="s">
        <v>225</v>
      </c>
      <c r="I59" t="s">
        <v>228</v>
      </c>
      <c r="J59" t="s">
        <v>231</v>
      </c>
      <c r="K59" t="s">
        <v>240</v>
      </c>
      <c r="L59" t="s">
        <v>234</v>
      </c>
      <c r="M59" t="s">
        <v>237</v>
      </c>
      <c r="N59" s="1"/>
    </row>
    <row r="60" spans="2:14" hidden="1" x14ac:dyDescent="0.25">
      <c r="B60" s="1"/>
      <c r="C60" s="1" t="s">
        <v>218</v>
      </c>
      <c r="D60" t="s">
        <v>93</v>
      </c>
      <c r="E60" t="s">
        <v>221</v>
      </c>
      <c r="F60" t="s">
        <v>245</v>
      </c>
      <c r="G60" t="s">
        <v>223</v>
      </c>
      <c r="H60" t="s">
        <v>226</v>
      </c>
      <c r="I60" t="s">
        <v>229</v>
      </c>
      <c r="J60" t="s">
        <v>232</v>
      </c>
      <c r="K60" t="s">
        <v>241</v>
      </c>
      <c r="L60" t="s">
        <v>235</v>
      </c>
      <c r="M60" t="s">
        <v>238</v>
      </c>
      <c r="N60" s="1"/>
    </row>
    <row r="61" spans="2:14" hidden="1" x14ac:dyDescent="0.25">
      <c r="B61" s="1"/>
      <c r="C61" s="1" t="s">
        <v>219</v>
      </c>
      <c r="D61" t="s">
        <v>50</v>
      </c>
      <c r="E61" t="s">
        <v>221</v>
      </c>
      <c r="F61" t="s">
        <v>246</v>
      </c>
      <c r="G61" t="s">
        <v>224</v>
      </c>
      <c r="H61" t="s">
        <v>227</v>
      </c>
      <c r="I61" t="s">
        <v>230</v>
      </c>
      <c r="J61" t="s">
        <v>233</v>
      </c>
      <c r="K61" t="s">
        <v>242</v>
      </c>
      <c r="L61" t="s">
        <v>236</v>
      </c>
      <c r="M61" t="s">
        <v>239</v>
      </c>
      <c r="N6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5B04-CD16-436C-B666-BC335BEE8286}">
  <dimension ref="A6:O62"/>
  <sheetViews>
    <sheetView workbookViewId="0">
      <selection activeCell="E36" sqref="E36"/>
    </sheetView>
  </sheetViews>
  <sheetFormatPr defaultRowHeight="15" x14ac:dyDescent="0.25"/>
  <cols>
    <col min="1" max="1" width="1.42578125" bestFit="1" customWidth="1"/>
    <col min="2" max="2" width="12" bestFit="1" customWidth="1"/>
    <col min="3" max="3" width="19.85546875" bestFit="1" customWidth="1"/>
    <col min="4" max="4" width="18.85546875" bestFit="1" customWidth="1"/>
    <col min="5" max="5" width="20.5703125" bestFit="1" customWidth="1"/>
    <col min="6" max="6" width="19" bestFit="1" customWidth="1"/>
    <col min="7" max="7" width="24" bestFit="1" customWidth="1"/>
    <col min="8" max="8" width="25.85546875" bestFit="1" customWidth="1"/>
    <col min="9" max="9" width="19.5703125" bestFit="1" customWidth="1"/>
    <col min="10" max="12" width="18.85546875" bestFit="1" customWidth="1"/>
    <col min="13" max="13" width="19.85546875" bestFit="1" customWidth="1"/>
    <col min="14" max="14" width="5.5703125" bestFit="1" customWidth="1"/>
  </cols>
  <sheetData>
    <row r="6" spans="3:8" x14ac:dyDescent="0.25">
      <c r="C6" t="s">
        <v>360</v>
      </c>
    </row>
    <row r="7" spans="3:8" x14ac:dyDescent="0.25">
      <c r="C7" t="s">
        <v>358</v>
      </c>
      <c r="H7" t="s">
        <v>362</v>
      </c>
    </row>
    <row r="8" spans="3:8" x14ac:dyDescent="0.25">
      <c r="C8" t="s">
        <v>362</v>
      </c>
      <c r="H8" t="s">
        <v>358</v>
      </c>
    </row>
    <row r="9" spans="3:8" x14ac:dyDescent="0.25">
      <c r="H9" t="s">
        <v>392</v>
      </c>
    </row>
    <row r="18" spans="1:15" x14ac:dyDescent="0.25">
      <c r="B18" s="2" t="s">
        <v>273</v>
      </c>
      <c r="C18">
        <v>9</v>
      </c>
      <c r="D18">
        <v>5</v>
      </c>
      <c r="E18">
        <v>3</v>
      </c>
      <c r="F18">
        <v>3</v>
      </c>
      <c r="G18">
        <v>9</v>
      </c>
      <c r="H18">
        <v>9</v>
      </c>
      <c r="I18">
        <v>9</v>
      </c>
      <c r="J18">
        <v>9</v>
      </c>
      <c r="K18">
        <v>7</v>
      </c>
      <c r="L18">
        <v>6</v>
      </c>
      <c r="M18">
        <v>8</v>
      </c>
    </row>
    <row r="19" spans="1:15" x14ac:dyDescent="0.25">
      <c r="B19" s="1"/>
      <c r="C19" s="1" t="s">
        <v>247</v>
      </c>
      <c r="D19" s="1" t="s">
        <v>248</v>
      </c>
      <c r="E19" s="1" t="s">
        <v>249</v>
      </c>
      <c r="F19" s="1" t="s">
        <v>250</v>
      </c>
      <c r="G19" s="1" t="s">
        <v>251</v>
      </c>
      <c r="H19" s="1" t="s">
        <v>252</v>
      </c>
      <c r="I19" s="1" t="s">
        <v>253</v>
      </c>
      <c r="J19" s="1" t="s">
        <v>254</v>
      </c>
      <c r="K19" s="1" t="s">
        <v>255</v>
      </c>
      <c r="L19" s="1" t="s">
        <v>256</v>
      </c>
      <c r="M19" s="1" t="s">
        <v>257</v>
      </c>
      <c r="N19" s="1"/>
    </row>
    <row r="20" spans="1:15" x14ac:dyDescent="0.25">
      <c r="A20" t="s">
        <v>29</v>
      </c>
      <c r="B20" s="1" t="s">
        <v>30</v>
      </c>
      <c r="C20" s="1">
        <f>_xlfn.NUMBERVALUE(C26)/1000000000000000</f>
        <v>10.062363743782001</v>
      </c>
      <c r="D20" s="1">
        <f t="shared" ref="D20:H22" si="0">_xlfn.NUMBERVALUE(D26)/100000000000000</f>
        <v>80.915176868438706</v>
      </c>
      <c r="E20" s="1">
        <f t="shared" si="0"/>
        <v>71.153843402862506</v>
      </c>
      <c r="F20" s="1">
        <f t="shared" si="0"/>
        <v>62.948536872863698</v>
      </c>
      <c r="G20" s="1">
        <f t="shared" si="0"/>
        <v>56.5360009670257</v>
      </c>
      <c r="H20" s="1">
        <f t="shared" si="0"/>
        <v>55.665290355682302</v>
      </c>
      <c r="I20" s="1">
        <f t="shared" ref="I20:J20" si="1">_xlfn.NUMBERVALUE(I26)/100000000000000</f>
        <v>85.011088848113999</v>
      </c>
      <c r="J20" s="1">
        <f t="shared" si="1"/>
        <v>83.370101451873694</v>
      </c>
      <c r="K20" s="1">
        <f t="shared" ref="K20" si="2">_xlfn.NUMBERVALUE(K26)/100000000000000</f>
        <v>68.808776140212998</v>
      </c>
      <c r="L20" s="1">
        <f t="shared" ref="L20" si="3">_xlfn.NUMBERVALUE(L26)/100000000000000</f>
        <v>76.291161775588904</v>
      </c>
      <c r="M20" s="1">
        <f t="shared" ref="M20" si="4">_xlfn.NUMBERVALUE(M26)/100000000000000</f>
        <v>56.679892539977999</v>
      </c>
      <c r="N20" s="1"/>
    </row>
    <row r="21" spans="1:15" x14ac:dyDescent="0.25">
      <c r="B21" s="1" t="s">
        <v>31</v>
      </c>
      <c r="C21" s="1">
        <f>_xlfn.NUMBERVALUE(C27)/1000000000000000</f>
        <v>7.8577257692813802</v>
      </c>
      <c r="D21" s="1">
        <f t="shared" si="0"/>
        <v>79.352676868438706</v>
      </c>
      <c r="E21" s="1">
        <f t="shared" si="0"/>
        <v>67.307692766189504</v>
      </c>
      <c r="F21" s="1">
        <f t="shared" si="0"/>
        <v>62.010544538497903</v>
      </c>
      <c r="G21" s="1">
        <f t="shared" si="0"/>
        <v>53.558015823364201</v>
      </c>
      <c r="H21" s="1">
        <f t="shared" si="0"/>
        <v>52.464973926544097</v>
      </c>
      <c r="I21" s="1">
        <f t="shared" ref="I21:J21" si="5">_xlfn.NUMBERVALUE(I27)/100000000000000</f>
        <v>84.814715385436998</v>
      </c>
      <c r="J21" s="1">
        <f t="shared" si="5"/>
        <v>83.076310157775794</v>
      </c>
      <c r="K21" s="1">
        <f t="shared" ref="K21" si="6">_xlfn.NUMBERVALUE(K27)/100000000000000</f>
        <v>68.442654609680105</v>
      </c>
      <c r="L21" s="1">
        <f t="shared" ref="L21" si="7">_xlfn.NUMBERVALUE(L27)/100000000000000</f>
        <v>76.284003257751394</v>
      </c>
      <c r="M21" s="1">
        <f t="shared" ref="M21" si="8">_xlfn.NUMBERVALUE(M27)/100000000000000</f>
        <v>52.529764175415004</v>
      </c>
      <c r="N21" s="1"/>
    </row>
    <row r="22" spans="1:15" x14ac:dyDescent="0.25">
      <c r="B22" s="1" t="s">
        <v>32</v>
      </c>
      <c r="C22" s="1">
        <f>_xlfn.NUMBERVALUE(C28)/1000000000000000</f>
        <v>7.3302306234836498</v>
      </c>
      <c r="D22" s="1">
        <f t="shared" si="0"/>
        <v>78.794640302657996</v>
      </c>
      <c r="E22" s="1">
        <f t="shared" si="0"/>
        <v>66.826921701431203</v>
      </c>
      <c r="F22" s="1">
        <f t="shared" si="0"/>
        <v>60.277724266052203</v>
      </c>
      <c r="G22" s="1">
        <f t="shared" si="0"/>
        <v>52.6952385902404</v>
      </c>
      <c r="H22" s="1">
        <f t="shared" si="0"/>
        <v>51.532185077667201</v>
      </c>
      <c r="I22" s="1">
        <f t="shared" ref="I22:J22" si="9">_xlfn.NUMBERVALUE(I28)/100000000000000</f>
        <v>84.717589616775498</v>
      </c>
      <c r="J22" s="1">
        <f t="shared" si="9"/>
        <v>82.9693377017974</v>
      </c>
      <c r="K22" s="1">
        <f t="shared" ref="K22" si="10">_xlfn.NUMBERVALUE(K28)/100000000000000</f>
        <v>66.478574275970402</v>
      </c>
      <c r="L22" s="1">
        <f t="shared" ref="L22" si="11">_xlfn.NUMBERVALUE(L28)/100000000000000</f>
        <v>75.187516212463294</v>
      </c>
      <c r="M22" s="1">
        <f t="shared" ref="M22" si="12">_xlfn.NUMBERVALUE(M28)/100000000000000</f>
        <v>51.653438806533799</v>
      </c>
      <c r="N22" s="1"/>
    </row>
    <row r="23" spans="1:15" x14ac:dyDescent="0.25">
      <c r="A23" s="2"/>
      <c r="B23" s="5" t="s">
        <v>13</v>
      </c>
      <c r="C23" s="5">
        <f>AVERAGE(C20:C22)</f>
        <v>8.41677337884901</v>
      </c>
      <c r="D23" s="5">
        <f t="shared" ref="D23:M23" si="13">AVERAGE(D20:D22)</f>
        <v>79.68749801317847</v>
      </c>
      <c r="E23" s="5">
        <f>AVERAGE(E20:E22)</f>
        <v>68.429485956827747</v>
      </c>
      <c r="F23" s="5">
        <f>AVERAGE(F20:F22)</f>
        <v>61.745601892471278</v>
      </c>
      <c r="G23" s="5">
        <f>AVERAGE(G20:G22)</f>
        <v>54.263085126876767</v>
      </c>
      <c r="H23" s="5">
        <f t="shared" si="13"/>
        <v>53.220816453297864</v>
      </c>
      <c r="I23" s="5">
        <f>AVERAGE(I20:I22)</f>
        <v>84.847797950108827</v>
      </c>
      <c r="J23" s="5">
        <f t="shared" si="13"/>
        <v>83.138583103815634</v>
      </c>
      <c r="K23" s="5">
        <f>AVERAGE(K20:K22)</f>
        <v>67.91000167528783</v>
      </c>
      <c r="L23" s="5">
        <f t="shared" si="13"/>
        <v>75.920893748601188</v>
      </c>
      <c r="M23" s="5">
        <f t="shared" si="13"/>
        <v>53.621031840642274</v>
      </c>
      <c r="N23" s="5">
        <f>AVERAGE(C23:M23)</f>
        <v>62.836506285450632</v>
      </c>
      <c r="O23" s="5"/>
    </row>
    <row r="24" spans="1:15" x14ac:dyDescent="0.25">
      <c r="B24" s="1" t="s">
        <v>258</v>
      </c>
      <c r="C24" s="1">
        <f t="shared" ref="C24:K24" si="14">_xlfn.STDEV.P(C20:C22)</f>
        <v>1.1833676574590675</v>
      </c>
      <c r="D24" s="1">
        <f t="shared" si="14"/>
        <v>0.89749567535704466</v>
      </c>
      <c r="E24" s="1">
        <f>_xlfn.STDEV.P(E20:E22)</f>
        <v>1.9363845734600382</v>
      </c>
      <c r="F24" s="1">
        <f>_xlfn.STDEV.P(F20:F22)</f>
        <v>1.1063320627004352</v>
      </c>
      <c r="G24" s="1">
        <f>_xlfn.STDEV.P(G20:G22)</f>
        <v>1.6453380505333117</v>
      </c>
      <c r="H24" s="1">
        <f t="shared" si="14"/>
        <v>1.7699554144528074</v>
      </c>
      <c r="I24" s="1">
        <f t="shared" si="14"/>
        <v>0.12208273632533609</v>
      </c>
      <c r="J24" s="1">
        <f t="shared" si="14"/>
        <v>0.16943304616704058</v>
      </c>
      <c r="K24" s="1">
        <f t="shared" si="14"/>
        <v>1.0231485859565852</v>
      </c>
      <c r="L24" s="1">
        <f>_xlfn.STDEV.P(L20:L22)</f>
        <v>0.51858446369463862</v>
      </c>
      <c r="M24" s="1">
        <f>_xlfn.STDEV.P(M20:M22)</f>
        <v>2.1923287651097874</v>
      </c>
      <c r="N24" s="5">
        <f>AVERAGE(C24:M24)</f>
        <v>1.1422228210196448</v>
      </c>
    </row>
    <row r="25" spans="1:1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5" x14ac:dyDescent="0.25">
      <c r="B26" s="1"/>
      <c r="C26" t="s">
        <v>359</v>
      </c>
      <c r="D26" t="s">
        <v>364</v>
      </c>
      <c r="E26" t="s">
        <v>366</v>
      </c>
      <c r="F26" t="s">
        <v>369</v>
      </c>
      <c r="G26" t="s">
        <v>372</v>
      </c>
      <c r="H26" t="s">
        <v>375</v>
      </c>
      <c r="I26" t="s">
        <v>381</v>
      </c>
      <c r="J26" t="s">
        <v>378</v>
      </c>
      <c r="K26" t="s">
        <v>390</v>
      </c>
      <c r="L26" t="s">
        <v>384</v>
      </c>
      <c r="M26" t="s">
        <v>387</v>
      </c>
      <c r="N26" s="1"/>
    </row>
    <row r="27" spans="1:15" x14ac:dyDescent="0.25">
      <c r="B27" s="1"/>
      <c r="C27" t="s">
        <v>361</v>
      </c>
      <c r="D27" t="s">
        <v>50</v>
      </c>
      <c r="E27" t="s">
        <v>367</v>
      </c>
      <c r="F27" t="s">
        <v>370</v>
      </c>
      <c r="G27" t="s">
        <v>373</v>
      </c>
      <c r="H27" t="s">
        <v>376</v>
      </c>
      <c r="I27" t="s">
        <v>382</v>
      </c>
      <c r="J27" t="s">
        <v>379</v>
      </c>
      <c r="K27" t="s">
        <v>391</v>
      </c>
      <c r="L27" t="s">
        <v>385</v>
      </c>
      <c r="M27" t="s">
        <v>388</v>
      </c>
      <c r="N27" s="1"/>
    </row>
    <row r="28" spans="1:15" x14ac:dyDescent="0.25">
      <c r="B28" s="1"/>
      <c r="C28" t="s">
        <v>363</v>
      </c>
      <c r="D28" t="s">
        <v>365</v>
      </c>
      <c r="E28" t="s">
        <v>368</v>
      </c>
      <c r="F28" t="s">
        <v>371</v>
      </c>
      <c r="G28" t="s">
        <v>374</v>
      </c>
      <c r="H28" t="s">
        <v>377</v>
      </c>
      <c r="I28" t="s">
        <v>383</v>
      </c>
      <c r="J28" t="s">
        <v>380</v>
      </c>
      <c r="K28" t="s">
        <v>393</v>
      </c>
      <c r="L28" t="s">
        <v>386</v>
      </c>
      <c r="M28" t="s">
        <v>389</v>
      </c>
      <c r="N28" s="1"/>
    </row>
    <row r="29" spans="1:15" x14ac:dyDescent="0.25">
      <c r="B29" s="1"/>
      <c r="C29" s="1"/>
      <c r="D29" s="1"/>
      <c r="N29" s="1"/>
    </row>
    <row r="30" spans="1:15" x14ac:dyDescent="0.25">
      <c r="B30" s="2" t="s">
        <v>273</v>
      </c>
      <c r="C30" s="6">
        <v>9</v>
      </c>
      <c r="D30" s="6">
        <v>5</v>
      </c>
      <c r="E30" s="6">
        <v>5</v>
      </c>
      <c r="F30" s="6">
        <v>5</v>
      </c>
      <c r="G30" s="6">
        <v>9</v>
      </c>
      <c r="H30" s="6">
        <v>9</v>
      </c>
      <c r="I30" s="6">
        <v>6</v>
      </c>
      <c r="J30" s="6">
        <v>6</v>
      </c>
      <c r="K30" s="6">
        <v>7</v>
      </c>
      <c r="L30" s="6">
        <v>7</v>
      </c>
      <c r="M30" s="6">
        <v>8</v>
      </c>
      <c r="N30" s="1"/>
    </row>
    <row r="31" spans="1:15" x14ac:dyDescent="0.25">
      <c r="B31" s="1"/>
      <c r="C31" s="1" t="s">
        <v>259</v>
      </c>
      <c r="D31" s="1" t="s">
        <v>260</v>
      </c>
      <c r="E31" s="1" t="s">
        <v>261</v>
      </c>
      <c r="F31" s="1" t="s">
        <v>262</v>
      </c>
      <c r="G31" s="1" t="s">
        <v>263</v>
      </c>
      <c r="H31" s="1" t="s">
        <v>264</v>
      </c>
      <c r="I31" s="1" t="s">
        <v>265</v>
      </c>
      <c r="J31" s="1" t="s">
        <v>266</v>
      </c>
      <c r="K31" s="1" t="s">
        <v>267</v>
      </c>
      <c r="L31" s="1" t="s">
        <v>268</v>
      </c>
      <c r="M31" s="1" t="s">
        <v>269</v>
      </c>
      <c r="N31" s="1"/>
    </row>
    <row r="32" spans="1:15" x14ac:dyDescent="0.25">
      <c r="B32" s="1" t="s">
        <v>30</v>
      </c>
      <c r="C32" s="1">
        <f t="shared" ref="C32" si="15">_xlfn.NUMBERVALUE(C38)/100000000000000</f>
        <v>32.991978526115403</v>
      </c>
      <c r="D32" s="1">
        <f t="shared" ref="D32:E32" si="16">_xlfn.NUMBERVALUE(D38)/100000000000000</f>
        <v>86.607140302657996</v>
      </c>
      <c r="E32" s="1">
        <f t="shared" si="16"/>
        <v>77.003204822540198</v>
      </c>
      <c r="F32" s="1">
        <f t="shared" ref="F32" si="17">_xlfn.NUMBERVALUE(F38)/100000000000000</f>
        <v>71.398162841796804</v>
      </c>
      <c r="G32" s="1">
        <f>_xlfn.NUMBERVALUE(G38)/10000000000000</f>
        <v>78.924852609634399</v>
      </c>
      <c r="H32" s="1">
        <f t="shared" ref="H32:M34" si="18">_xlfn.NUMBERVALUE(H38)/100000000000000</f>
        <v>78.562438488006507</v>
      </c>
      <c r="I32" s="1">
        <f t="shared" si="18"/>
        <v>87.702369689941406</v>
      </c>
      <c r="J32" s="1">
        <f t="shared" si="18"/>
        <v>86.345100402832003</v>
      </c>
      <c r="K32" s="1">
        <f t="shared" si="18"/>
        <v>73.899340629577594</v>
      </c>
      <c r="L32" s="1">
        <f t="shared" si="18"/>
        <v>82.797008752822805</v>
      </c>
      <c r="M32" s="1">
        <f t="shared" si="18"/>
        <v>54.629629850387502</v>
      </c>
      <c r="N32" s="1"/>
    </row>
    <row r="33" spans="1:15" x14ac:dyDescent="0.25">
      <c r="B33" s="1" t="s">
        <v>31</v>
      </c>
      <c r="C33" s="1">
        <f>_xlfn.NUMBERVALUE(C39)/10000000000000</f>
        <v>29.9735426902771</v>
      </c>
      <c r="D33" s="1">
        <f t="shared" ref="D33:G34" si="19">_xlfn.NUMBERVALUE(D39)/100000000000000</f>
        <v>86.495536565780597</v>
      </c>
      <c r="E33" s="1">
        <f t="shared" si="19"/>
        <v>74.439102411270099</v>
      </c>
      <c r="F33" s="1">
        <f t="shared" si="19"/>
        <v>71.241670846939002</v>
      </c>
      <c r="G33" s="1">
        <f t="shared" si="19"/>
        <v>77.944511175155597</v>
      </c>
      <c r="H33" s="1">
        <f t="shared" si="18"/>
        <v>78.211420774459796</v>
      </c>
      <c r="I33" s="1">
        <f t="shared" si="18"/>
        <v>87.004476785659705</v>
      </c>
      <c r="J33" s="1">
        <f t="shared" si="18"/>
        <v>85.576647520065293</v>
      </c>
      <c r="K33" s="1">
        <f t="shared" si="18"/>
        <v>73.665052652358995</v>
      </c>
      <c r="L33" s="1">
        <f t="shared" si="18"/>
        <v>82.632535696029606</v>
      </c>
      <c r="M33" s="1">
        <f t="shared" si="18"/>
        <v>54.083991050720201</v>
      </c>
      <c r="N33" s="1"/>
    </row>
    <row r="34" spans="1:15" x14ac:dyDescent="0.25">
      <c r="B34" s="1" t="s">
        <v>32</v>
      </c>
      <c r="C34" s="1">
        <f>_xlfn.NUMBERVALUE(C40)/1000000000000000</f>
        <v>0</v>
      </c>
      <c r="D34" s="1">
        <f t="shared" si="19"/>
        <v>85.491073131561194</v>
      </c>
      <c r="E34" s="1">
        <f t="shared" si="19"/>
        <v>73.557692766189504</v>
      </c>
      <c r="F34" s="1">
        <f t="shared" si="19"/>
        <v>61.588835716247502</v>
      </c>
      <c r="G34" s="1">
        <f t="shared" si="19"/>
        <v>72.970008850097599</v>
      </c>
      <c r="H34" s="1">
        <f t="shared" si="18"/>
        <v>74.895727634429903</v>
      </c>
      <c r="I34" s="1">
        <f t="shared" si="18"/>
        <v>86.031091213226304</v>
      </c>
      <c r="J34" s="1">
        <f t="shared" si="18"/>
        <v>84.532946348190293</v>
      </c>
      <c r="K34" s="1">
        <f t="shared" si="18"/>
        <v>73.380368947982703</v>
      </c>
      <c r="L34" s="1">
        <f t="shared" si="18"/>
        <v>82.292461395263601</v>
      </c>
      <c r="M34" s="1">
        <f t="shared" si="18"/>
        <v>53.042328357696498</v>
      </c>
      <c r="N34" s="1"/>
    </row>
    <row r="35" spans="1:15" x14ac:dyDescent="0.25">
      <c r="A35" s="2"/>
      <c r="B35" s="5" t="s">
        <v>13</v>
      </c>
      <c r="C35" s="5">
        <f t="shared" ref="C35:G35" si="20">AVERAGE(C32:C34)</f>
        <v>20.988507072130833</v>
      </c>
      <c r="D35" s="5">
        <f t="shared" si="20"/>
        <v>86.197916666666586</v>
      </c>
      <c r="E35" s="5">
        <f t="shared" si="20"/>
        <v>74.999999999999943</v>
      </c>
      <c r="F35" s="5">
        <f t="shared" si="20"/>
        <v>68.076223134994436</v>
      </c>
      <c r="G35" s="5">
        <f t="shared" si="20"/>
        <v>76.613124211629199</v>
      </c>
      <c r="H35" s="5">
        <f>AVERAGE(H32:H34)</f>
        <v>77.22319563229874</v>
      </c>
      <c r="I35" s="5">
        <f>AVERAGE(I32:I34)</f>
        <v>86.912645896275805</v>
      </c>
      <c r="J35" s="5">
        <f>AVERAGE(J32:J34)</f>
        <v>85.484898090362535</v>
      </c>
      <c r="K35" s="5">
        <f>AVERAGE(K32:K34)</f>
        <v>73.648254076639759</v>
      </c>
      <c r="L35" s="5">
        <f>AVERAGE(L32:L34)</f>
        <v>82.574001948038685</v>
      </c>
      <c r="M35" s="5">
        <f t="shared" ref="M35" si="21">AVERAGE(M32:M34)</f>
        <v>53.918649752934733</v>
      </c>
      <c r="N35" s="5">
        <f>AVERAGE(C35:M35)</f>
        <v>71.51249240745193</v>
      </c>
      <c r="O35" s="2"/>
    </row>
    <row r="36" spans="1:15" x14ac:dyDescent="0.25">
      <c r="B36" s="1" t="s">
        <v>270</v>
      </c>
      <c r="C36" s="1">
        <f t="shared" ref="C36:L36" si="22">_xlfn.STDEV.P(C32:C34)</f>
        <v>14.89218610684661</v>
      </c>
      <c r="D36" s="1">
        <f t="shared" si="22"/>
        <v>0.50188623270051669</v>
      </c>
      <c r="E36" s="1">
        <f t="shared" si="22"/>
        <v>1.4614702440571512</v>
      </c>
      <c r="F36" s="1">
        <f t="shared" si="22"/>
        <v>4.5877204998270944</v>
      </c>
      <c r="G36" s="1">
        <f t="shared" si="22"/>
        <v>2.6069758322763721</v>
      </c>
      <c r="H36" s="1">
        <f t="shared" si="22"/>
        <v>1.6519955245366238</v>
      </c>
      <c r="I36" s="1">
        <f t="shared" si="22"/>
        <v>0.68537951572666012</v>
      </c>
      <c r="J36" s="1">
        <f t="shared" si="22"/>
        <v>0.74264798652151198</v>
      </c>
      <c r="K36" s="1">
        <f t="shared" si="22"/>
        <v>0.21220201960082496</v>
      </c>
      <c r="L36" s="1">
        <f t="shared" si="22"/>
        <v>0.21009784822853947</v>
      </c>
      <c r="M36" s="1">
        <f>_xlfn.STDEV.P(M32:M34)</f>
        <v>0.65847541879699134</v>
      </c>
      <c r="N36" s="5">
        <f>AVERAGE(C36:M36)</f>
        <v>2.564639748101718</v>
      </c>
    </row>
    <row r="37" spans="1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x14ac:dyDescent="0.25">
      <c r="B38" s="1"/>
      <c r="C38" t="s">
        <v>394</v>
      </c>
      <c r="D38" t="s">
        <v>396</v>
      </c>
      <c r="E38" s="1" t="s">
        <v>399</v>
      </c>
      <c r="F38" s="1" t="s">
        <v>402</v>
      </c>
      <c r="G38" t="s">
        <v>405</v>
      </c>
      <c r="H38" s="1" t="s">
        <v>408</v>
      </c>
      <c r="I38" s="1" t="s">
        <v>411</v>
      </c>
      <c r="J38" t="s">
        <v>414</v>
      </c>
      <c r="K38" t="s">
        <v>417</v>
      </c>
      <c r="L38" s="1" t="s">
        <v>420</v>
      </c>
      <c r="M38" s="1" t="s">
        <v>423</v>
      </c>
      <c r="N38" s="1"/>
    </row>
    <row r="39" spans="1:15" x14ac:dyDescent="0.25">
      <c r="B39" s="1"/>
      <c r="C39" t="s">
        <v>395</v>
      </c>
      <c r="D39" s="1" t="s">
        <v>397</v>
      </c>
      <c r="E39" s="1" t="s">
        <v>400</v>
      </c>
      <c r="F39" s="1" t="s">
        <v>403</v>
      </c>
      <c r="G39" s="1" t="s">
        <v>406</v>
      </c>
      <c r="H39" t="s">
        <v>409</v>
      </c>
      <c r="I39" s="1" t="s">
        <v>412</v>
      </c>
      <c r="J39" s="1" t="s">
        <v>415</v>
      </c>
      <c r="K39" t="s">
        <v>418</v>
      </c>
      <c r="L39" s="1" t="s">
        <v>421</v>
      </c>
      <c r="M39" s="1" t="s">
        <v>300</v>
      </c>
      <c r="N39" s="1"/>
    </row>
    <row r="40" spans="1:15" x14ac:dyDescent="0.25">
      <c r="B40" s="1"/>
      <c r="C40">
        <v>0</v>
      </c>
      <c r="D40" s="1" t="s">
        <v>398</v>
      </c>
      <c r="E40" s="1" t="s">
        <v>401</v>
      </c>
      <c r="F40" s="1" t="s">
        <v>404</v>
      </c>
      <c r="G40" s="1" t="s">
        <v>407</v>
      </c>
      <c r="H40" t="s">
        <v>410</v>
      </c>
      <c r="I40" s="1" t="s">
        <v>413</v>
      </c>
      <c r="J40" t="s">
        <v>416</v>
      </c>
      <c r="K40" t="s">
        <v>419</v>
      </c>
      <c r="L40" s="1" t="s">
        <v>422</v>
      </c>
      <c r="M40" s="1" t="s">
        <v>301</v>
      </c>
      <c r="N40" s="1"/>
    </row>
    <row r="41" spans="1:15" x14ac:dyDescent="0.25">
      <c r="B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x14ac:dyDescent="0.25">
      <c r="B42" s="1"/>
      <c r="C42" s="1"/>
      <c r="E42" s="1"/>
      <c r="F42" s="1"/>
      <c r="G42" s="1"/>
      <c r="I42" s="1"/>
      <c r="L42" s="1"/>
      <c r="M42" s="1"/>
      <c r="N42" s="1"/>
    </row>
    <row r="43" spans="1:15" x14ac:dyDescent="0.25">
      <c r="B43" s="1"/>
      <c r="C43" s="1"/>
      <c r="F43" s="1"/>
      <c r="L43" s="1"/>
      <c r="N43" s="1"/>
    </row>
    <row r="44" spans="1:15" x14ac:dyDescent="0.25">
      <c r="B44" s="1"/>
      <c r="C44" s="1"/>
      <c r="F44" s="1"/>
      <c r="N44" s="1"/>
    </row>
    <row r="45" spans="1:15" x14ac:dyDescent="0.25">
      <c r="B45" s="1"/>
      <c r="C45" s="1"/>
      <c r="F45" s="1"/>
      <c r="N45" s="1"/>
    </row>
    <row r="46" spans="1:15" x14ac:dyDescent="0.25">
      <c r="A46" s="2"/>
      <c r="B46" s="5"/>
      <c r="C46" s="5"/>
      <c r="E46" s="5"/>
      <c r="F46" s="5"/>
      <c r="H46" s="5"/>
      <c r="I46" s="5"/>
      <c r="J46" s="5"/>
      <c r="M46" s="5"/>
      <c r="N46" s="5"/>
    </row>
    <row r="47" spans="1:15" x14ac:dyDescent="0.25">
      <c r="B47" s="1"/>
      <c r="C47" s="1"/>
      <c r="E47" s="1"/>
      <c r="F47" s="1"/>
      <c r="G47" s="1"/>
      <c r="H47" s="1"/>
      <c r="I47" s="1"/>
      <c r="J47" s="1"/>
      <c r="L47" s="1"/>
      <c r="M47" s="1"/>
      <c r="N47" s="5"/>
    </row>
    <row r="48" spans="1:15" x14ac:dyDescent="0.25">
      <c r="B48" s="1"/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</row>
    <row r="49" spans="2:14" x14ac:dyDescent="0.25">
      <c r="B49" s="1"/>
      <c r="D49" s="1"/>
      <c r="K49" s="1"/>
      <c r="N49" s="1"/>
    </row>
    <row r="50" spans="2:14" x14ac:dyDescent="0.25">
      <c r="B50" s="1"/>
      <c r="D50" s="1"/>
      <c r="N50" s="1"/>
    </row>
    <row r="51" spans="2:14" x14ac:dyDescent="0.25">
      <c r="B51" s="1"/>
      <c r="N51" s="1"/>
    </row>
    <row r="52" spans="2:14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2:14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5"/>
    </row>
    <row r="59" spans="2:14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5">
      <c r="B60" s="1"/>
      <c r="C60" s="1"/>
      <c r="N60" s="1"/>
    </row>
    <row r="61" spans="2:14" x14ac:dyDescent="0.25">
      <c r="B61" s="1"/>
      <c r="C61" s="1"/>
      <c r="N61" s="1"/>
    </row>
    <row r="62" spans="2:14" x14ac:dyDescent="0.25">
      <c r="B62" s="1"/>
      <c r="C62" s="1"/>
      <c r="N6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23A2-BB50-4E65-AAE6-65EDC83C5C75}">
  <dimension ref="A18:O62"/>
  <sheetViews>
    <sheetView workbookViewId="0">
      <selection activeCell="M36" sqref="C36:M36"/>
    </sheetView>
  </sheetViews>
  <sheetFormatPr defaultRowHeight="15" x14ac:dyDescent="0.25"/>
  <cols>
    <col min="1" max="1" width="1.42578125" bestFit="1" customWidth="1"/>
    <col min="2" max="2" width="12" bestFit="1" customWidth="1"/>
    <col min="3" max="3" width="19.85546875" bestFit="1" customWidth="1"/>
    <col min="4" max="4" width="18.85546875" bestFit="1" customWidth="1"/>
    <col min="5" max="5" width="20.5703125" bestFit="1" customWidth="1"/>
    <col min="6" max="6" width="19" bestFit="1" customWidth="1"/>
    <col min="7" max="7" width="24" bestFit="1" customWidth="1"/>
    <col min="8" max="8" width="25.85546875" bestFit="1" customWidth="1"/>
    <col min="9" max="9" width="19.5703125" bestFit="1" customWidth="1"/>
    <col min="10" max="12" width="18.85546875" bestFit="1" customWidth="1"/>
    <col min="13" max="13" width="19.85546875" bestFit="1" customWidth="1"/>
    <col min="14" max="14" width="6.5703125" bestFit="1" customWidth="1"/>
  </cols>
  <sheetData>
    <row r="18" spans="1:15" x14ac:dyDescent="0.25">
      <c r="B18" s="2" t="s">
        <v>273</v>
      </c>
      <c r="C18">
        <v>9</v>
      </c>
      <c r="D18">
        <v>6</v>
      </c>
      <c r="E18">
        <v>7</v>
      </c>
      <c r="F18">
        <v>7</v>
      </c>
      <c r="G18">
        <v>9</v>
      </c>
      <c r="H18">
        <v>9</v>
      </c>
      <c r="I18">
        <v>3</v>
      </c>
      <c r="J18">
        <v>3</v>
      </c>
      <c r="K18">
        <v>7</v>
      </c>
      <c r="L18">
        <v>9</v>
      </c>
      <c r="M18">
        <v>8</v>
      </c>
    </row>
    <row r="19" spans="1:15" x14ac:dyDescent="0.25">
      <c r="B19" s="1"/>
      <c r="C19" s="1" t="s">
        <v>336</v>
      </c>
      <c r="D19" s="1" t="s">
        <v>337</v>
      </c>
      <c r="E19" s="1" t="s">
        <v>338</v>
      </c>
      <c r="F19" s="1" t="s">
        <v>339</v>
      </c>
      <c r="G19" s="1" t="s">
        <v>340</v>
      </c>
      <c r="H19" s="1" t="s">
        <v>341</v>
      </c>
      <c r="I19" s="1" t="s">
        <v>342</v>
      </c>
      <c r="J19" s="1" t="s">
        <v>343</v>
      </c>
      <c r="K19" s="1" t="s">
        <v>344</v>
      </c>
      <c r="L19" s="1" t="s">
        <v>345</v>
      </c>
      <c r="M19" s="1" t="s">
        <v>346</v>
      </c>
      <c r="N19" s="1"/>
    </row>
    <row r="20" spans="1:15" x14ac:dyDescent="0.25">
      <c r="A20" t="s">
        <v>29</v>
      </c>
      <c r="B20" s="1" t="s">
        <v>30</v>
      </c>
      <c r="C20" s="1">
        <f>_xlfn.NUMBERVALUE(C26)/1000000000000000</f>
        <v>9.3863651156425405</v>
      </c>
      <c r="D20" s="1">
        <f>_xlfn.NUMBERVALUE(D26)/100000000000000</f>
        <v>82.142859697341905</v>
      </c>
      <c r="E20" s="1">
        <f>_xlfn.NUMBERVALUE(E26)/100000000000000</f>
        <v>72.596156597137394</v>
      </c>
      <c r="F20" s="1">
        <f>_xlfn.NUMBERVALUE(F26)/100000000000000</f>
        <v>62.509971857070902</v>
      </c>
      <c r="G20" s="1">
        <f>_xlfn.NUMBERVALUE(G26)/1000000000000000</f>
        <v>42.140066623687694</v>
      </c>
      <c r="H20" s="1">
        <f>_xlfn.NUMBERVALUE(H26)/1000000000000000</f>
        <v>41.905564069747903</v>
      </c>
      <c r="I20" s="1">
        <f t="shared" ref="I20:M22" si="0">_xlfn.NUMBERVALUE(I26)/100000000000000</f>
        <v>82.992619276046696</v>
      </c>
      <c r="J20" s="1">
        <f t="shared" si="0"/>
        <v>80.815130472183199</v>
      </c>
      <c r="K20" s="1">
        <f t="shared" si="0"/>
        <v>67.780846357345496</v>
      </c>
      <c r="L20" s="1">
        <f t="shared" si="0"/>
        <v>72.793513536453204</v>
      </c>
      <c r="M20" s="1">
        <f t="shared" si="0"/>
        <v>54.083991050720201</v>
      </c>
      <c r="N20" s="1"/>
    </row>
    <row r="21" spans="1:15" x14ac:dyDescent="0.25">
      <c r="B21" s="1" t="s">
        <v>31</v>
      </c>
      <c r="C21" s="1">
        <f>_xlfn.NUMBERVALUE(C27)/100000000000000</f>
        <v>6.4761452376842499</v>
      </c>
      <c r="D21" s="1">
        <f>_xlfn.NUMBERVALUE(D27)/100000000000000</f>
        <v>81.584823131561194</v>
      </c>
      <c r="E21" s="1">
        <f t="shared" ref="E21:F22" si="1">_xlfn.NUMBERVALUE(E27)/100000000000000</f>
        <v>66.907054185867295</v>
      </c>
      <c r="F21" s="1">
        <f t="shared" si="1"/>
        <v>62.060666084289501</v>
      </c>
      <c r="G21" s="1">
        <f>_xlfn.NUMBERVALUE(G27)/1000000000000000</f>
        <v>42.129504680633502</v>
      </c>
      <c r="H21" s="1">
        <f>_xlfn.NUMBERVALUE(H27)/1000000000000000</f>
        <v>41.776520013809197</v>
      </c>
      <c r="I21" s="1">
        <f t="shared" si="0"/>
        <v>82.831919193267794</v>
      </c>
      <c r="J21" s="1">
        <f t="shared" ref="J21:K21" si="2">_xlfn.NUMBERVALUE(J27)/100000000000000</f>
        <v>80.683439970016394</v>
      </c>
      <c r="K21" s="1">
        <f t="shared" si="2"/>
        <v>67.669206857681203</v>
      </c>
      <c r="L21" s="1">
        <f t="shared" si="0"/>
        <v>70.147627592086707</v>
      </c>
      <c r="M21" s="1">
        <f t="shared" si="0"/>
        <v>53.042328357696498</v>
      </c>
      <c r="N21" s="1"/>
    </row>
    <row r="22" spans="1:15" x14ac:dyDescent="0.25">
      <c r="B22" s="1" t="s">
        <v>32</v>
      </c>
      <c r="C22" s="1">
        <f>_xlfn.NUMBERVALUE(C28)/1000000000000000</f>
        <v>0</v>
      </c>
      <c r="D22" s="1">
        <f>_xlfn.NUMBERVALUE(D28)/100000000000000</f>
        <v>81.473213434219304</v>
      </c>
      <c r="E22" s="1">
        <f t="shared" si="1"/>
        <v>66.666668653488102</v>
      </c>
      <c r="F22" s="1">
        <f t="shared" si="1"/>
        <v>60.5530619621276</v>
      </c>
      <c r="G22" s="1">
        <f t="shared" ref="G22" si="3">_xlfn.NUMBERVALUE(G28)/100000000000000</f>
        <v>41.951110959052997</v>
      </c>
      <c r="H22" s="1">
        <f>_xlfn.NUMBERVALUE(H28)/1000000000000000</f>
        <v>40.879514813423107</v>
      </c>
      <c r="I22" s="1">
        <f t="shared" si="0"/>
        <v>82.822746038436804</v>
      </c>
      <c r="J22" s="1">
        <f t="shared" ref="J22:K22" si="4">_xlfn.NUMBERVALUE(J28)/100000000000000</f>
        <v>80.586409568786607</v>
      </c>
      <c r="K22" s="1">
        <f t="shared" si="4"/>
        <v>66.768020391464205</v>
      </c>
      <c r="L22" s="1">
        <f t="shared" si="0"/>
        <v>68.656241893768296</v>
      </c>
      <c r="M22" s="1">
        <f t="shared" si="0"/>
        <v>52.860450744628899</v>
      </c>
      <c r="N22" s="1"/>
    </row>
    <row r="23" spans="1:15" x14ac:dyDescent="0.25">
      <c r="A23" s="2"/>
      <c r="B23" s="5" t="s">
        <v>13</v>
      </c>
      <c r="C23" s="5">
        <f>AVERAGE(C20:C22)</f>
        <v>5.2875034511089298</v>
      </c>
      <c r="D23" s="5">
        <f t="shared" ref="D23:M23" si="5">AVERAGE(D20:D22)</f>
        <v>81.733632087707463</v>
      </c>
      <c r="E23" s="5">
        <f>AVERAGE(E20:E22)</f>
        <v>68.723293145497607</v>
      </c>
      <c r="F23" s="5">
        <f>AVERAGE(F20:F22)</f>
        <v>61.707899967829327</v>
      </c>
      <c r="G23" s="5">
        <f>AVERAGE(G20:G22)</f>
        <v>42.073560754458065</v>
      </c>
      <c r="H23" s="5">
        <f t="shared" si="5"/>
        <v>41.520532965660067</v>
      </c>
      <c r="I23" s="5">
        <f>AVERAGE(I20:I22)</f>
        <v>82.882428169250431</v>
      </c>
      <c r="J23" s="5">
        <f t="shared" si="5"/>
        <v>80.69499333699541</v>
      </c>
      <c r="K23" s="5">
        <f t="shared" si="5"/>
        <v>67.406024535496968</v>
      </c>
      <c r="L23" s="5">
        <f t="shared" si="5"/>
        <v>70.532461007436083</v>
      </c>
      <c r="M23" s="5">
        <f t="shared" si="5"/>
        <v>53.328923384348535</v>
      </c>
      <c r="N23" s="5">
        <f>AVERAGE(C23:M23)</f>
        <v>59.626477527798983</v>
      </c>
      <c r="O23" s="5"/>
    </row>
    <row r="24" spans="1:15" x14ac:dyDescent="0.25">
      <c r="B24" s="1" t="s">
        <v>258</v>
      </c>
      <c r="C24" s="1">
        <f t="shared" ref="C24:K24" si="6">_xlfn.STDEV.P(C20:C22)</f>
        <v>3.9230612616197682</v>
      </c>
      <c r="D24" s="1">
        <f t="shared" si="6"/>
        <v>0.29293299404530909</v>
      </c>
      <c r="E24" s="1">
        <f>_xlfn.STDEV.P(E20:E22)</f>
        <v>2.7402858472952292</v>
      </c>
      <c r="F24" s="1">
        <f>_xlfn.STDEV.P(F20:F22)</f>
        <v>0.83694166818783</v>
      </c>
      <c r="G24" s="1">
        <f>_xlfn.STDEV.P(G20:G22)</f>
        <v>8.6692379351079402E-2</v>
      </c>
      <c r="H24" s="1">
        <f t="shared" si="6"/>
        <v>0.45631954864710389</v>
      </c>
      <c r="I24" s="1">
        <f t="shared" si="6"/>
        <v>7.8006823227747948E-2</v>
      </c>
      <c r="J24" s="1">
        <f t="shared" si="6"/>
        <v>9.3731613767010349E-2</v>
      </c>
      <c r="K24" s="1">
        <f t="shared" si="6"/>
        <v>0.45343342791311519</v>
      </c>
      <c r="L24" s="1">
        <f>_xlfn.STDEV.P(L20:L22)</f>
        <v>1.7108139835603131</v>
      </c>
      <c r="M24" s="1">
        <f>_xlfn.STDEV.P(M20:M22)</f>
        <v>0.53905179227588096</v>
      </c>
      <c r="N24" s="5">
        <f>AVERAGE(C24:M24)</f>
        <v>1.0192064854445808</v>
      </c>
    </row>
    <row r="25" spans="1:1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5" x14ac:dyDescent="0.25">
      <c r="B26" s="1"/>
      <c r="C26" s="1" t="s">
        <v>271</v>
      </c>
      <c r="D26" t="s">
        <v>274</v>
      </c>
      <c r="E26" t="s">
        <v>276</v>
      </c>
      <c r="F26" t="s">
        <v>279</v>
      </c>
      <c r="G26" t="s">
        <v>282</v>
      </c>
      <c r="H26" t="s">
        <v>285</v>
      </c>
      <c r="I26" t="s">
        <v>288</v>
      </c>
      <c r="J26" t="s">
        <v>291</v>
      </c>
      <c r="K26" t="s">
        <v>294</v>
      </c>
      <c r="L26" t="s">
        <v>297</v>
      </c>
      <c r="M26" t="s">
        <v>300</v>
      </c>
      <c r="N26" s="1"/>
    </row>
    <row r="27" spans="1:15" x14ac:dyDescent="0.25">
      <c r="B27" s="1"/>
      <c r="C27" s="1" t="s">
        <v>272</v>
      </c>
      <c r="D27" s="1" t="s">
        <v>243</v>
      </c>
      <c r="E27" t="s">
        <v>277</v>
      </c>
      <c r="F27" t="s">
        <v>280</v>
      </c>
      <c r="G27" t="s">
        <v>283</v>
      </c>
      <c r="H27" t="s">
        <v>286</v>
      </c>
      <c r="I27" t="s">
        <v>289</v>
      </c>
      <c r="J27" t="s">
        <v>292</v>
      </c>
      <c r="K27" t="s">
        <v>295</v>
      </c>
      <c r="L27" t="s">
        <v>298</v>
      </c>
      <c r="M27" t="s">
        <v>301</v>
      </c>
      <c r="N27" s="1"/>
    </row>
    <row r="28" spans="1:15" x14ac:dyDescent="0.25">
      <c r="B28" s="1"/>
      <c r="C28" s="1">
        <v>0</v>
      </c>
      <c r="D28" s="1" t="s">
        <v>275</v>
      </c>
      <c r="E28" t="s">
        <v>278</v>
      </c>
      <c r="F28" t="s">
        <v>281</v>
      </c>
      <c r="G28" t="s">
        <v>284</v>
      </c>
      <c r="H28" t="s">
        <v>287</v>
      </c>
      <c r="I28" t="s">
        <v>290</v>
      </c>
      <c r="J28" t="s">
        <v>293</v>
      </c>
      <c r="K28" t="s">
        <v>296</v>
      </c>
      <c r="L28" t="s">
        <v>299</v>
      </c>
      <c r="M28" t="s">
        <v>302</v>
      </c>
      <c r="N28" s="1"/>
    </row>
    <row r="29" spans="1:15" x14ac:dyDescent="0.25">
      <c r="B29" s="1"/>
      <c r="C29" s="1"/>
      <c r="D29" s="1"/>
      <c r="N29" s="1"/>
    </row>
    <row r="30" spans="1:15" x14ac:dyDescent="0.25">
      <c r="B30" s="2" t="s">
        <v>273</v>
      </c>
      <c r="C30" s="6">
        <v>9</v>
      </c>
      <c r="D30" s="6">
        <v>1</v>
      </c>
      <c r="E30" s="6">
        <v>3</v>
      </c>
      <c r="F30" s="6">
        <v>4</v>
      </c>
      <c r="G30" s="6">
        <v>9</v>
      </c>
      <c r="H30" s="6">
        <v>9</v>
      </c>
      <c r="I30" s="6">
        <v>9</v>
      </c>
      <c r="J30" s="6">
        <v>9</v>
      </c>
      <c r="K30" s="6">
        <v>7</v>
      </c>
      <c r="L30" s="6">
        <v>7</v>
      </c>
      <c r="M30" s="6">
        <v>9</v>
      </c>
      <c r="N30" s="1"/>
    </row>
    <row r="31" spans="1:15" x14ac:dyDescent="0.25">
      <c r="B31" s="1"/>
      <c r="C31" s="1" t="s">
        <v>347</v>
      </c>
      <c r="D31" s="1" t="s">
        <v>348</v>
      </c>
      <c r="E31" s="1" t="s">
        <v>349</v>
      </c>
      <c r="F31" s="1" t="s">
        <v>350</v>
      </c>
      <c r="G31" s="1" t="s">
        <v>351</v>
      </c>
      <c r="H31" s="1" t="s">
        <v>352</v>
      </c>
      <c r="I31" s="1" t="s">
        <v>353</v>
      </c>
      <c r="J31" s="1" t="s">
        <v>354</v>
      </c>
      <c r="K31" s="1" t="s">
        <v>355</v>
      </c>
      <c r="L31" s="1" t="s">
        <v>356</v>
      </c>
      <c r="M31" s="1" t="s">
        <v>357</v>
      </c>
      <c r="N31" s="1"/>
    </row>
    <row r="32" spans="1:15" x14ac:dyDescent="0.25">
      <c r="B32" s="1" t="s">
        <v>30</v>
      </c>
      <c r="C32" s="1">
        <f t="shared" ref="C32:M32" si="7">_xlfn.NUMBERVALUE(C38)/100000000000000</f>
        <v>30.183780193328801</v>
      </c>
      <c r="D32" s="1">
        <f t="shared" si="7"/>
        <v>84.933036565780597</v>
      </c>
      <c r="E32" s="1">
        <f t="shared" si="7"/>
        <v>72.996795177459703</v>
      </c>
      <c r="F32" s="1">
        <f t="shared" si="7"/>
        <v>60.670274496078399</v>
      </c>
      <c r="G32" s="1">
        <f t="shared" si="7"/>
        <v>78.4069597721099</v>
      </c>
      <c r="H32" s="1">
        <f t="shared" si="7"/>
        <v>78.120070695877004</v>
      </c>
      <c r="I32" s="1">
        <f t="shared" si="7"/>
        <v>88.266056776046696</v>
      </c>
      <c r="J32" s="1">
        <f t="shared" si="7"/>
        <v>86.964261531829806</v>
      </c>
      <c r="K32" s="1">
        <f t="shared" si="7"/>
        <v>75.593841075897203</v>
      </c>
      <c r="L32" s="1">
        <f t="shared" si="7"/>
        <v>83.473181724548297</v>
      </c>
      <c r="M32" s="1">
        <f t="shared" si="7"/>
        <v>58.118385076522799</v>
      </c>
      <c r="N32" s="1"/>
    </row>
    <row r="33" spans="1:15" x14ac:dyDescent="0.25">
      <c r="B33" s="1" t="s">
        <v>31</v>
      </c>
      <c r="C33" s="1">
        <f>_xlfn.NUMBERVALUE(C39)/1000000000000000</f>
        <v>26.560908555984401</v>
      </c>
      <c r="D33" s="1">
        <f t="shared" ref="D33:M33" si="8">_xlfn.NUMBERVALUE(D39)/100000000000000</f>
        <v>84.598213434219304</v>
      </c>
      <c r="E33" s="1">
        <f t="shared" si="8"/>
        <v>72.836536169052096</v>
      </c>
      <c r="F33" s="1">
        <f t="shared" si="8"/>
        <v>57.454574108123701</v>
      </c>
      <c r="G33" s="1">
        <f t="shared" si="8"/>
        <v>76.822501420974703</v>
      </c>
      <c r="H33" s="1">
        <f t="shared" si="8"/>
        <v>77.487212419509802</v>
      </c>
      <c r="I33" s="1">
        <f t="shared" si="8"/>
        <v>88.127607107162405</v>
      </c>
      <c r="J33" s="1">
        <f t="shared" si="8"/>
        <v>86.770319938659597</v>
      </c>
      <c r="K33" s="1">
        <f t="shared" si="8"/>
        <v>74.998521804809499</v>
      </c>
      <c r="L33" s="1">
        <f t="shared" si="8"/>
        <v>83.418351411819401</v>
      </c>
      <c r="M33" s="1">
        <f t="shared" si="8"/>
        <v>56.531083583831702</v>
      </c>
      <c r="N33" s="1"/>
    </row>
    <row r="34" spans="1:15" x14ac:dyDescent="0.25">
      <c r="B34" s="1" t="s">
        <v>32</v>
      </c>
      <c r="C34" s="1">
        <f>_xlfn.NUMBERVALUE(C40)/1000000000000000</f>
        <v>9.5312669873237592</v>
      </c>
      <c r="D34" s="1">
        <f>_xlfn.NUMBERVALUE(D40)/100000000000000</f>
        <v>84.151786565780597</v>
      </c>
      <c r="E34" s="1">
        <f>_xlfn.NUMBERVALUE(E40)/100000000000000</f>
        <v>70.512825250625596</v>
      </c>
      <c r="F34" s="1">
        <f>_xlfn.NUMBERVALUE(F40)/100000000000000</f>
        <v>56.823575496673499</v>
      </c>
      <c r="G34" s="1">
        <f>_xlfn.NUMBERVALUE(G40)/10000000000000</f>
        <v>76.595354080200195</v>
      </c>
      <c r="H34" s="1">
        <f t="shared" ref="H34:M34" si="9">_xlfn.NUMBERVALUE(H40)/100000000000000</f>
        <v>76.239103078842106</v>
      </c>
      <c r="I34" s="1">
        <f t="shared" si="9"/>
        <v>87.924879789352403</v>
      </c>
      <c r="J34" s="1">
        <f t="shared" si="9"/>
        <v>86.448222398757906</v>
      </c>
      <c r="K34" s="1">
        <f t="shared" si="9"/>
        <v>74.387937784194904</v>
      </c>
      <c r="L34" s="1">
        <f t="shared" si="9"/>
        <v>82.756477594375596</v>
      </c>
      <c r="M34" s="1">
        <f t="shared" si="9"/>
        <v>53.6044955253601</v>
      </c>
      <c r="N34" s="1"/>
    </row>
    <row r="35" spans="1:15" x14ac:dyDescent="0.25">
      <c r="A35" s="2"/>
      <c r="B35" s="5" t="s">
        <v>13</v>
      </c>
      <c r="C35" s="5">
        <f t="shared" ref="C35:G35" si="10">AVERAGE(C32:C34)</f>
        <v>22.091985245545654</v>
      </c>
      <c r="D35" s="5">
        <f t="shared" si="10"/>
        <v>84.561012188593494</v>
      </c>
      <c r="E35" s="5">
        <f t="shared" si="10"/>
        <v>72.115385532379136</v>
      </c>
      <c r="F35" s="5">
        <f t="shared" si="10"/>
        <v>58.316141366958533</v>
      </c>
      <c r="G35" s="5">
        <f t="shared" si="10"/>
        <v>77.274938424428271</v>
      </c>
      <c r="H35" s="5">
        <f>AVERAGE(H32:H34)</f>
        <v>77.282128731409628</v>
      </c>
      <c r="I35" s="5">
        <f>AVERAGE(I32:I34)</f>
        <v>88.106181224187182</v>
      </c>
      <c r="J35" s="5">
        <f>AVERAGE(J32:J34)</f>
        <v>86.727601289749103</v>
      </c>
      <c r="K35" s="5">
        <f>AVERAGE(K32:K34)</f>
        <v>74.993433554967211</v>
      </c>
      <c r="L35" s="5">
        <f>AVERAGE(L32:L34)</f>
        <v>83.216003576914432</v>
      </c>
      <c r="M35" s="5">
        <f t="shared" ref="M35" si="11">AVERAGE(M32:M34)</f>
        <v>56.084654728571536</v>
      </c>
      <c r="N35" s="5">
        <f>AVERAGE(C35:M35)</f>
        <v>70.979042351245823</v>
      </c>
      <c r="O35" s="2"/>
    </row>
    <row r="36" spans="1:15" x14ac:dyDescent="0.25">
      <c r="B36" s="1" t="s">
        <v>270</v>
      </c>
      <c r="C36" s="1">
        <f t="shared" ref="C36:L36" si="12">_xlfn.STDEV.P(C32:C34)</f>
        <v>9.0040743406152988</v>
      </c>
      <c r="D36" s="1">
        <f t="shared" si="12"/>
        <v>0.32002691567229524</v>
      </c>
      <c r="E36" s="1">
        <f t="shared" si="12"/>
        <v>1.1350683767757268</v>
      </c>
      <c r="F36" s="1">
        <f t="shared" si="12"/>
        <v>1.6844379684092039</v>
      </c>
      <c r="G36" s="1">
        <f t="shared" si="12"/>
        <v>0.80581355465990179</v>
      </c>
      <c r="H36" s="1">
        <f t="shared" si="12"/>
        <v>0.78147479525448549</v>
      </c>
      <c r="I36" s="1">
        <f t="shared" si="12"/>
        <v>0.14010647239010982</v>
      </c>
      <c r="J36" s="1">
        <f t="shared" si="12"/>
        <v>0.21282662574492087</v>
      </c>
      <c r="K36" s="1">
        <f t="shared" si="12"/>
        <v>0.49232110453067329</v>
      </c>
      <c r="L36" s="1">
        <f t="shared" si="12"/>
        <v>0.32570404487274296</v>
      </c>
      <c r="M36" s="1">
        <f>_xlfn.STDEV.P(M32:M34)</f>
        <v>1.8696298674926053</v>
      </c>
      <c r="N36" s="5">
        <f>AVERAGE(C36:M36)</f>
        <v>1.5246803696743605</v>
      </c>
    </row>
    <row r="37" spans="1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hidden="1" x14ac:dyDescent="0.25">
      <c r="B38" s="1"/>
      <c r="C38" t="s">
        <v>303</v>
      </c>
      <c r="D38" t="s">
        <v>306</v>
      </c>
      <c r="E38" t="s">
        <v>312</v>
      </c>
      <c r="F38" t="s">
        <v>309</v>
      </c>
      <c r="G38" s="1" t="s">
        <v>315</v>
      </c>
      <c r="H38" t="s">
        <v>318</v>
      </c>
      <c r="I38" t="s">
        <v>321</v>
      </c>
      <c r="J38" s="1" t="s">
        <v>324</v>
      </c>
      <c r="K38" s="1" t="s">
        <v>327</v>
      </c>
      <c r="L38" s="1" t="s">
        <v>330</v>
      </c>
      <c r="M38" t="s">
        <v>333</v>
      </c>
      <c r="N38" s="1"/>
    </row>
    <row r="39" spans="1:15" hidden="1" x14ac:dyDescent="0.25">
      <c r="B39" s="1"/>
      <c r="C39" t="s">
        <v>304</v>
      </c>
      <c r="D39" t="s">
        <v>307</v>
      </c>
      <c r="E39" t="s">
        <v>313</v>
      </c>
      <c r="F39" t="s">
        <v>310</v>
      </c>
      <c r="G39" s="1" t="s">
        <v>316</v>
      </c>
      <c r="H39" t="s">
        <v>319</v>
      </c>
      <c r="I39" t="s">
        <v>322</v>
      </c>
      <c r="J39" s="1" t="s">
        <v>325</v>
      </c>
      <c r="K39" s="1" t="s">
        <v>328</v>
      </c>
      <c r="L39" s="1" t="s">
        <v>331</v>
      </c>
      <c r="M39" t="s">
        <v>334</v>
      </c>
      <c r="N39" s="1"/>
    </row>
    <row r="40" spans="1:15" hidden="1" x14ac:dyDescent="0.25">
      <c r="B40" s="1"/>
      <c r="C40" t="s">
        <v>305</v>
      </c>
      <c r="D40" t="s">
        <v>308</v>
      </c>
      <c r="E40" t="s">
        <v>314</v>
      </c>
      <c r="F40" t="s">
        <v>311</v>
      </c>
      <c r="G40" s="1" t="s">
        <v>317</v>
      </c>
      <c r="H40" t="s">
        <v>320</v>
      </c>
      <c r="I40" t="s">
        <v>323</v>
      </c>
      <c r="J40" s="1" t="s">
        <v>326</v>
      </c>
      <c r="K40" s="1" t="s">
        <v>329</v>
      </c>
      <c r="L40" s="1" t="s">
        <v>332</v>
      </c>
      <c r="M40" t="s">
        <v>335</v>
      </c>
      <c r="N40" s="1"/>
    </row>
    <row r="41" spans="1:15" x14ac:dyDescent="0.25">
      <c r="B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x14ac:dyDescent="0.25">
      <c r="B42" s="1"/>
      <c r="C42" s="1"/>
      <c r="E42" s="1"/>
      <c r="F42" s="1"/>
      <c r="H42" s="1"/>
      <c r="I42" s="1"/>
      <c r="L42" s="1"/>
      <c r="M42" s="1"/>
      <c r="N42" s="1"/>
    </row>
    <row r="43" spans="1:15" x14ac:dyDescent="0.25">
      <c r="B43" s="1"/>
      <c r="C43" s="1"/>
      <c r="D43" s="1"/>
      <c r="E43" s="1"/>
      <c r="F43" s="1"/>
      <c r="H43" s="1"/>
      <c r="I43" s="1"/>
      <c r="J43" s="1"/>
      <c r="L43" s="1"/>
      <c r="M43" s="1"/>
      <c r="N43" s="1"/>
    </row>
    <row r="44" spans="1:15" x14ac:dyDescent="0.25">
      <c r="B44" s="1"/>
      <c r="C44" s="1"/>
      <c r="D44" s="1"/>
      <c r="E44" s="1"/>
      <c r="F44" s="1"/>
      <c r="H44" s="1"/>
      <c r="I44" s="1"/>
      <c r="L44" s="1"/>
      <c r="M44" s="1"/>
      <c r="N44" s="1"/>
    </row>
    <row r="45" spans="1:15" x14ac:dyDescent="0.25">
      <c r="B45" s="1"/>
      <c r="C45" s="1"/>
      <c r="D45" s="1"/>
      <c r="E45" s="1"/>
      <c r="F45" s="1"/>
      <c r="G45" s="1"/>
      <c r="H45" s="1"/>
      <c r="I45" s="1"/>
      <c r="L45" s="1"/>
      <c r="M45" s="1"/>
      <c r="N45" s="1"/>
    </row>
    <row r="46" spans="1:15" x14ac:dyDescent="0.25">
      <c r="A46" s="2"/>
      <c r="B46" s="5"/>
      <c r="C46" s="5"/>
      <c r="D46" s="5"/>
      <c r="E46" s="5"/>
      <c r="F46" s="5"/>
      <c r="G46" s="5"/>
      <c r="H46" s="5"/>
      <c r="I46" s="5"/>
      <c r="J46" s="5"/>
      <c r="L46" s="5"/>
      <c r="M46" s="5"/>
      <c r="N46" s="5"/>
    </row>
    <row r="47" spans="1:15" x14ac:dyDescent="0.25">
      <c r="B47" s="1"/>
      <c r="C47" s="1"/>
      <c r="D47" s="1"/>
      <c r="E47" s="1"/>
      <c r="F47" s="1"/>
      <c r="G47" s="1"/>
      <c r="H47" s="1"/>
      <c r="I47" s="1"/>
      <c r="J47" s="1"/>
      <c r="L47" s="1"/>
      <c r="M47" s="1"/>
      <c r="N47" s="5"/>
    </row>
    <row r="48" spans="1:15" x14ac:dyDescent="0.25">
      <c r="B48" s="1"/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</row>
    <row r="49" spans="2:14" x14ac:dyDescent="0.25">
      <c r="B49" s="1"/>
      <c r="D49" s="1"/>
      <c r="K49" s="1"/>
      <c r="N49" s="1"/>
    </row>
    <row r="50" spans="2:14" x14ac:dyDescent="0.25">
      <c r="B50" s="1"/>
      <c r="D50" s="1"/>
      <c r="N50" s="1"/>
    </row>
    <row r="51" spans="2:14" x14ac:dyDescent="0.25">
      <c r="B51" s="1"/>
      <c r="N51" s="1"/>
    </row>
    <row r="52" spans="2:14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2:14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5"/>
    </row>
    <row r="59" spans="2:14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5">
      <c r="B60" s="1"/>
      <c r="C60" s="1"/>
      <c r="N60" s="1"/>
    </row>
    <row r="61" spans="2:14" x14ac:dyDescent="0.25">
      <c r="B61" s="1"/>
      <c r="C61" s="1"/>
      <c r="N61" s="1"/>
    </row>
    <row r="62" spans="2:14" x14ac:dyDescent="0.25">
      <c r="B62" s="1"/>
      <c r="C62" s="1"/>
      <c r="N6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74F0-027E-4234-B3A1-83E215C0E51D}">
  <dimension ref="A7:O62"/>
  <sheetViews>
    <sheetView topLeftCell="F1" workbookViewId="0">
      <selection activeCell="C36" sqref="C36:M36"/>
    </sheetView>
  </sheetViews>
  <sheetFormatPr defaultRowHeight="15" x14ac:dyDescent="0.25"/>
  <cols>
    <col min="1" max="1" width="1.42578125" bestFit="1" customWidth="1"/>
    <col min="2" max="2" width="12" bestFit="1" customWidth="1"/>
    <col min="3" max="3" width="19.85546875" bestFit="1" customWidth="1"/>
    <col min="4" max="4" width="18.85546875" bestFit="1" customWidth="1"/>
    <col min="5" max="5" width="20.5703125" bestFit="1" customWidth="1"/>
    <col min="6" max="6" width="19" bestFit="1" customWidth="1"/>
    <col min="7" max="7" width="24" bestFit="1" customWidth="1"/>
    <col min="8" max="8" width="25.85546875" bestFit="1" customWidth="1"/>
    <col min="9" max="9" width="19.5703125" bestFit="1" customWidth="1"/>
    <col min="10" max="12" width="18.85546875" bestFit="1" customWidth="1"/>
    <col min="13" max="13" width="19.85546875" bestFit="1" customWidth="1"/>
    <col min="14" max="14" width="6.5703125" bestFit="1" customWidth="1"/>
  </cols>
  <sheetData>
    <row r="7" spans="4:4" x14ac:dyDescent="0.25">
      <c r="D7" t="s">
        <v>424</v>
      </c>
    </row>
    <row r="8" spans="4:4" x14ac:dyDescent="0.25">
      <c r="D8" t="s">
        <v>426</v>
      </c>
    </row>
    <row r="9" spans="4:4" x14ac:dyDescent="0.25">
      <c r="D9" t="s">
        <v>427</v>
      </c>
    </row>
    <row r="10" spans="4:4" x14ac:dyDescent="0.25">
      <c r="D10" t="s">
        <v>435</v>
      </c>
    </row>
    <row r="11" spans="4:4" x14ac:dyDescent="0.25">
      <c r="D11" t="s">
        <v>436</v>
      </c>
    </row>
    <row r="12" spans="4:4" x14ac:dyDescent="0.25">
      <c r="D12" t="s">
        <v>437</v>
      </c>
    </row>
    <row r="18" spans="1:15" x14ac:dyDescent="0.25">
      <c r="B18" s="2" t="s">
        <v>273</v>
      </c>
      <c r="L18">
        <v>9</v>
      </c>
      <c r="M18">
        <v>8</v>
      </c>
    </row>
    <row r="19" spans="1:15" x14ac:dyDescent="0.25">
      <c r="B19" s="1"/>
      <c r="C19" s="1" t="s">
        <v>336</v>
      </c>
      <c r="D19" s="1" t="s">
        <v>337</v>
      </c>
      <c r="E19" s="1" t="s">
        <v>338</v>
      </c>
      <c r="F19" s="1" t="s">
        <v>339</v>
      </c>
      <c r="G19" s="1" t="s">
        <v>340</v>
      </c>
      <c r="H19" s="1" t="s">
        <v>341</v>
      </c>
      <c r="I19" s="1" t="s">
        <v>342</v>
      </c>
      <c r="J19" s="1" t="s">
        <v>343</v>
      </c>
      <c r="K19" s="1" t="s">
        <v>344</v>
      </c>
      <c r="L19" s="1" t="s">
        <v>345</v>
      </c>
      <c r="M19" s="1" t="s">
        <v>346</v>
      </c>
      <c r="N19" s="1"/>
    </row>
    <row r="20" spans="1:15" x14ac:dyDescent="0.25">
      <c r="A20" t="s">
        <v>29</v>
      </c>
      <c r="B20" s="1" t="s">
        <v>30</v>
      </c>
      <c r="C20" s="1">
        <f>_xlfn.NUMBERVALUE(C26)/100000000000000</f>
        <v>0</v>
      </c>
      <c r="D20" s="1">
        <f>_xlfn.NUMBERVALUE(D26)/100000000000000</f>
        <v>50.892859697341898</v>
      </c>
      <c r="E20" s="1">
        <f>_xlfn.NUMBERVALUE(E26)/100000000000000</f>
        <v>68.5897469520568</v>
      </c>
      <c r="F20" s="1">
        <f>_xlfn.NUMBERVALUE(F26)/100000000000000</f>
        <v>40.607446432113598</v>
      </c>
      <c r="G20" s="1">
        <f>_xlfn.NUMBERVALUE(G26)/1000000000000000</f>
        <v>0</v>
      </c>
      <c r="H20" s="1">
        <f>_xlfn.NUMBERVALUE(H26)/1000000000000000</f>
        <v>0</v>
      </c>
      <c r="I20" s="1">
        <f>_xlfn.NUMBERVALUE(I26)/10000000000000</f>
        <v>63.164699077606201</v>
      </c>
      <c r="J20" s="1">
        <f>_xlfn.NUMBERVALUE(J26)/100000000000000</f>
        <v>38.5379314422607</v>
      </c>
      <c r="K20" s="1">
        <f t="shared" ref="K20:L22" si="0">_xlfn.NUMBERVALUE(K26)/1000000000000000</f>
        <v>31.821346282958899</v>
      </c>
      <c r="L20" s="1">
        <f t="shared" si="0"/>
        <v>49.471616744995103</v>
      </c>
      <c r="M20" s="1">
        <f>_xlfn.NUMBERVALUE(M26)/10000000000000</f>
        <v>52.8769850730896</v>
      </c>
      <c r="N20" s="1"/>
    </row>
    <row r="21" spans="1:15" x14ac:dyDescent="0.25">
      <c r="B21" s="1" t="s">
        <v>31</v>
      </c>
      <c r="C21" s="1">
        <f t="shared" ref="C21:D22" si="1">_xlfn.NUMBERVALUE(C27)/100000000000000</f>
        <v>0</v>
      </c>
      <c r="D21" s="1">
        <f t="shared" si="1"/>
        <v>50.892859697341898</v>
      </c>
      <c r="E21" s="1">
        <f>_xlfn.NUMBERVALUE(E27)/100000000000000</f>
        <v>68.5897469520568</v>
      </c>
      <c r="F21" s="1">
        <f>_xlfn.NUMBERVALUE(F27)/100000000000000</f>
        <v>40.607446432113598</v>
      </c>
      <c r="G21" s="1">
        <f>_xlfn.NUMBERVALUE(G27)/1000000000000000</f>
        <v>0</v>
      </c>
      <c r="H21" s="1">
        <f>_xlfn.NUMBERVALUE(H27)/1000000000000000</f>
        <v>0</v>
      </c>
      <c r="I21" s="1">
        <f t="shared" ref="I21:I22" si="2">_xlfn.NUMBERVALUE(I27)/10000000000000</f>
        <v>63.164699077606201</v>
      </c>
      <c r="J21" s="1">
        <f>_xlfn.NUMBERVALUE(J27)/100000000000000</f>
        <v>38.5379314422607</v>
      </c>
      <c r="K21" s="1">
        <f t="shared" si="0"/>
        <v>31.821346282958899</v>
      </c>
      <c r="L21" s="1">
        <f t="shared" si="0"/>
        <v>49.471616744995103</v>
      </c>
      <c r="M21" s="1">
        <f>_xlfn.NUMBERVALUE(M27)/10000000000000</f>
        <v>52.8769850730896</v>
      </c>
      <c r="N21" s="1"/>
    </row>
    <row r="22" spans="1:15" x14ac:dyDescent="0.25">
      <c r="B22" s="1" t="s">
        <v>32</v>
      </c>
      <c r="C22" s="1">
        <f t="shared" si="1"/>
        <v>0</v>
      </c>
      <c r="D22" s="1">
        <f t="shared" si="1"/>
        <v>50.892859697341898</v>
      </c>
      <c r="E22" s="1">
        <f>_xlfn.NUMBERVALUE(E28)/100000000000000</f>
        <v>68.5897469520568</v>
      </c>
      <c r="F22" s="1">
        <f>_xlfn.NUMBERVALUE(F28)/100000000000000</f>
        <v>40.607446432113598</v>
      </c>
      <c r="G22" s="1">
        <f t="shared" ref="G22" si="3">_xlfn.NUMBERVALUE(G28)/100000000000000</f>
        <v>0</v>
      </c>
      <c r="H22" s="1">
        <f>_xlfn.NUMBERVALUE(H28)/1000000000000000</f>
        <v>0</v>
      </c>
      <c r="I22" s="1">
        <f t="shared" si="2"/>
        <v>63.164699077606201</v>
      </c>
      <c r="J22" s="1">
        <f>_xlfn.NUMBERVALUE(J28)/100000000000000</f>
        <v>38.5379314422607</v>
      </c>
      <c r="K22" s="1">
        <f t="shared" si="0"/>
        <v>31.821346282958899</v>
      </c>
      <c r="L22" s="1">
        <f t="shared" si="0"/>
        <v>49.471616744995103</v>
      </c>
      <c r="M22" s="1">
        <f>_xlfn.NUMBERVALUE(M28)/10000000000000</f>
        <v>52.8769850730896</v>
      </c>
      <c r="N22" s="1"/>
    </row>
    <row r="23" spans="1:15" x14ac:dyDescent="0.25">
      <c r="A23" s="2"/>
      <c r="B23" s="5" t="s">
        <v>13</v>
      </c>
      <c r="C23" s="5">
        <f>AVERAGE(C20:C22)</f>
        <v>0</v>
      </c>
      <c r="D23" s="5">
        <f>AVERAGE(D20:D22)</f>
        <v>50.892859697341898</v>
      </c>
      <c r="E23" s="5">
        <f>AVERAGE(E20:E22)</f>
        <v>68.5897469520568</v>
      </c>
      <c r="F23" s="5">
        <f>AVERAGE(F20:F22)</f>
        <v>40.607446432113598</v>
      </c>
      <c r="G23" s="5">
        <f>AVERAGE(G20:G22)</f>
        <v>0</v>
      </c>
      <c r="H23" s="5">
        <f t="shared" ref="H23:M23" si="4">AVERAGE(H20:H22)</f>
        <v>0</v>
      </c>
      <c r="I23" s="5">
        <f>AVERAGE(I20:I22)</f>
        <v>63.164699077606201</v>
      </c>
      <c r="J23" s="5">
        <f t="shared" si="4"/>
        <v>38.5379314422607</v>
      </c>
      <c r="K23" s="5">
        <f t="shared" si="4"/>
        <v>31.821346282958899</v>
      </c>
      <c r="L23" s="5">
        <f t="shared" si="4"/>
        <v>49.471616744995096</v>
      </c>
      <c r="M23" s="5">
        <f t="shared" si="4"/>
        <v>52.8769850730896</v>
      </c>
      <c r="N23" s="5">
        <f>AVERAGE(C23:M23)</f>
        <v>35.996602882038431</v>
      </c>
      <c r="O23" s="5"/>
    </row>
    <row r="24" spans="1:15" x14ac:dyDescent="0.25">
      <c r="B24" s="1" t="s">
        <v>258</v>
      </c>
      <c r="C24" s="1">
        <f t="shared" ref="C24:K24" si="5">_xlfn.STDEV.P(C20:C22)</f>
        <v>0</v>
      </c>
      <c r="D24" s="1">
        <f>_xlfn.STDEV.P(D20:D22)</f>
        <v>0</v>
      </c>
      <c r="E24" s="1">
        <f>_xlfn.STDEV.P(E20:E22)</f>
        <v>0</v>
      </c>
      <c r="F24" s="1">
        <f>_xlfn.STDEV.P(F20:F22)</f>
        <v>0</v>
      </c>
      <c r="G24" s="1">
        <f>_xlfn.STDEV.P(G20:G22)</f>
        <v>0</v>
      </c>
      <c r="H24" s="1">
        <f t="shared" si="5"/>
        <v>0</v>
      </c>
      <c r="I24" s="1">
        <f t="shared" si="5"/>
        <v>0</v>
      </c>
      <c r="J24" s="1">
        <f t="shared" si="5"/>
        <v>0</v>
      </c>
      <c r="K24" s="1">
        <f t="shared" si="5"/>
        <v>0</v>
      </c>
      <c r="L24" s="1">
        <f>_xlfn.STDEV.P(L20:L22)</f>
        <v>7.1054273576010019E-15</v>
      </c>
      <c r="M24" s="1">
        <f>_xlfn.STDEV.P(M20:M22)</f>
        <v>0</v>
      </c>
      <c r="N24" s="5">
        <f>AVERAGE(C24:M24)</f>
        <v>6.459479416000911E-16</v>
      </c>
    </row>
    <row r="25" spans="1:1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5" x14ac:dyDescent="0.25">
      <c r="B26" s="1" t="s">
        <v>424</v>
      </c>
      <c r="C26">
        <v>0</v>
      </c>
      <c r="D26" t="s">
        <v>433</v>
      </c>
      <c r="E26" t="s">
        <v>430</v>
      </c>
      <c r="F26" t="s">
        <v>431</v>
      </c>
      <c r="G26">
        <v>0</v>
      </c>
      <c r="H26">
        <v>0</v>
      </c>
      <c r="I26" s="1" t="s">
        <v>425</v>
      </c>
      <c r="J26" t="s">
        <v>428</v>
      </c>
      <c r="K26" t="s">
        <v>432</v>
      </c>
      <c r="L26" t="s">
        <v>429</v>
      </c>
      <c r="M26" t="s">
        <v>434</v>
      </c>
      <c r="N26" s="1"/>
    </row>
    <row r="27" spans="1:15" x14ac:dyDescent="0.25">
      <c r="B27" s="1" t="s">
        <v>426</v>
      </c>
      <c r="C27">
        <v>0</v>
      </c>
      <c r="D27" t="s">
        <v>433</v>
      </c>
      <c r="E27" t="s">
        <v>430</v>
      </c>
      <c r="F27" t="s">
        <v>431</v>
      </c>
      <c r="G27">
        <v>0</v>
      </c>
      <c r="H27">
        <v>0</v>
      </c>
      <c r="I27" s="1" t="s">
        <v>425</v>
      </c>
      <c r="J27" t="s">
        <v>428</v>
      </c>
      <c r="K27" t="s">
        <v>432</v>
      </c>
      <c r="L27" t="s">
        <v>429</v>
      </c>
      <c r="M27" t="s">
        <v>434</v>
      </c>
      <c r="N27" s="1"/>
    </row>
    <row r="28" spans="1:15" x14ac:dyDescent="0.25">
      <c r="B28" s="1" t="s">
        <v>427</v>
      </c>
      <c r="C28">
        <v>0</v>
      </c>
      <c r="D28" t="s">
        <v>433</v>
      </c>
      <c r="E28" t="s">
        <v>430</v>
      </c>
      <c r="F28" t="s">
        <v>431</v>
      </c>
      <c r="G28">
        <v>0</v>
      </c>
      <c r="H28">
        <v>0</v>
      </c>
      <c r="I28" s="1" t="s">
        <v>425</v>
      </c>
      <c r="J28" t="s">
        <v>428</v>
      </c>
      <c r="K28" t="s">
        <v>432</v>
      </c>
      <c r="L28" t="s">
        <v>429</v>
      </c>
      <c r="M28" t="s">
        <v>434</v>
      </c>
      <c r="N28" s="1"/>
    </row>
    <row r="29" spans="1:15" x14ac:dyDescent="0.25">
      <c r="B29" s="1"/>
      <c r="C29" s="1"/>
      <c r="D29" s="1"/>
      <c r="N29" s="1"/>
    </row>
    <row r="30" spans="1:15" x14ac:dyDescent="0.25">
      <c r="B30" s="2" t="s">
        <v>273</v>
      </c>
      <c r="C30" s="6">
        <v>9</v>
      </c>
      <c r="D30" s="6">
        <v>2</v>
      </c>
      <c r="E30" s="6">
        <v>6</v>
      </c>
      <c r="F30" s="6">
        <v>6</v>
      </c>
      <c r="G30" s="6">
        <v>9</v>
      </c>
      <c r="H30" s="6">
        <v>9</v>
      </c>
      <c r="I30" s="6">
        <v>2</v>
      </c>
      <c r="J30" s="6">
        <v>2</v>
      </c>
      <c r="K30" s="6">
        <v>3</v>
      </c>
      <c r="L30" s="6">
        <v>6</v>
      </c>
      <c r="M30" s="6">
        <v>2</v>
      </c>
      <c r="N30" s="1"/>
    </row>
    <row r="31" spans="1:15" x14ac:dyDescent="0.25">
      <c r="B31" s="1"/>
      <c r="C31" s="1" t="s">
        <v>347</v>
      </c>
      <c r="D31" s="1" t="s">
        <v>348</v>
      </c>
      <c r="E31" s="1" t="s">
        <v>349</v>
      </c>
      <c r="F31" s="1" t="s">
        <v>350</v>
      </c>
      <c r="G31" s="1" t="s">
        <v>351</v>
      </c>
      <c r="H31" s="1" t="s">
        <v>352</v>
      </c>
      <c r="I31" s="1" t="s">
        <v>353</v>
      </c>
      <c r="J31" s="1" t="s">
        <v>354</v>
      </c>
      <c r="K31" s="1" t="s">
        <v>355</v>
      </c>
      <c r="L31" s="1" t="s">
        <v>356</v>
      </c>
      <c r="M31" s="1" t="s">
        <v>357</v>
      </c>
      <c r="N31" s="1"/>
    </row>
    <row r="32" spans="1:15" x14ac:dyDescent="0.25">
      <c r="B32" s="1" t="s">
        <v>30</v>
      </c>
      <c r="C32" s="1">
        <f t="shared" ref="C32:J34" si="6">_xlfn.NUMBERVALUE(C38)/100000000000000</f>
        <v>0</v>
      </c>
      <c r="D32" s="1">
        <f t="shared" ref="D32:E32" si="7">_xlfn.NUMBERVALUE(D38)/100000000000000</f>
        <v>50.892859697341898</v>
      </c>
      <c r="E32" s="1">
        <f t="shared" si="7"/>
        <v>68.5897469520568</v>
      </c>
      <c r="F32" s="1">
        <f t="shared" ref="F32" si="8">_xlfn.NUMBERVALUE(F38)/100000000000000</f>
        <v>40.607446432113598</v>
      </c>
      <c r="G32" s="1">
        <f>_xlfn.NUMBERVALUE(G38)/1000000000000</f>
        <v>0</v>
      </c>
      <c r="H32" s="1">
        <f>_xlfn.NUMBERVALUE(H38)/10000000000000000</f>
        <v>2.0140616223215999</v>
      </c>
      <c r="I32" s="1">
        <f>_xlfn.NUMBERVALUE(I38)/10000000000000</f>
        <v>63.164699077606201</v>
      </c>
      <c r="J32" s="1">
        <f t="shared" si="6"/>
        <v>38.5379314422607</v>
      </c>
      <c r="K32" s="1">
        <f>_xlfn.NUMBERVALUE(K38)/1000000000000000</f>
        <v>31.821346282958899</v>
      </c>
      <c r="L32" s="1">
        <f>_xlfn.NUMBERVALUE(L38)/1000000000000000</f>
        <v>49.471616744995103</v>
      </c>
      <c r="M32" s="1">
        <f>_xlfn.NUMBERVALUE(M38)/10000000000000</f>
        <v>52.8769850730896</v>
      </c>
      <c r="N32" s="1"/>
    </row>
    <row r="33" spans="1:15" x14ac:dyDescent="0.25">
      <c r="B33" s="1" t="s">
        <v>31</v>
      </c>
      <c r="C33" s="1">
        <f t="shared" ref="C33:F34" si="9">_xlfn.NUMBERVALUE(C39)/100000000000000</f>
        <v>0</v>
      </c>
      <c r="D33" s="1">
        <f t="shared" si="9"/>
        <v>50.892859697341898</v>
      </c>
      <c r="E33" s="1">
        <f t="shared" si="9"/>
        <v>68.5897469520568</v>
      </c>
      <c r="F33" s="1">
        <f t="shared" si="9"/>
        <v>40.607446432113598</v>
      </c>
      <c r="G33" s="1">
        <f>_xlfn.NUMBERVALUE(G39)/100000000000000000</f>
        <v>4.9831537762656801E-2</v>
      </c>
      <c r="H33" s="1">
        <f t="shared" ref="H33:H34" si="10">_xlfn.NUMBERVALUE(H39)/10000000000000000</f>
        <v>2.0140616223215999</v>
      </c>
      <c r="I33" s="1">
        <f t="shared" ref="I33:I34" si="11">_xlfn.NUMBERVALUE(I39)/10000000000000</f>
        <v>63.164699077606201</v>
      </c>
      <c r="J33" s="1">
        <f t="shared" si="6"/>
        <v>38.5379314422607</v>
      </c>
      <c r="K33" s="1">
        <f t="shared" ref="K33:L34" si="12">_xlfn.NUMBERVALUE(K39)/1000000000000000</f>
        <v>31.821346282958899</v>
      </c>
      <c r="L33" s="1">
        <f t="shared" si="12"/>
        <v>49.471616744995103</v>
      </c>
      <c r="M33" s="1">
        <f t="shared" ref="M33:M34" si="13">_xlfn.NUMBERVALUE(M39)/10000000000000</f>
        <v>47.1230149269104</v>
      </c>
      <c r="N33" s="1"/>
    </row>
    <row r="34" spans="1:15" x14ac:dyDescent="0.25">
      <c r="B34" s="1" t="s">
        <v>32</v>
      </c>
      <c r="C34" s="1">
        <f t="shared" si="9"/>
        <v>0</v>
      </c>
      <c r="D34" s="1">
        <f t="shared" si="9"/>
        <v>50.892859697341898</v>
      </c>
      <c r="E34" s="1">
        <f t="shared" si="9"/>
        <v>68.5897469520568</v>
      </c>
      <c r="F34" s="1">
        <f t="shared" si="9"/>
        <v>40.607446432113598</v>
      </c>
      <c r="G34" s="1">
        <f>_xlfn.NUMBERVALUE(G40)/1000000000000000000</f>
        <v>4.3658778304234098E-2</v>
      </c>
      <c r="H34" s="1">
        <f t="shared" si="10"/>
        <v>2.0140616223215999</v>
      </c>
      <c r="I34" s="1">
        <f t="shared" si="11"/>
        <v>63.164699077606201</v>
      </c>
      <c r="J34" s="1">
        <f t="shared" si="6"/>
        <v>38.5379314422607</v>
      </c>
      <c r="K34" s="1">
        <f t="shared" si="12"/>
        <v>31.821346282958899</v>
      </c>
      <c r="L34" s="1">
        <f t="shared" si="12"/>
        <v>49.471616744995103</v>
      </c>
      <c r="M34" s="1">
        <f t="shared" si="13"/>
        <v>47.1230149269104</v>
      </c>
      <c r="N34" s="1"/>
    </row>
    <row r="35" spans="1:15" x14ac:dyDescent="0.25">
      <c r="A35" s="2"/>
      <c r="B35" s="5" t="s">
        <v>13</v>
      </c>
      <c r="C35" s="5">
        <f t="shared" ref="C35:G35" si="14">AVERAGE(C32:C34)</f>
        <v>0</v>
      </c>
      <c r="D35" s="5">
        <f t="shared" si="14"/>
        <v>50.892859697341898</v>
      </c>
      <c r="E35" s="5">
        <f t="shared" si="14"/>
        <v>68.5897469520568</v>
      </c>
      <c r="F35" s="5">
        <f t="shared" si="14"/>
        <v>40.607446432113598</v>
      </c>
      <c r="G35" s="5">
        <f t="shared" si="14"/>
        <v>3.1163438688963634E-2</v>
      </c>
      <c r="H35" s="5">
        <f>AVERAGE(H32:H34)</f>
        <v>2.0140616223215999</v>
      </c>
      <c r="I35" s="5">
        <f>AVERAGE(I32:I34)</f>
        <v>63.164699077606201</v>
      </c>
      <c r="J35" s="5">
        <f>AVERAGE(J32:J34)</f>
        <v>38.5379314422607</v>
      </c>
      <c r="K35" s="5">
        <f>AVERAGE(K32:K34)</f>
        <v>31.821346282958899</v>
      </c>
      <c r="L35" s="5">
        <f>AVERAGE(L32:L34)</f>
        <v>49.471616744995096</v>
      </c>
      <c r="M35" s="5">
        <f t="shared" ref="M35" si="15">AVERAGE(M32:M34)</f>
        <v>49.041004975636802</v>
      </c>
      <c r="N35" s="5">
        <f>AVERAGE(C35:M35)</f>
        <v>35.833806969634594</v>
      </c>
      <c r="O35" s="2"/>
    </row>
    <row r="36" spans="1:15" x14ac:dyDescent="0.25">
      <c r="B36" s="1" t="s">
        <v>270</v>
      </c>
      <c r="C36" s="1">
        <f t="shared" ref="C36:L36" si="16">_xlfn.STDEV.P(C32:C34)</f>
        <v>0</v>
      </c>
      <c r="D36" s="1">
        <f t="shared" si="16"/>
        <v>0</v>
      </c>
      <c r="E36" s="1">
        <f t="shared" si="16"/>
        <v>0</v>
      </c>
      <c r="F36" s="1">
        <f t="shared" si="16"/>
        <v>0</v>
      </c>
      <c r="G36" s="1">
        <f t="shared" si="16"/>
        <v>2.2179505149626817E-2</v>
      </c>
      <c r="H36" s="1">
        <f t="shared" si="16"/>
        <v>0</v>
      </c>
      <c r="I36" s="1">
        <f t="shared" si="16"/>
        <v>0</v>
      </c>
      <c r="J36" s="1">
        <f t="shared" si="16"/>
        <v>0</v>
      </c>
      <c r="K36" s="1">
        <f t="shared" si="16"/>
        <v>0</v>
      </c>
      <c r="L36" s="1">
        <f t="shared" si="16"/>
        <v>7.1054273576010019E-15</v>
      </c>
      <c r="M36" s="1">
        <f>_xlfn.STDEV.P(M32:M34)</f>
        <v>2.7124475394055079</v>
      </c>
      <c r="N36" s="5">
        <f>AVERAGE(C36:M36)</f>
        <v>0.248602458595922</v>
      </c>
    </row>
    <row r="37" spans="1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x14ac:dyDescent="0.25">
      <c r="B38" s="1"/>
      <c r="C38">
        <v>0</v>
      </c>
      <c r="D38" t="s">
        <v>433</v>
      </c>
      <c r="E38" s="1" t="s">
        <v>430</v>
      </c>
      <c r="F38" s="1" t="s">
        <v>431</v>
      </c>
      <c r="G38">
        <v>0</v>
      </c>
      <c r="H38" t="s">
        <v>440</v>
      </c>
      <c r="I38" s="1" t="s">
        <v>425</v>
      </c>
      <c r="J38" t="s">
        <v>428</v>
      </c>
      <c r="K38" t="s">
        <v>432</v>
      </c>
      <c r="L38" t="s">
        <v>429</v>
      </c>
      <c r="M38" t="s">
        <v>434</v>
      </c>
      <c r="N38" s="1"/>
    </row>
    <row r="39" spans="1:15" x14ac:dyDescent="0.25">
      <c r="B39" s="1"/>
      <c r="C39">
        <v>0</v>
      </c>
      <c r="D39" t="s">
        <v>433</v>
      </c>
      <c r="E39" s="1" t="s">
        <v>430</v>
      </c>
      <c r="F39" s="1" t="s">
        <v>431</v>
      </c>
      <c r="G39" t="s">
        <v>438</v>
      </c>
      <c r="H39" t="s">
        <v>440</v>
      </c>
      <c r="I39" s="1" t="s">
        <v>425</v>
      </c>
      <c r="J39" t="s">
        <v>428</v>
      </c>
      <c r="K39" t="s">
        <v>432</v>
      </c>
      <c r="L39" t="s">
        <v>429</v>
      </c>
      <c r="M39" t="s">
        <v>441</v>
      </c>
      <c r="N39" s="1"/>
    </row>
    <row r="40" spans="1:15" x14ac:dyDescent="0.25">
      <c r="B40" s="1"/>
      <c r="C40">
        <v>0</v>
      </c>
      <c r="D40" t="s">
        <v>433</v>
      </c>
      <c r="E40" s="1" t="s">
        <v>430</v>
      </c>
      <c r="F40" s="1" t="s">
        <v>431</v>
      </c>
      <c r="G40" s="1" t="s">
        <v>439</v>
      </c>
      <c r="H40" t="s">
        <v>440</v>
      </c>
      <c r="I40" s="1" t="s">
        <v>425</v>
      </c>
      <c r="J40" s="1" t="s">
        <v>428</v>
      </c>
      <c r="K40" t="s">
        <v>432</v>
      </c>
      <c r="L40" t="s">
        <v>429</v>
      </c>
      <c r="M40" t="s">
        <v>441</v>
      </c>
      <c r="N40" s="1"/>
    </row>
    <row r="41" spans="1:15" x14ac:dyDescent="0.25">
      <c r="B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x14ac:dyDescent="0.25">
      <c r="B42" s="1"/>
      <c r="C42" s="1"/>
      <c r="E42" s="1"/>
      <c r="F42" s="1"/>
      <c r="H42" s="1"/>
      <c r="I42" s="1"/>
      <c r="L42" s="1"/>
      <c r="M42" s="1"/>
      <c r="N42" s="1"/>
    </row>
    <row r="43" spans="1:15" x14ac:dyDescent="0.25">
      <c r="B43" s="1"/>
      <c r="C43" s="1"/>
      <c r="D43" s="1"/>
      <c r="H43" s="1"/>
      <c r="J43" s="1"/>
      <c r="L43" s="1"/>
      <c r="M43" s="1"/>
      <c r="N43" s="1"/>
    </row>
    <row r="44" spans="1:15" x14ac:dyDescent="0.25">
      <c r="B44" s="1"/>
      <c r="C44" s="1"/>
      <c r="D44" s="1"/>
      <c r="H44" s="1"/>
      <c r="L44" s="1"/>
      <c r="M44" s="1"/>
      <c r="N44" s="1"/>
    </row>
    <row r="45" spans="1:15" x14ac:dyDescent="0.25">
      <c r="B45" s="1"/>
      <c r="C45" s="1"/>
      <c r="D45" s="1"/>
      <c r="H45" s="1"/>
      <c r="L45" s="1"/>
      <c r="M45" s="1"/>
      <c r="N45" s="1"/>
    </row>
    <row r="46" spans="1:15" x14ac:dyDescent="0.25">
      <c r="A46" s="2"/>
      <c r="B46" s="5"/>
      <c r="C46" s="5"/>
      <c r="D46" s="5"/>
      <c r="E46" s="5"/>
      <c r="F46" s="5"/>
      <c r="G46" s="5"/>
      <c r="H46" s="5"/>
      <c r="I46" s="5"/>
      <c r="J46" s="5"/>
      <c r="L46" s="5"/>
      <c r="M46" s="5"/>
      <c r="N46" s="5"/>
    </row>
    <row r="47" spans="1:15" x14ac:dyDescent="0.25">
      <c r="B47" s="1"/>
      <c r="C47" s="1"/>
      <c r="D47" s="1"/>
      <c r="E47" s="1"/>
      <c r="F47" s="1"/>
      <c r="G47" s="1"/>
      <c r="H47" s="1"/>
      <c r="I47" s="1"/>
      <c r="J47" s="1"/>
      <c r="L47" s="1"/>
      <c r="M47" s="1"/>
      <c r="N47" s="5"/>
    </row>
    <row r="48" spans="1:15" x14ac:dyDescent="0.25">
      <c r="B48" s="1"/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</row>
    <row r="49" spans="2:14" x14ac:dyDescent="0.25">
      <c r="B49" s="1"/>
      <c r="D49" s="1"/>
      <c r="K49" s="1"/>
      <c r="N49" s="1"/>
    </row>
    <row r="50" spans="2:14" x14ac:dyDescent="0.25">
      <c r="B50" s="1"/>
      <c r="D50" s="1"/>
      <c r="N50" s="1"/>
    </row>
    <row r="51" spans="2:14" x14ac:dyDescent="0.25">
      <c r="B51" s="1"/>
      <c r="N51" s="1"/>
    </row>
    <row r="52" spans="2:14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2:14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5"/>
    </row>
    <row r="59" spans="2:14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5">
      <c r="B60" s="1"/>
      <c r="C60" s="1"/>
      <c r="N60" s="1"/>
    </row>
    <row r="61" spans="2:14" x14ac:dyDescent="0.25">
      <c r="B61" s="1"/>
      <c r="C61" s="1"/>
      <c r="N61" s="1"/>
    </row>
    <row r="62" spans="2:14" x14ac:dyDescent="0.25">
      <c r="B62" s="1"/>
      <c r="C62" s="1"/>
      <c r="N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AA07-4403-4D75-91BD-63ABC6FCCE2E}">
  <dimension ref="A18:O62"/>
  <sheetViews>
    <sheetView topLeftCell="B1" workbookViewId="0">
      <selection activeCell="B37" sqref="B37"/>
    </sheetView>
  </sheetViews>
  <sheetFormatPr defaultRowHeight="15" x14ac:dyDescent="0.25"/>
  <cols>
    <col min="1" max="1" width="1.42578125" bestFit="1" customWidth="1"/>
    <col min="2" max="2" width="12" bestFit="1" customWidth="1"/>
    <col min="3" max="3" width="19.85546875" bestFit="1" customWidth="1"/>
    <col min="4" max="4" width="18.85546875" bestFit="1" customWidth="1"/>
    <col min="5" max="5" width="20.5703125" bestFit="1" customWidth="1"/>
    <col min="6" max="6" width="19" bestFit="1" customWidth="1"/>
    <col min="7" max="7" width="24" bestFit="1" customWidth="1"/>
    <col min="8" max="8" width="25.85546875" bestFit="1" customWidth="1"/>
    <col min="9" max="9" width="19.5703125" bestFit="1" customWidth="1"/>
    <col min="10" max="12" width="18.85546875" bestFit="1" customWidth="1"/>
    <col min="13" max="13" width="19.85546875" bestFit="1" customWidth="1"/>
    <col min="14" max="14" width="5.5703125" bestFit="1" customWidth="1"/>
  </cols>
  <sheetData>
    <row r="18" spans="1:15" x14ac:dyDescent="0.25">
      <c r="B18" s="2" t="s">
        <v>273</v>
      </c>
    </row>
    <row r="19" spans="1:15" x14ac:dyDescent="0.25">
      <c r="B19" s="1"/>
      <c r="C19" s="1" t="s">
        <v>247</v>
      </c>
      <c r="D19" s="1" t="s">
        <v>248</v>
      </c>
      <c r="E19" s="1" t="s">
        <v>249</v>
      </c>
      <c r="F19" s="1" t="s">
        <v>250</v>
      </c>
      <c r="G19" s="1" t="s">
        <v>251</v>
      </c>
      <c r="H19" s="1" t="s">
        <v>252</v>
      </c>
      <c r="I19" s="1" t="s">
        <v>253</v>
      </c>
      <c r="J19" s="1" t="s">
        <v>254</v>
      </c>
      <c r="K19" s="1" t="s">
        <v>255</v>
      </c>
      <c r="L19" s="1" t="s">
        <v>256</v>
      </c>
      <c r="M19" s="1" t="s">
        <v>257</v>
      </c>
      <c r="N19" s="1"/>
    </row>
    <row r="20" spans="1:15" x14ac:dyDescent="0.25">
      <c r="A20" t="s">
        <v>29</v>
      </c>
      <c r="B20" s="1" t="s">
        <v>30</v>
      </c>
      <c r="C20" s="1">
        <f>_xlfn.NUMBERVALUE(C26)/1000000000000000</f>
        <v>0</v>
      </c>
      <c r="D20" s="1">
        <f>_xlfn.NUMBERVALUE(D26)/100000000000000</f>
        <v>50.892859697341898</v>
      </c>
      <c r="E20" s="1">
        <f t="shared" ref="E20:F20" si="0">_xlfn.NUMBERVALUE(E26)/100000000000000</f>
        <v>68.5897469520568</v>
      </c>
      <c r="F20" s="1">
        <f t="shared" si="0"/>
        <v>40.607446432113598</v>
      </c>
      <c r="G20" s="1">
        <f>_xlfn.NUMBERVALUE(G26)/10000000000000</f>
        <v>0</v>
      </c>
      <c r="H20" s="1">
        <f>_xlfn.NUMBERVALUE(H26)/10000000000000</f>
        <v>21.3987797498703</v>
      </c>
      <c r="I20" s="1">
        <f>_xlfn.NUMBERVALUE(I26)/10000000000000</f>
        <v>63.164699077606201</v>
      </c>
      <c r="J20" s="1">
        <f>_xlfn.NUMBERVALUE(J26)/100000000000000</f>
        <v>38.5379314422607</v>
      </c>
      <c r="K20" s="1">
        <f>_xlfn.NUMBERVALUE(K26)/1000000000000000</f>
        <v>31.821346282958899</v>
      </c>
      <c r="L20" s="1">
        <f>_xlfn.NUMBERVALUE(L26)/1000000000000000</f>
        <v>49.471616744995103</v>
      </c>
      <c r="M20" s="1">
        <f>_xlfn.NUMBERVALUE(M26)/10000000000000</f>
        <v>52.8769850730896</v>
      </c>
      <c r="N20" s="1"/>
    </row>
    <row r="21" spans="1:15" x14ac:dyDescent="0.25">
      <c r="B21" s="1" t="s">
        <v>31</v>
      </c>
      <c r="C21" s="1">
        <f>_xlfn.NUMBERVALUE(C27)/1000000000000000</f>
        <v>0</v>
      </c>
      <c r="D21" s="1">
        <f t="shared" ref="D21:F22" si="1">_xlfn.NUMBERVALUE(D27)/100000000000000</f>
        <v>50.892859697341898</v>
      </c>
      <c r="E21" s="1">
        <f t="shared" si="1"/>
        <v>68.5897469520568</v>
      </c>
      <c r="F21" s="1">
        <f t="shared" si="1"/>
        <v>40.607446432113598</v>
      </c>
      <c r="G21" s="1">
        <f t="shared" ref="G21:H22" si="2">_xlfn.NUMBERVALUE(G27)/10000000000000</f>
        <v>0</v>
      </c>
      <c r="H21" s="1">
        <f t="shared" si="2"/>
        <v>21.3987797498703</v>
      </c>
      <c r="I21" s="1">
        <f t="shared" ref="I21" si="3">_xlfn.NUMBERVALUE(I27)/10000000000000</f>
        <v>63.164699077606201</v>
      </c>
      <c r="J21" s="1">
        <f t="shared" ref="J21:J22" si="4">_xlfn.NUMBERVALUE(J27)/100000000000000</f>
        <v>38.5379314422607</v>
      </c>
      <c r="K21" s="1">
        <f t="shared" ref="K21:L22" si="5">_xlfn.NUMBERVALUE(K27)/1000000000000000</f>
        <v>31.821346282958899</v>
      </c>
      <c r="L21" s="1">
        <f t="shared" si="5"/>
        <v>49.471616744995103</v>
      </c>
      <c r="M21" s="1">
        <f t="shared" ref="M21:M22" si="6">_xlfn.NUMBERVALUE(M27)/10000000000000</f>
        <v>52.8769850730896</v>
      </c>
      <c r="N21" s="1"/>
    </row>
    <row r="22" spans="1:15" x14ac:dyDescent="0.25">
      <c r="B22" s="1" t="s">
        <v>32</v>
      </c>
      <c r="C22" s="1">
        <f>_xlfn.NUMBERVALUE(C28)/1000000000000000</f>
        <v>0</v>
      </c>
      <c r="D22" s="1">
        <f t="shared" si="1"/>
        <v>50.892859697341898</v>
      </c>
      <c r="E22" s="1">
        <f t="shared" si="1"/>
        <v>68.5897469520568</v>
      </c>
      <c r="F22" s="1">
        <f t="shared" si="1"/>
        <v>40.607446432113598</v>
      </c>
      <c r="G22" s="1">
        <f t="shared" si="2"/>
        <v>0</v>
      </c>
      <c r="H22" s="1">
        <f t="shared" si="2"/>
        <v>21.3987797498703</v>
      </c>
      <c r="I22" s="1">
        <f t="shared" ref="I22" si="7">_xlfn.NUMBERVALUE(I28)/10000000000000</f>
        <v>63.164699077606201</v>
      </c>
      <c r="J22" s="1">
        <f t="shared" si="4"/>
        <v>38.5379314422607</v>
      </c>
      <c r="K22" s="1">
        <f t="shared" si="5"/>
        <v>31.821346282958899</v>
      </c>
      <c r="L22" s="1">
        <f t="shared" si="5"/>
        <v>49.471616744995103</v>
      </c>
      <c r="M22" s="1">
        <f t="shared" si="6"/>
        <v>52.8769850730896</v>
      </c>
      <c r="N22" s="1"/>
    </row>
    <row r="23" spans="1:15" x14ac:dyDescent="0.25">
      <c r="A23" s="2"/>
      <c r="B23" s="5" t="s">
        <v>13</v>
      </c>
      <c r="C23" s="5">
        <f>AVERAGE(C20:C22)</f>
        <v>0</v>
      </c>
      <c r="D23" s="5">
        <f t="shared" ref="D23:M23" si="8">AVERAGE(D20:D22)</f>
        <v>50.892859697341898</v>
      </c>
      <c r="E23" s="5">
        <f>AVERAGE(E20:E22)</f>
        <v>68.5897469520568</v>
      </c>
      <c r="F23" s="5">
        <f>AVERAGE(F20:F22)</f>
        <v>40.607446432113598</v>
      </c>
      <c r="G23" s="5">
        <f>AVERAGE(G20:G22)</f>
        <v>0</v>
      </c>
      <c r="H23" s="5">
        <f t="shared" si="8"/>
        <v>21.3987797498703</v>
      </c>
      <c r="I23" s="5">
        <f>AVERAGE(I20:I22)</f>
        <v>63.164699077606201</v>
      </c>
      <c r="J23" s="5">
        <f t="shared" si="8"/>
        <v>38.5379314422607</v>
      </c>
      <c r="K23" s="5">
        <f>AVERAGE(K20:K22)</f>
        <v>31.821346282958899</v>
      </c>
      <c r="L23" s="5">
        <f t="shared" si="8"/>
        <v>49.471616744995096</v>
      </c>
      <c r="M23" s="5">
        <f t="shared" si="8"/>
        <v>52.8769850730896</v>
      </c>
      <c r="N23" s="5">
        <f>AVERAGE(C23:M23)</f>
        <v>37.941946495663004</v>
      </c>
      <c r="O23" s="5"/>
    </row>
    <row r="24" spans="1:15" x14ac:dyDescent="0.25">
      <c r="B24" s="1" t="s">
        <v>258</v>
      </c>
      <c r="C24" s="1">
        <f t="shared" ref="C24:K24" si="9">_xlfn.STDEV.P(C20:C22)</f>
        <v>0</v>
      </c>
      <c r="D24" s="1">
        <f t="shared" si="9"/>
        <v>0</v>
      </c>
      <c r="E24" s="1">
        <f>_xlfn.STDEV.P(E20:E22)</f>
        <v>0</v>
      </c>
      <c r="F24" s="1">
        <f>_xlfn.STDEV.P(F20:F22)</f>
        <v>0</v>
      </c>
      <c r="G24" s="1">
        <f>_xlfn.STDEV.P(G20:G22)</f>
        <v>0</v>
      </c>
      <c r="H24" s="1">
        <f t="shared" si="9"/>
        <v>0</v>
      </c>
      <c r="I24" s="1">
        <f t="shared" si="9"/>
        <v>0</v>
      </c>
      <c r="J24" s="1">
        <f t="shared" si="9"/>
        <v>0</v>
      </c>
      <c r="K24" s="1">
        <f t="shared" si="9"/>
        <v>0</v>
      </c>
      <c r="L24" s="1">
        <f>_xlfn.STDEV.P(L20:L22)</f>
        <v>7.1054273576010019E-15</v>
      </c>
      <c r="M24" s="1">
        <f>_xlfn.STDEV.P(M20:M22)</f>
        <v>0</v>
      </c>
      <c r="N24" s="5">
        <f>AVERAGE(C24:M24)</f>
        <v>6.459479416000911E-16</v>
      </c>
    </row>
    <row r="25" spans="1:1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5" hidden="1" x14ac:dyDescent="0.25">
      <c r="B26" s="1"/>
      <c r="C26">
        <v>0</v>
      </c>
      <c r="D26" t="s">
        <v>433</v>
      </c>
      <c r="E26" t="s">
        <v>430</v>
      </c>
      <c r="F26" t="s">
        <v>431</v>
      </c>
      <c r="G26">
        <v>0</v>
      </c>
      <c r="H26" t="s">
        <v>442</v>
      </c>
      <c r="I26" t="s">
        <v>425</v>
      </c>
      <c r="J26" t="s">
        <v>428</v>
      </c>
      <c r="K26" t="s">
        <v>432</v>
      </c>
      <c r="L26" t="s">
        <v>429</v>
      </c>
      <c r="M26" t="s">
        <v>434</v>
      </c>
      <c r="N26" s="1"/>
    </row>
    <row r="27" spans="1:15" hidden="1" x14ac:dyDescent="0.25">
      <c r="B27" s="1"/>
      <c r="C27">
        <v>0</v>
      </c>
      <c r="D27" t="s">
        <v>433</v>
      </c>
      <c r="E27" t="s">
        <v>430</v>
      </c>
      <c r="F27" t="s">
        <v>431</v>
      </c>
      <c r="G27">
        <v>0</v>
      </c>
      <c r="H27" t="s">
        <v>442</v>
      </c>
      <c r="I27" t="s">
        <v>425</v>
      </c>
      <c r="J27" t="s">
        <v>428</v>
      </c>
      <c r="K27" t="s">
        <v>432</v>
      </c>
      <c r="L27" t="s">
        <v>429</v>
      </c>
      <c r="M27" t="s">
        <v>434</v>
      </c>
      <c r="N27" s="1"/>
    </row>
    <row r="28" spans="1:15" hidden="1" x14ac:dyDescent="0.25">
      <c r="B28" s="1"/>
      <c r="C28">
        <v>0</v>
      </c>
      <c r="D28" t="s">
        <v>433</v>
      </c>
      <c r="E28" t="s">
        <v>430</v>
      </c>
      <c r="F28" t="s">
        <v>431</v>
      </c>
      <c r="G28">
        <v>0</v>
      </c>
      <c r="H28" t="s">
        <v>442</v>
      </c>
      <c r="I28" t="s">
        <v>425</v>
      </c>
      <c r="J28" t="s">
        <v>428</v>
      </c>
      <c r="K28" t="s">
        <v>432</v>
      </c>
      <c r="L28" t="s">
        <v>429</v>
      </c>
      <c r="M28" t="s">
        <v>434</v>
      </c>
      <c r="N28" s="1"/>
    </row>
    <row r="29" spans="1:15" x14ac:dyDescent="0.25">
      <c r="B29" s="1"/>
      <c r="C29" s="1"/>
      <c r="D29" s="1"/>
      <c r="N29" s="1"/>
    </row>
    <row r="30" spans="1:15" x14ac:dyDescent="0.25">
      <c r="B30" s="2" t="s">
        <v>273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"/>
    </row>
    <row r="31" spans="1:15" x14ac:dyDescent="0.25">
      <c r="B31" s="1"/>
      <c r="C31" s="1" t="s">
        <v>259</v>
      </c>
      <c r="D31" s="1" t="s">
        <v>260</v>
      </c>
      <c r="E31" s="1" t="s">
        <v>261</v>
      </c>
      <c r="F31" s="1" t="s">
        <v>262</v>
      </c>
      <c r="G31" s="1" t="s">
        <v>263</v>
      </c>
      <c r="H31" s="1" t="s">
        <v>264</v>
      </c>
      <c r="I31" s="1" t="s">
        <v>265</v>
      </c>
      <c r="J31" s="1" t="s">
        <v>266</v>
      </c>
      <c r="K31" s="1" t="s">
        <v>267</v>
      </c>
      <c r="L31" s="1" t="s">
        <v>268</v>
      </c>
      <c r="M31" s="1" t="s">
        <v>269</v>
      </c>
      <c r="N31" s="1"/>
    </row>
    <row r="32" spans="1:15" x14ac:dyDescent="0.25">
      <c r="B32" s="1" t="s">
        <v>30</v>
      </c>
      <c r="C32" s="1">
        <f t="shared" ref="C32:F34" si="10">_xlfn.NUMBERVALUE(C38)/100000000000000</f>
        <v>0</v>
      </c>
      <c r="D32" s="1">
        <f t="shared" ref="D32" si="11">_xlfn.NUMBERVALUE(D38)/100000000000000</f>
        <v>50.892859697341898</v>
      </c>
      <c r="E32" s="1">
        <f t="shared" si="10"/>
        <v>68.5897469520568</v>
      </c>
      <c r="F32" s="1">
        <f t="shared" si="10"/>
        <v>40.607446432113598</v>
      </c>
      <c r="G32" s="1">
        <f>_xlfn.NUMBERVALUE(G38)/100000000000000000</f>
        <v>5.4779573110863497E-2</v>
      </c>
      <c r="H32" s="1">
        <f>_xlfn.NUMBERVALUE(H38)/1000000000000000</f>
        <v>14.976902306079801</v>
      </c>
      <c r="I32" s="1">
        <f>_xlfn.NUMBERVALUE(I38)/10000000000000</f>
        <v>63.164699077606201</v>
      </c>
      <c r="J32" s="1">
        <f t="shared" ref="J32:J34" si="12">_xlfn.NUMBERVALUE(J38)/100000000000000</f>
        <v>38.5379314422607</v>
      </c>
      <c r="K32" s="1">
        <f>_xlfn.NUMBERVALUE(K38)/1000000000000000</f>
        <v>31.821346282958899</v>
      </c>
      <c r="L32" s="1">
        <f>_xlfn.NUMBERVALUE(L38)/1000000000000000</f>
        <v>49.471616744995103</v>
      </c>
      <c r="M32" s="1">
        <f>_xlfn.NUMBERVALUE(M38)/10000000000000</f>
        <v>52.8769850730896</v>
      </c>
      <c r="N32" s="1"/>
    </row>
    <row r="33" spans="1:15" x14ac:dyDescent="0.25">
      <c r="B33" s="1" t="s">
        <v>31</v>
      </c>
      <c r="C33" s="1">
        <f>_xlfn.NUMBERVALUE(C39)/10000000000000</f>
        <v>0</v>
      </c>
      <c r="D33" s="1">
        <f>_xlfn.NUMBERVALUE(D39)/100000000000000</f>
        <v>50.892859697341898</v>
      </c>
      <c r="E33" s="1">
        <f t="shared" si="10"/>
        <v>68.5897469520568</v>
      </c>
      <c r="F33" s="1">
        <f t="shared" si="10"/>
        <v>40.607446432113598</v>
      </c>
      <c r="G33" s="1">
        <f>_xlfn.NUMBERVALUE(G39)/1000000000000000000</f>
        <v>2.3344403598457499E-2</v>
      </c>
      <c r="H33" s="1">
        <f>_xlfn.NUMBERVALUE(H39)/10000000000000000</f>
        <v>2.0140616223215999</v>
      </c>
      <c r="I33" s="1">
        <f t="shared" ref="I33:I34" si="13">_xlfn.NUMBERVALUE(I39)/10000000000000</f>
        <v>63.164699077606201</v>
      </c>
      <c r="J33" s="1">
        <f t="shared" si="12"/>
        <v>38.5379314422607</v>
      </c>
      <c r="K33" s="1">
        <f t="shared" ref="K33:L34" si="14">_xlfn.NUMBERVALUE(K39)/1000000000000000</f>
        <v>31.821346282958899</v>
      </c>
      <c r="L33" s="1">
        <f t="shared" si="14"/>
        <v>49.471616744995103</v>
      </c>
      <c r="M33" s="1">
        <f t="shared" ref="M33:M34" si="15">_xlfn.NUMBERVALUE(M39)/10000000000000</f>
        <v>47.1230149269104</v>
      </c>
      <c r="N33" s="1"/>
    </row>
    <row r="34" spans="1:15" x14ac:dyDescent="0.25">
      <c r="B34" s="1" t="s">
        <v>32</v>
      </c>
      <c r="C34" s="1">
        <f>_xlfn.NUMBERVALUE(C40)/1000000000000000</f>
        <v>0</v>
      </c>
      <c r="D34" s="1">
        <f>_xlfn.NUMBERVALUE(D40)/100000000000000</f>
        <v>50.892859697341898</v>
      </c>
      <c r="E34" s="1">
        <f t="shared" si="10"/>
        <v>68.5897469520568</v>
      </c>
      <c r="F34" s="1">
        <f t="shared" si="10"/>
        <v>40.607446432113598</v>
      </c>
      <c r="G34" s="1">
        <f>_xlfn.NUMBERVALUE(G40)/1000000000000000000</f>
        <v>0</v>
      </c>
      <c r="H34" s="1">
        <f>_xlfn.NUMBERVALUE(H40)/10000000000000000</f>
        <v>2.0140616223215999</v>
      </c>
      <c r="I34" s="1">
        <f t="shared" si="13"/>
        <v>63.164699077606201</v>
      </c>
      <c r="J34" s="1">
        <f t="shared" si="12"/>
        <v>38.5379314422607</v>
      </c>
      <c r="K34" s="1">
        <f t="shared" si="14"/>
        <v>31.821346282958899</v>
      </c>
      <c r="L34" s="1">
        <f t="shared" si="14"/>
        <v>49.471616744995103</v>
      </c>
      <c r="M34" s="1">
        <f t="shared" si="15"/>
        <v>47.1230149269104</v>
      </c>
      <c r="N34" s="1"/>
    </row>
    <row r="35" spans="1:15" x14ac:dyDescent="0.25">
      <c r="A35" s="2"/>
      <c r="B35" s="5" t="s">
        <v>13</v>
      </c>
      <c r="C35" s="5">
        <f t="shared" ref="C35:G35" si="16">AVERAGE(C32:C34)</f>
        <v>0</v>
      </c>
      <c r="D35" s="5">
        <f t="shared" si="16"/>
        <v>50.892859697341898</v>
      </c>
      <c r="E35" s="5">
        <f t="shared" si="16"/>
        <v>68.5897469520568</v>
      </c>
      <c r="F35" s="5">
        <f t="shared" si="16"/>
        <v>40.607446432113598</v>
      </c>
      <c r="G35" s="5">
        <f t="shared" si="16"/>
        <v>2.6041325569773666E-2</v>
      </c>
      <c r="H35" s="5">
        <f>AVERAGE(H32:H34)</f>
        <v>6.3350085169076662</v>
      </c>
      <c r="I35" s="5">
        <f>AVERAGE(I32:I34)</f>
        <v>63.164699077606201</v>
      </c>
      <c r="J35" s="5">
        <f>AVERAGE(J32:J34)</f>
        <v>38.5379314422607</v>
      </c>
      <c r="K35" s="5">
        <f>AVERAGE(K32:K34)</f>
        <v>31.821346282958899</v>
      </c>
      <c r="L35" s="5">
        <f>AVERAGE(L32:L34)</f>
        <v>49.471616744995096</v>
      </c>
      <c r="M35" s="5">
        <f t="shared" ref="M35" si="17">AVERAGE(M32:M34)</f>
        <v>49.041004975636802</v>
      </c>
      <c r="N35" s="5">
        <f>AVERAGE(C35:M35)</f>
        <v>36.226154677040668</v>
      </c>
      <c r="O35" s="2"/>
    </row>
    <row r="36" spans="1:15" x14ac:dyDescent="0.25">
      <c r="B36" s="1" t="s">
        <v>270</v>
      </c>
      <c r="C36" s="1">
        <f t="shared" ref="C36:L36" si="18">_xlfn.STDEV.P(C32:C34)</f>
        <v>0</v>
      </c>
      <c r="D36" s="1">
        <f t="shared" si="18"/>
        <v>0</v>
      </c>
      <c r="E36" s="1">
        <f t="shared" si="18"/>
        <v>0</v>
      </c>
      <c r="F36" s="1">
        <f t="shared" si="18"/>
        <v>0</v>
      </c>
      <c r="G36" s="1">
        <f>_xlfn.STDEV.P(G32:G34)</f>
        <v>2.2444827891842333E-2</v>
      </c>
      <c r="H36" s="1">
        <f t="shared" si="18"/>
        <v>6.1107417006175258</v>
      </c>
      <c r="I36" s="1">
        <f t="shared" si="18"/>
        <v>0</v>
      </c>
      <c r="J36" s="1">
        <f t="shared" si="18"/>
        <v>0</v>
      </c>
      <c r="K36" s="1">
        <f t="shared" si="18"/>
        <v>0</v>
      </c>
      <c r="L36" s="1">
        <f t="shared" si="18"/>
        <v>7.1054273576010019E-15</v>
      </c>
      <c r="M36" s="1">
        <f>_xlfn.STDEV.P(M32:M34)</f>
        <v>2.7124475394055079</v>
      </c>
      <c r="N36" s="5">
        <f>AVERAGE(C36:M36)</f>
        <v>0.80414855162862575</v>
      </c>
    </row>
    <row r="37" spans="1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hidden="1" x14ac:dyDescent="0.25">
      <c r="B38" s="1"/>
      <c r="C38">
        <v>0</v>
      </c>
      <c r="D38" t="s">
        <v>433</v>
      </c>
      <c r="E38" t="s">
        <v>430</v>
      </c>
      <c r="F38" t="s">
        <v>431</v>
      </c>
      <c r="G38" t="s">
        <v>444</v>
      </c>
      <c r="H38" s="1" t="s">
        <v>443</v>
      </c>
      <c r="I38" t="s">
        <v>425</v>
      </c>
      <c r="J38" t="s">
        <v>428</v>
      </c>
      <c r="K38" t="s">
        <v>432</v>
      </c>
      <c r="L38" t="s">
        <v>429</v>
      </c>
      <c r="M38" s="1" t="s">
        <v>434</v>
      </c>
      <c r="N38" s="1"/>
    </row>
    <row r="39" spans="1:15" hidden="1" x14ac:dyDescent="0.25">
      <c r="B39" s="1"/>
      <c r="C39">
        <v>0</v>
      </c>
      <c r="D39" t="s">
        <v>433</v>
      </c>
      <c r="E39" t="s">
        <v>430</v>
      </c>
      <c r="F39" t="s">
        <v>431</v>
      </c>
      <c r="G39" t="s">
        <v>445</v>
      </c>
      <c r="H39" t="s">
        <v>440</v>
      </c>
      <c r="I39" t="s">
        <v>425</v>
      </c>
      <c r="J39" t="s">
        <v>428</v>
      </c>
      <c r="K39" t="s">
        <v>432</v>
      </c>
      <c r="L39" t="s">
        <v>429</v>
      </c>
      <c r="M39" t="s">
        <v>441</v>
      </c>
      <c r="N39" s="1"/>
    </row>
    <row r="40" spans="1:15" hidden="1" x14ac:dyDescent="0.25">
      <c r="B40" s="1"/>
      <c r="C40">
        <v>0</v>
      </c>
      <c r="D40" t="s">
        <v>433</v>
      </c>
      <c r="E40" t="s">
        <v>430</v>
      </c>
      <c r="F40" t="s">
        <v>431</v>
      </c>
      <c r="G40">
        <v>0</v>
      </c>
      <c r="H40" t="s">
        <v>440</v>
      </c>
      <c r="I40" t="s">
        <v>425</v>
      </c>
      <c r="J40" t="s">
        <v>428</v>
      </c>
      <c r="K40" t="s">
        <v>432</v>
      </c>
      <c r="L40" t="s">
        <v>429</v>
      </c>
      <c r="M40" t="s">
        <v>441</v>
      </c>
      <c r="N40" s="1"/>
    </row>
    <row r="41" spans="1:15" x14ac:dyDescent="0.25">
      <c r="B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x14ac:dyDescent="0.25">
      <c r="B42" s="1"/>
      <c r="C42" s="1" t="s">
        <v>436</v>
      </c>
      <c r="E42" s="1"/>
      <c r="F42" s="1"/>
      <c r="G42" s="1"/>
      <c r="I42" s="1"/>
      <c r="L42" s="1"/>
      <c r="N42" s="1"/>
    </row>
    <row r="43" spans="1:15" x14ac:dyDescent="0.25">
      <c r="B43" s="1"/>
      <c r="C43" s="1" t="s">
        <v>435</v>
      </c>
      <c r="F43" s="1"/>
      <c r="L43" s="1"/>
      <c r="N43" s="1"/>
    </row>
    <row r="44" spans="1:15" x14ac:dyDescent="0.25">
      <c r="B44" s="1"/>
      <c r="C44" s="1" t="s">
        <v>437</v>
      </c>
      <c r="F44" s="1"/>
      <c r="N44" s="1"/>
    </row>
    <row r="45" spans="1:15" x14ac:dyDescent="0.25">
      <c r="B45" s="1"/>
      <c r="C45" s="1"/>
      <c r="F45" s="1"/>
      <c r="N45" s="1"/>
    </row>
    <row r="46" spans="1:15" x14ac:dyDescent="0.25">
      <c r="A46" s="2"/>
      <c r="B46" s="5"/>
      <c r="C46" s="5"/>
      <c r="E46" s="5"/>
      <c r="F46" s="5"/>
      <c r="H46" s="5"/>
      <c r="I46" s="5"/>
      <c r="J46" s="5"/>
      <c r="M46" s="5"/>
      <c r="N46" s="5"/>
    </row>
    <row r="47" spans="1:15" x14ac:dyDescent="0.25">
      <c r="B47" s="1"/>
      <c r="C47" s="1"/>
      <c r="E47" s="1"/>
      <c r="F47" s="1"/>
      <c r="G47" s="1"/>
      <c r="H47" s="1"/>
      <c r="I47" s="1"/>
      <c r="J47" s="1"/>
      <c r="L47" s="1"/>
      <c r="M47" s="1"/>
      <c r="N47" s="5"/>
    </row>
    <row r="48" spans="1:15" x14ac:dyDescent="0.25">
      <c r="B48" s="1"/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</row>
    <row r="49" spans="2:14" x14ac:dyDescent="0.25">
      <c r="B49" s="1"/>
      <c r="D49" s="1"/>
      <c r="K49" s="1"/>
      <c r="N49" s="1"/>
    </row>
    <row r="50" spans="2:14" x14ac:dyDescent="0.25">
      <c r="B50" s="1"/>
      <c r="D50" s="1"/>
      <c r="N50" s="1"/>
    </row>
    <row r="51" spans="2:14" x14ac:dyDescent="0.25">
      <c r="B51" s="1"/>
      <c r="N51" s="1"/>
    </row>
    <row r="52" spans="2:14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2:14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5"/>
    </row>
    <row r="59" spans="2:14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5">
      <c r="B60" s="1"/>
      <c r="C60" s="1"/>
      <c r="N60" s="1"/>
    </row>
    <row r="61" spans="2:14" x14ac:dyDescent="0.25">
      <c r="B61" s="1"/>
      <c r="C61" s="1"/>
      <c r="N61" s="1"/>
    </row>
    <row r="62" spans="2:14" x14ac:dyDescent="0.25">
      <c r="B62" s="1"/>
      <c r="C62" s="1"/>
      <c r="N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VMLM-10M</vt:lpstr>
      <vt:lpstr>HMLM-10M</vt:lpstr>
      <vt:lpstr>VMLM-100M</vt:lpstr>
      <vt:lpstr>HMLM-100M</vt:lpstr>
      <vt:lpstr>HGPT-100M</vt:lpstr>
      <vt:lpstr>VGPT-100M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Wouw, I. van de (Ino)</dc:creator>
  <cp:lastModifiedBy>Wouw, I. van de (Ino)</cp:lastModifiedBy>
  <dcterms:created xsi:type="dcterms:W3CDTF">2025-06-17T11:41:29Z</dcterms:created>
  <dcterms:modified xsi:type="dcterms:W3CDTF">2025-06-26T19:02:12Z</dcterms:modified>
</cp:coreProperties>
</file>