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ae295be898e62b/Documents/Gun Stuff/SPD Special Olympics Match/Squads/"/>
    </mc:Choice>
  </mc:AlternateContent>
  <xr:revisionPtr revIDLastSave="219" documentId="8_{1D185DA8-43D8-49BC-B24A-077A7C70F157}" xr6:coauthVersionLast="47" xr6:coauthVersionMax="47" xr10:uidLastSave="{77A49DC4-FD7B-4058-92FD-9431A2FB36B7}"/>
  <bookViews>
    <workbookView xWindow="17040" yWindow="1095" windowWidth="34560" windowHeight="19785" xr2:uid="{824BB012-AA0F-4CAB-B974-16B1F0EE1B79}"/>
  </bookViews>
  <sheets>
    <sheet name="4.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4" l="1"/>
  <c r="C24" i="4" s="1"/>
  <c r="C25" i="4" s="1"/>
  <c r="C26" i="4" s="1"/>
  <c r="C27" i="4" s="1"/>
  <c r="C28" i="4" s="1"/>
  <c r="K16" i="4"/>
  <c r="C15" i="4" s="1"/>
  <c r="C16" i="4" s="1"/>
  <c r="C17" i="4" s="1"/>
  <c r="C18" i="4" s="1"/>
  <c r="C19" i="4" s="1"/>
  <c r="M6" i="4"/>
  <c r="K15" i="4" s="1"/>
  <c r="M35" i="4" l="1"/>
  <c r="K24" i="4"/>
  <c r="K30" i="4" s="1"/>
  <c r="K38" i="4" l="1"/>
  <c r="K31" i="4"/>
  <c r="K33" i="4" s="1"/>
  <c r="K40" i="4"/>
  <c r="K42" i="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<sst xmlns="http://schemas.openxmlformats.org/spreadsheetml/2006/main" count="45" uniqueCount="36">
  <si>
    <t>Reset</t>
  </si>
  <si>
    <t>WSB+Walkthrough</t>
  </si>
  <si>
    <t>Travel</t>
  </si>
  <si>
    <t>Tunover</t>
  </si>
  <si>
    <t>Shooters</t>
  </si>
  <si>
    <t>Bay 1</t>
  </si>
  <si>
    <t>Bay 2</t>
  </si>
  <si>
    <t>Bay 3</t>
  </si>
  <si>
    <t>Bay 4</t>
  </si>
  <si>
    <t>Bay 5</t>
  </si>
  <si>
    <t>AM</t>
  </si>
  <si>
    <t>Squads</t>
  </si>
  <si>
    <t>Lunch</t>
  </si>
  <si>
    <t>PM</t>
  </si>
  <si>
    <t>Squad Size</t>
  </si>
  <si>
    <t>Total Shooters</t>
  </si>
  <si>
    <t>Entry Fee</t>
  </si>
  <si>
    <t>Targets</t>
  </si>
  <si>
    <t>Pasters</t>
  </si>
  <si>
    <t>Awards</t>
  </si>
  <si>
    <t>Net</t>
  </si>
  <si>
    <t>Gross Income</t>
  </si>
  <si>
    <t>(change at lunch)</t>
  </si>
  <si>
    <t>Paint</t>
  </si>
  <si>
    <t>Salisbury Police Department</t>
  </si>
  <si>
    <t>USPSA Fee</t>
  </si>
  <si>
    <t>Paid Shooters</t>
  </si>
  <si>
    <t>Hosted by Rowan Practical Shooters</t>
  </si>
  <si>
    <t>Sponsored by USPSA North Carolina Section</t>
  </si>
  <si>
    <t>min</t>
  </si>
  <si>
    <t>Setup</t>
  </si>
  <si>
    <t>Presented by Outdoor Dynamics</t>
  </si>
  <si>
    <t>NC Special Olympics Charity Match</t>
  </si>
  <si>
    <t>June 20th, 2026</t>
  </si>
  <si>
    <t>Bounty Stage sponsored by Blue Team Shooting Sports</t>
  </si>
  <si>
    <t>Tear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</si>
</sst>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2">
    <xf numFmtId="0" fontId="0" fillId="0" borderId="0" xfId="0"/>
    <xf numFmtId="18" fontId="0" fillId="0" borderId="1" xfId="0" applyNumberFormat="1" applyBorder="1"/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3" borderId="1" xfId="0" applyFill="1" applyBorder="1" applyAlignment="1">
      <alignment horizontal="center"/>
    </xf>
    <xf numFmtId="0" fontId="1" fillId="0" borderId="0" xfId="0" applyFont="1"/>
    <xf numFmtId="1" fontId="3" fillId="4" borderId="1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0" borderId="0" xfId="0" applyFont="1" applyAlignment="1">
      <alignment horizontal="left"/>
    </xf>
    <xf numFmtId="44" fontId="0" fillId="0" borderId="0" xfId="1" applyFont="1"/>
    <xf numFmtId="44" fontId="0" fillId="0" borderId="0" xfId="0" applyNumberFormat="1"/>
    <xf numFmtId="44" fontId="0" fillId="0" borderId="3" xfId="0" applyNumberFormat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1" fillId="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0" fillId="0" borderId="8" xfId="0" applyBorder="1"/>
    <xf numFmtId="1" fontId="8" fillId="4" borderId="2" xfId="0" applyNumberFormat="1" applyFont="1" applyFill="1" applyBorder="1" applyAlignment="1">
      <alignment horizontal="center"/>
    </xf>
    <xf numFmtId="18" fontId="0" fillId="0" borderId="4" xfId="0" applyNumberFormat="1" applyBorder="1"/>
    <xf numFmtId="1" fontId="3" fillId="4" borderId="4" xfId="0" applyNumberFormat="1" applyFont="1" applyFill="1" applyBorder="1" applyAlignment="1">
      <alignment horizontal="center"/>
    </xf>
    <xf numFmtId="1" fontId="3" fillId="4" borderId="5" xfId="0" applyNumberFormat="1" applyFont="1" applyFill="1" applyBorder="1" applyAlignment="1">
      <alignment horizontal="center"/>
    </xf>
    <xf numFmtId="1" fontId="8" fillId="4" borderId="5" xfId="0" applyNumberFormat="1" applyFont="1" applyFill="1" applyBorder="1" applyAlignment="1">
      <alignment horizontal="center"/>
    </xf>
    <xf numFmtId="1" fontId="3" fillId="4" borderId="6" xfId="0" applyNumberFormat="1" applyFont="1" applyFill="1" applyBorder="1" applyAlignment="1">
      <alignment horizontal="center"/>
    </xf>
    <xf numFmtId="3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BE22-0418-43E0-8B95-7C4BE5171D58}">
  <dimension ref="B1:N42"/>
  <sheetViews>
    <sheetView tabSelected="1" workbookViewId="0">
      <selection activeCell="F24" sqref="F24"/>
    </sheetView>
  </sheetViews>
  <sheetFormatPr defaultRowHeight="15" x14ac:dyDescent="0.25"/>
  <cols>
    <col min="4" max="8" width="9.7109375" customWidth="1"/>
    <col min="10" max="10" width="14.140625" bestFit="1" customWidth="1"/>
    <col min="11" max="11" width="17.85546875" bestFit="1" customWidth="1"/>
    <col min="16" max="16" width="17.85546875" bestFit="1" customWidth="1"/>
  </cols>
  <sheetData>
    <row r="1" spans="2:13" x14ac:dyDescent="0.25">
      <c r="F1" s="7"/>
      <c r="G1" s="7"/>
      <c r="H1" s="7"/>
    </row>
    <row r="2" spans="2:13" s="7" customFormat="1" ht="28.5" x14ac:dyDescent="0.45">
      <c r="B2" s="20" t="s">
        <v>24</v>
      </c>
      <c r="C2" s="17"/>
      <c r="D2" s="17"/>
      <c r="H2" s="4" t="e" vm="1">
        <v>#VALUE!</v>
      </c>
    </row>
    <row r="3" spans="2:13" s="7" customFormat="1" ht="28.5" x14ac:dyDescent="0.45">
      <c r="B3" s="20" t="s">
        <v>32</v>
      </c>
      <c r="C3" s="17"/>
      <c r="D3" s="17"/>
      <c r="H3" s="4" t="e" vm="2">
        <v>#VALUE!</v>
      </c>
    </row>
    <row r="4" spans="2:13" x14ac:dyDescent="0.25">
      <c r="B4" s="19" t="s">
        <v>27</v>
      </c>
      <c r="F4" s="4" t="e" vm="3">
        <v>#VALUE!</v>
      </c>
      <c r="G4" s="7"/>
      <c r="H4" s="7"/>
    </row>
    <row r="5" spans="2:13" x14ac:dyDescent="0.25">
      <c r="B5" s="19" t="s">
        <v>28</v>
      </c>
      <c r="F5" s="18" t="e" vm="4">
        <v>#VALUE!</v>
      </c>
      <c r="G5" s="18" t="e" vm="5">
        <v>#VALUE!</v>
      </c>
      <c r="J5" s="4" t="s">
        <v>0</v>
      </c>
      <c r="K5" s="4" t="s">
        <v>1</v>
      </c>
      <c r="L5" s="4" t="s">
        <v>2</v>
      </c>
      <c r="M5" s="4" t="s">
        <v>11</v>
      </c>
    </row>
    <row r="6" spans="2:13" x14ac:dyDescent="0.25">
      <c r="B6" s="19" t="s">
        <v>31</v>
      </c>
      <c r="F6" s="18" t="e" vm="6">
        <v>#VALUE!</v>
      </c>
      <c r="J6">
        <v>3.5</v>
      </c>
      <c r="K6">
        <v>4</v>
      </c>
      <c r="L6">
        <v>3</v>
      </c>
      <c r="M6">
        <f>COUNTA(D13:H13)</f>
        <v>5</v>
      </c>
    </row>
    <row r="7" spans="2:13" x14ac:dyDescent="0.25">
      <c r="B7" s="19" t="s">
        <v>33</v>
      </c>
    </row>
    <row r="8" spans="2:13" x14ac:dyDescent="0.25">
      <c r="B8" s="19"/>
    </row>
    <row r="9" spans="2:13" x14ac:dyDescent="0.25">
      <c r="B9" s="19" t="s">
        <v>34</v>
      </c>
      <c r="G9" s="18" t="e" vm="7">
        <v>#VALUE!</v>
      </c>
    </row>
    <row r="10" spans="2:13" x14ac:dyDescent="0.25">
      <c r="B10" s="19"/>
      <c r="G10" s="18"/>
    </row>
    <row r="11" spans="2:13" x14ac:dyDescent="0.25">
      <c r="C11" s="22"/>
      <c r="D11" s="10"/>
      <c r="E11" s="11"/>
      <c r="F11" s="21" t="s">
        <v>10</v>
      </c>
      <c r="G11" s="11"/>
      <c r="H11" s="12"/>
    </row>
    <row r="12" spans="2:13" x14ac:dyDescent="0.25">
      <c r="C12" s="1">
        <v>0.29166666666666669</v>
      </c>
      <c r="D12" s="27"/>
      <c r="E12" s="28"/>
      <c r="F12" s="29" t="s">
        <v>30</v>
      </c>
      <c r="G12" s="28"/>
      <c r="H12" s="30"/>
    </row>
    <row r="13" spans="2:13" x14ac:dyDescent="0.25">
      <c r="C13" s="1"/>
      <c r="D13" s="6" t="s">
        <v>5</v>
      </c>
      <c r="E13" s="6" t="s">
        <v>6</v>
      </c>
      <c r="F13" s="6" t="s">
        <v>7</v>
      </c>
      <c r="G13" s="6" t="s">
        <v>8</v>
      </c>
      <c r="H13" s="6" t="s">
        <v>9</v>
      </c>
    </row>
    <row r="14" spans="2:13" x14ac:dyDescent="0.25">
      <c r="C14" s="1">
        <v>0.41666666666666669</v>
      </c>
      <c r="D14" s="3">
        <v>101</v>
      </c>
      <c r="E14" s="2">
        <v>102</v>
      </c>
      <c r="F14" s="2">
        <v>103</v>
      </c>
      <c r="G14" s="3">
        <v>104</v>
      </c>
      <c r="H14" s="3">
        <v>105</v>
      </c>
      <c r="J14" s="5" t="s">
        <v>14</v>
      </c>
      <c r="K14">
        <v>8</v>
      </c>
    </row>
    <row r="15" spans="2:13" x14ac:dyDescent="0.25">
      <c r="C15" s="1">
        <f>C14+TIME(0,K16,0)</f>
        <v>0.44097222222222227</v>
      </c>
      <c r="D15" s="2">
        <v>105</v>
      </c>
      <c r="E15" s="3">
        <v>101</v>
      </c>
      <c r="F15" s="2">
        <v>102</v>
      </c>
      <c r="G15" s="2">
        <v>103</v>
      </c>
      <c r="H15" s="2">
        <v>104</v>
      </c>
      <c r="J15" s="5" t="s">
        <v>4</v>
      </c>
      <c r="K15">
        <f>M6*K14</f>
        <v>40</v>
      </c>
    </row>
    <row r="16" spans="2:13" x14ac:dyDescent="0.25">
      <c r="C16" s="1">
        <f>C15+TIME(0,K16,0)</f>
        <v>0.46527777777777785</v>
      </c>
      <c r="D16" s="2">
        <v>104</v>
      </c>
      <c r="E16" s="2">
        <v>105</v>
      </c>
      <c r="F16" s="3">
        <v>101</v>
      </c>
      <c r="G16" s="2">
        <v>102</v>
      </c>
      <c r="H16" s="2">
        <v>103</v>
      </c>
      <c r="J16" s="5" t="s">
        <v>3</v>
      </c>
      <c r="K16">
        <f>(K14*J6)+(K6+L6)</f>
        <v>35</v>
      </c>
      <c r="L16" t="s">
        <v>29</v>
      </c>
    </row>
    <row r="17" spans="3:12" x14ac:dyDescent="0.25">
      <c r="C17" s="1">
        <f>C16+TIME(0,K16,0)</f>
        <v>0.48958333333333343</v>
      </c>
      <c r="D17" s="2">
        <v>103</v>
      </c>
      <c r="E17" s="3">
        <v>104</v>
      </c>
      <c r="F17" s="2">
        <v>105</v>
      </c>
      <c r="G17" s="3">
        <v>101</v>
      </c>
      <c r="H17" s="2">
        <v>102</v>
      </c>
    </row>
    <row r="18" spans="3:12" x14ac:dyDescent="0.25">
      <c r="C18" s="1">
        <f>C17+TIME(0,K16,0)</f>
        <v>0.51388888888888895</v>
      </c>
      <c r="D18" s="2">
        <v>102</v>
      </c>
      <c r="E18" s="2">
        <v>103</v>
      </c>
      <c r="F18" s="3">
        <v>104</v>
      </c>
      <c r="G18" s="2">
        <v>105</v>
      </c>
      <c r="H18" s="3">
        <v>101</v>
      </c>
    </row>
    <row r="19" spans="3:12" x14ac:dyDescent="0.25">
      <c r="C19" s="1">
        <f>C18+TIME(0,K16,0)</f>
        <v>0.53819444444444453</v>
      </c>
      <c r="D19" s="8"/>
      <c r="E19" s="8"/>
      <c r="F19" s="25" t="s">
        <v>12</v>
      </c>
      <c r="G19" s="9"/>
      <c r="H19" s="9"/>
      <c r="J19" s="5"/>
    </row>
    <row r="20" spans="3:12" x14ac:dyDescent="0.25">
      <c r="J20" s="5"/>
    </row>
    <row r="21" spans="3:12" x14ac:dyDescent="0.25">
      <c r="C21" s="23"/>
      <c r="D21" s="10"/>
      <c r="E21" s="11"/>
      <c r="F21" s="21" t="s">
        <v>13</v>
      </c>
      <c r="G21" s="11"/>
      <c r="H21" s="12"/>
    </row>
    <row r="22" spans="3:12" x14ac:dyDescent="0.25">
      <c r="C22" s="24"/>
      <c r="D22" s="6" t="s">
        <v>5</v>
      </c>
      <c r="E22" s="6" t="s">
        <v>6</v>
      </c>
      <c r="F22" s="6" t="s">
        <v>7</v>
      </c>
      <c r="G22" s="6" t="s">
        <v>8</v>
      </c>
      <c r="H22" s="6" t="s">
        <v>9</v>
      </c>
    </row>
    <row r="23" spans="3:12" x14ac:dyDescent="0.25">
      <c r="C23" s="1">
        <v>0.5625</v>
      </c>
      <c r="D23" s="3">
        <v>201</v>
      </c>
      <c r="E23" s="3">
        <v>202</v>
      </c>
      <c r="F23" s="3">
        <v>203</v>
      </c>
      <c r="G23" s="3">
        <v>204</v>
      </c>
      <c r="H23" s="3">
        <v>205</v>
      </c>
      <c r="J23" s="5" t="s">
        <v>14</v>
      </c>
      <c r="K23">
        <v>15</v>
      </c>
    </row>
    <row r="24" spans="3:12" x14ac:dyDescent="0.25">
      <c r="C24" s="1">
        <f>C23+TIME(0,K25,0)</f>
        <v>0.59861111111111109</v>
      </c>
      <c r="D24" s="3">
        <v>205</v>
      </c>
      <c r="E24" s="3">
        <v>201</v>
      </c>
      <c r="F24" s="3">
        <v>202</v>
      </c>
      <c r="G24" s="3">
        <v>203</v>
      </c>
      <c r="H24" s="3">
        <v>204</v>
      </c>
      <c r="J24" s="5" t="s">
        <v>4</v>
      </c>
      <c r="K24">
        <f>M6*K23</f>
        <v>75</v>
      </c>
    </row>
    <row r="25" spans="3:12" x14ac:dyDescent="0.25">
      <c r="C25" s="1">
        <f>C24+TIME(0,K25,0)</f>
        <v>0.63472222222222219</v>
      </c>
      <c r="D25" s="3">
        <v>204</v>
      </c>
      <c r="E25" s="3">
        <v>205</v>
      </c>
      <c r="F25" s="3">
        <v>201</v>
      </c>
      <c r="G25" s="3">
        <v>202</v>
      </c>
      <c r="H25" s="3">
        <v>203</v>
      </c>
      <c r="J25" s="5" t="s">
        <v>3</v>
      </c>
      <c r="K25">
        <f>(K23*J6)+(K19+L18)</f>
        <v>52.5</v>
      </c>
      <c r="L25" t="s">
        <v>29</v>
      </c>
    </row>
    <row r="26" spans="3:12" x14ac:dyDescent="0.25">
      <c r="C26" s="1">
        <f>C25+TIME(0,K25,0)</f>
        <v>0.67083333333333328</v>
      </c>
      <c r="D26" s="3">
        <v>203</v>
      </c>
      <c r="E26" s="3">
        <v>204</v>
      </c>
      <c r="F26" s="3">
        <v>205</v>
      </c>
      <c r="G26" s="3">
        <v>201</v>
      </c>
      <c r="H26" s="3">
        <v>202</v>
      </c>
    </row>
    <row r="27" spans="3:12" x14ac:dyDescent="0.25">
      <c r="C27" s="1">
        <f>C26+TIME(0,K25,0)</f>
        <v>0.70694444444444438</v>
      </c>
      <c r="D27" s="3">
        <v>202</v>
      </c>
      <c r="E27" s="3">
        <v>203</v>
      </c>
      <c r="F27" s="3">
        <v>204</v>
      </c>
      <c r="G27" s="3">
        <v>205</v>
      </c>
      <c r="H27" s="3">
        <v>201</v>
      </c>
    </row>
    <row r="28" spans="3:12" x14ac:dyDescent="0.25">
      <c r="C28" s="26">
        <f>C27+TIME(0,K25,0)</f>
        <v>0.74305555555555547</v>
      </c>
      <c r="D28" s="27"/>
      <c r="E28" s="28"/>
      <c r="F28" s="29" t="s">
        <v>35</v>
      </c>
      <c r="G28" s="28"/>
      <c r="H28" s="30"/>
    </row>
    <row r="30" spans="3:12" x14ac:dyDescent="0.25">
      <c r="J30" s="13" t="s">
        <v>15</v>
      </c>
      <c r="K30">
        <f>K15+K24</f>
        <v>115</v>
      </c>
    </row>
    <row r="31" spans="3:12" x14ac:dyDescent="0.25">
      <c r="J31" s="13" t="s">
        <v>26</v>
      </c>
      <c r="K31">
        <f>K30-10</f>
        <v>105</v>
      </c>
    </row>
    <row r="32" spans="3:12" x14ac:dyDescent="0.25">
      <c r="J32" t="s">
        <v>16</v>
      </c>
      <c r="K32" s="14">
        <v>50</v>
      </c>
    </row>
    <row r="33" spans="10:14" x14ac:dyDescent="0.25">
      <c r="J33" t="s">
        <v>21</v>
      </c>
      <c r="K33" s="14">
        <f>K31*K32</f>
        <v>5250</v>
      </c>
    </row>
    <row r="34" spans="10:14" x14ac:dyDescent="0.25">
      <c r="K34" s="14"/>
    </row>
    <row r="35" spans="10:14" x14ac:dyDescent="0.25">
      <c r="J35" t="s">
        <v>17</v>
      </c>
      <c r="K35" s="14">
        <v>130</v>
      </c>
      <c r="M35">
        <f>15*2*M6</f>
        <v>150</v>
      </c>
      <c r="N35" t="s">
        <v>22</v>
      </c>
    </row>
    <row r="36" spans="10:14" x14ac:dyDescent="0.25">
      <c r="J36" t="s">
        <v>18</v>
      </c>
      <c r="K36" s="14">
        <v>100</v>
      </c>
      <c r="M36" s="31">
        <v>30000</v>
      </c>
    </row>
    <row r="37" spans="10:14" x14ac:dyDescent="0.25">
      <c r="J37" t="s">
        <v>23</v>
      </c>
      <c r="K37" s="14">
        <v>150</v>
      </c>
    </row>
    <row r="38" spans="10:14" x14ac:dyDescent="0.25">
      <c r="J38" t="s">
        <v>25</v>
      </c>
      <c r="K38" s="14">
        <f>K30*1.5</f>
        <v>172.5</v>
      </c>
    </row>
    <row r="39" spans="10:14" x14ac:dyDescent="0.25">
      <c r="J39" t="s">
        <v>19</v>
      </c>
      <c r="K39" s="14">
        <v>250</v>
      </c>
    </row>
    <row r="40" spans="10:14" x14ac:dyDescent="0.25">
      <c r="K40" s="15">
        <f>SUM(K35:K39)</f>
        <v>802.5</v>
      </c>
    </row>
    <row r="42" spans="10:14" x14ac:dyDescent="0.25">
      <c r="J42" s="7" t="s">
        <v>20</v>
      </c>
      <c r="K42" s="16">
        <f>K33-K40</f>
        <v>4447.5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 Starnes</dc:creator>
  <cp:lastModifiedBy>Ike Starnes</cp:lastModifiedBy>
  <dcterms:created xsi:type="dcterms:W3CDTF">2026-01-26T18:31:02Z</dcterms:created>
  <dcterms:modified xsi:type="dcterms:W3CDTF">2026-05-19T14:22:24Z</dcterms:modified>
</cp:coreProperties>
</file>