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ikerarbululozano/Google Drive/Noveno Semestre/Calidad/Programas/Programa 6/"/>
    </mc:Choice>
  </mc:AlternateContent>
  <bookViews>
    <workbookView xWindow="0" yWindow="460" windowWidth="27320" windowHeight="13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A24" i="1"/>
  <c r="A25" i="1"/>
  <c r="A26" i="1"/>
  <c r="A27" i="1"/>
  <c r="A28" i="1"/>
  <c r="A29" i="1"/>
  <c r="A30" i="1"/>
  <c r="A31" i="1"/>
  <c r="A23" i="1"/>
  <c r="G31" i="1"/>
  <c r="A22" i="1"/>
  <c r="J17" i="1"/>
  <c r="I17" i="1"/>
  <c r="D31" i="1"/>
  <c r="D23" i="1"/>
  <c r="D24" i="1"/>
  <c r="D25" i="1"/>
  <c r="D26" i="1"/>
  <c r="D27" i="1"/>
  <c r="D28" i="1"/>
  <c r="D29" i="1"/>
  <c r="D30" i="1"/>
  <c r="C23" i="1"/>
  <c r="C24" i="1"/>
  <c r="C25" i="1"/>
  <c r="C26" i="1"/>
  <c r="C27" i="1"/>
  <c r="C28" i="1"/>
  <c r="C29" i="1"/>
  <c r="C30" i="1"/>
  <c r="C31" i="1"/>
  <c r="D22" i="1"/>
  <c r="C22" i="1"/>
  <c r="F9" i="1"/>
  <c r="L14" i="1"/>
  <c r="E9" i="1"/>
  <c r="D9" i="1"/>
  <c r="F10" i="1"/>
  <c r="E10" i="1"/>
  <c r="D10" i="1"/>
  <c r="F11" i="1"/>
  <c r="E11" i="1"/>
  <c r="D11" i="1"/>
  <c r="F12" i="1"/>
  <c r="E12" i="1"/>
  <c r="D12" i="1"/>
  <c r="F13" i="1"/>
  <c r="E13" i="1"/>
  <c r="D13" i="1"/>
  <c r="F14" i="1"/>
  <c r="E14" i="1"/>
  <c r="D14" i="1"/>
  <c r="F15" i="1"/>
  <c r="E15" i="1"/>
  <c r="D15" i="1"/>
  <c r="F16" i="1"/>
  <c r="E16" i="1"/>
  <c r="D16" i="1"/>
  <c r="F17" i="1"/>
  <c r="E17" i="1"/>
  <c r="D17" i="1"/>
  <c r="F8" i="1"/>
  <c r="E8" i="1"/>
  <c r="D8" i="1"/>
  <c r="F4" i="1"/>
  <c r="D4" i="1"/>
</calcChain>
</file>

<file path=xl/sharedStrings.xml><?xml version="1.0" encoding="utf-8"?>
<sst xmlns="http://schemas.openxmlformats.org/spreadsheetml/2006/main" count="29" uniqueCount="23">
  <si>
    <t>Calcula Significancia</t>
  </si>
  <si>
    <t>dX</t>
  </si>
  <si>
    <t>dP</t>
  </si>
  <si>
    <t>significancia</t>
  </si>
  <si>
    <t>fr</t>
  </si>
  <si>
    <t>fr2</t>
  </si>
  <si>
    <t>iNumParejas</t>
  </si>
  <si>
    <t>Calcula Rango</t>
  </si>
  <si>
    <t>dT</t>
  </si>
  <si>
    <t>dSumatoria</t>
  </si>
  <si>
    <t>fxK</t>
  </si>
  <si>
    <t>fPromX</t>
  </si>
  <si>
    <t>vdXi</t>
  </si>
  <si>
    <t>desvEstandar</t>
  </si>
  <si>
    <t>x</t>
  </si>
  <si>
    <t>y</t>
  </si>
  <si>
    <t>i</t>
  </si>
  <si>
    <t>Calcula desv Estandar</t>
  </si>
  <si>
    <t>vdYi</t>
  </si>
  <si>
    <t>Beta0</t>
  </si>
  <si>
    <t>Beta1</t>
  </si>
  <si>
    <t>rangoDer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</si>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</sst>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0" formatCode="0.000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showRuler="0" topLeftCell="A6" workbookViewId="0">
      <selection activeCell="G18" sqref="G18"/>
    </sheetView>
  </sheetViews>
  <sheetFormatPr baseColWidth="10" defaultRowHeight="16" x14ac:dyDescent="0.2"/>
  <cols>
    <col min="6" max="6" width="38.5" customWidth="1"/>
  </cols>
  <sheetData>
    <row r="1" spans="1:13" x14ac:dyDescent="0.2">
      <c r="A1" t="s">
        <v>0</v>
      </c>
    </row>
    <row r="2" spans="1:13" x14ac:dyDescent="0.2">
      <c r="L2" t="s">
        <v>14</v>
      </c>
      <c r="M2" t="s">
        <v>15</v>
      </c>
    </row>
    <row r="3" spans="1:13" x14ac:dyDescent="0.2">
      <c r="A3" t="s">
        <v>4</v>
      </c>
      <c r="B3" t="s">
        <v>5</v>
      </c>
      <c r="C3" t="s">
        <v>6</v>
      </c>
      <c r="D3" t="s">
        <v>1</v>
      </c>
      <c r="E3" t="s">
        <v>2</v>
      </c>
      <c r="F3" t="s">
        <v>3</v>
      </c>
      <c r="G3" s="1"/>
      <c r="L3" s="1">
        <v>130</v>
      </c>
      <c r="M3">
        <v>186</v>
      </c>
    </row>
    <row r="4" spans="1:13" x14ac:dyDescent="0.2">
      <c r="A4">
        <v>0.95450000000000002</v>
      </c>
      <c r="B4">
        <v>0.91105999999999998</v>
      </c>
      <c r="C4">
        <v>10</v>
      </c>
      <c r="D4">
        <f>ABS(A4)*SQRT(C4-2)/SQRT(1-B4)</f>
        <v>9.0525798372075847</v>
      </c>
      <c r="E4">
        <v>0.49998999999999999</v>
      </c>
      <c r="F4" s="2">
        <f>1-2*E4</f>
        <v>2.0000000000020002E-5</v>
      </c>
      <c r="G4" s="1"/>
      <c r="L4" s="1">
        <v>650</v>
      </c>
      <c r="M4">
        <v>699</v>
      </c>
    </row>
    <row r="5" spans="1:13" x14ac:dyDescent="0.2">
      <c r="G5" s="1"/>
      <c r="L5" s="1">
        <v>99</v>
      </c>
      <c r="M5">
        <v>132</v>
      </c>
    </row>
    <row r="6" spans="1:13" x14ac:dyDescent="0.2">
      <c r="A6" t="s">
        <v>7</v>
      </c>
      <c r="G6" s="1"/>
      <c r="L6" s="1">
        <v>150</v>
      </c>
      <c r="M6">
        <v>272</v>
      </c>
    </row>
    <row r="7" spans="1:13" x14ac:dyDescent="0.2">
      <c r="A7" t="s">
        <v>10</v>
      </c>
      <c r="B7" t="s">
        <v>8</v>
      </c>
      <c r="C7" t="s">
        <v>6</v>
      </c>
      <c r="D7" t="s">
        <v>9</v>
      </c>
      <c r="E7" t="s">
        <v>11</v>
      </c>
      <c r="F7" t="s">
        <v>12</v>
      </c>
      <c r="G7" s="1" t="s">
        <v>13</v>
      </c>
      <c r="H7" t="s">
        <v>16</v>
      </c>
      <c r="I7" t="s">
        <v>21</v>
      </c>
      <c r="J7" t="s">
        <v>22</v>
      </c>
      <c r="L7" s="1">
        <v>128</v>
      </c>
      <c r="M7">
        <v>291</v>
      </c>
    </row>
    <row r="8" spans="1:13" x14ac:dyDescent="0.2">
      <c r="A8">
        <v>386</v>
      </c>
      <c r="B8">
        <v>1.1081457659602101</v>
      </c>
      <c r="C8">
        <v>10</v>
      </c>
      <c r="D8">
        <f>POWER(F8-E8,2)</f>
        <v>63907.840000000004</v>
      </c>
      <c r="E8" s="1">
        <f>$L$14</f>
        <v>382.8</v>
      </c>
      <c r="F8" s="1">
        <f>L3</f>
        <v>130</v>
      </c>
      <c r="G8" s="1"/>
      <c r="H8">
        <v>0</v>
      </c>
      <c r="L8" s="1">
        <v>302</v>
      </c>
      <c r="M8">
        <v>331</v>
      </c>
    </row>
    <row r="9" spans="1:13" x14ac:dyDescent="0.2">
      <c r="A9">
        <v>386</v>
      </c>
      <c r="B9">
        <v>1.1081457659602101</v>
      </c>
      <c r="C9">
        <v>10</v>
      </c>
      <c r="D9">
        <f t="shared" ref="D9:D17" si="0">POWER(F9-E9,2)</f>
        <v>71395.839999999997</v>
      </c>
      <c r="E9" s="1">
        <f t="shared" ref="E9:E17" si="1">$L$14</f>
        <v>382.8</v>
      </c>
      <c r="F9" s="1">
        <f t="shared" ref="F9:F17" si="2">L4</f>
        <v>650</v>
      </c>
      <c r="G9" s="1"/>
      <c r="H9">
        <v>1</v>
      </c>
      <c r="L9" s="1">
        <v>95</v>
      </c>
      <c r="M9">
        <v>199</v>
      </c>
    </row>
    <row r="10" spans="1:13" x14ac:dyDescent="0.2">
      <c r="A10">
        <v>386</v>
      </c>
      <c r="B10">
        <v>1.1081457659602101</v>
      </c>
      <c r="C10">
        <v>10</v>
      </c>
      <c r="D10">
        <f t="shared" si="0"/>
        <v>80542.44</v>
      </c>
      <c r="E10" s="1">
        <f t="shared" si="1"/>
        <v>382.8</v>
      </c>
      <c r="F10" s="1">
        <f t="shared" si="2"/>
        <v>99</v>
      </c>
      <c r="G10" s="1"/>
      <c r="H10">
        <v>2</v>
      </c>
      <c r="L10" s="1">
        <v>945</v>
      </c>
      <c r="M10">
        <v>1890</v>
      </c>
    </row>
    <row r="11" spans="1:13" x14ac:dyDescent="0.2">
      <c r="A11">
        <v>386</v>
      </c>
      <c r="B11">
        <v>1.1081457659602101</v>
      </c>
      <c r="C11">
        <v>10</v>
      </c>
      <c r="D11">
        <f t="shared" si="0"/>
        <v>54195.840000000004</v>
      </c>
      <c r="E11" s="1">
        <f t="shared" si="1"/>
        <v>382.8</v>
      </c>
      <c r="F11" s="1">
        <f t="shared" si="2"/>
        <v>150</v>
      </c>
      <c r="G11" s="1"/>
      <c r="H11">
        <v>3</v>
      </c>
      <c r="L11" s="1">
        <v>368</v>
      </c>
      <c r="M11">
        <v>788</v>
      </c>
    </row>
    <row r="12" spans="1:13" x14ac:dyDescent="0.2">
      <c r="A12">
        <v>386</v>
      </c>
      <c r="B12">
        <v>1.1081457659602101</v>
      </c>
      <c r="C12">
        <v>10</v>
      </c>
      <c r="D12">
        <f t="shared" si="0"/>
        <v>64923.040000000008</v>
      </c>
      <c r="E12" s="1">
        <f t="shared" si="1"/>
        <v>382.8</v>
      </c>
      <c r="F12" s="1">
        <f t="shared" si="2"/>
        <v>128</v>
      </c>
      <c r="G12" s="1"/>
      <c r="H12">
        <v>4</v>
      </c>
      <c r="L12" s="1">
        <v>961</v>
      </c>
      <c r="M12">
        <v>1601</v>
      </c>
    </row>
    <row r="13" spans="1:13" x14ac:dyDescent="0.2">
      <c r="A13">
        <v>386</v>
      </c>
      <c r="B13">
        <v>1.1081457659602101</v>
      </c>
      <c r="C13">
        <v>10</v>
      </c>
      <c r="D13">
        <f t="shared" si="0"/>
        <v>6528.6400000000021</v>
      </c>
      <c r="E13" s="1">
        <f t="shared" si="1"/>
        <v>382.8</v>
      </c>
      <c r="F13" s="1">
        <f t="shared" si="2"/>
        <v>302</v>
      </c>
      <c r="G13" s="1"/>
      <c r="H13">
        <v>5</v>
      </c>
    </row>
    <row r="14" spans="1:13" x14ac:dyDescent="0.2">
      <c r="A14">
        <v>386</v>
      </c>
      <c r="B14">
        <v>1.1081457659602101</v>
      </c>
      <c r="C14">
        <v>10</v>
      </c>
      <c r="D14">
        <f t="shared" si="0"/>
        <v>82828.840000000011</v>
      </c>
      <c r="E14" s="1">
        <f t="shared" si="1"/>
        <v>382.8</v>
      </c>
      <c r="F14" s="1">
        <f t="shared" si="2"/>
        <v>95</v>
      </c>
      <c r="G14" s="1"/>
      <c r="H14">
        <v>6</v>
      </c>
      <c r="L14" s="1">
        <f>AVERAGE(L3:L12)</f>
        <v>382.8</v>
      </c>
    </row>
    <row r="15" spans="1:13" x14ac:dyDescent="0.2">
      <c r="A15">
        <v>386</v>
      </c>
      <c r="B15">
        <v>1.1081457659602101</v>
      </c>
      <c r="C15">
        <v>10</v>
      </c>
      <c r="D15">
        <f t="shared" si="0"/>
        <v>316068.84000000003</v>
      </c>
      <c r="E15" s="1">
        <f t="shared" si="1"/>
        <v>382.8</v>
      </c>
      <c r="F15" s="1">
        <f t="shared" si="2"/>
        <v>945</v>
      </c>
      <c r="G15" s="1"/>
      <c r="H15">
        <v>7</v>
      </c>
    </row>
    <row r="16" spans="1:13" x14ac:dyDescent="0.2">
      <c r="A16">
        <v>386</v>
      </c>
      <c r="B16">
        <v>1.1081457659602101</v>
      </c>
      <c r="C16">
        <v>10</v>
      </c>
      <c r="D16">
        <f t="shared" si="0"/>
        <v>219.04000000000033</v>
      </c>
      <c r="E16" s="1">
        <f t="shared" si="1"/>
        <v>382.8</v>
      </c>
      <c r="F16" s="1">
        <f t="shared" si="2"/>
        <v>368</v>
      </c>
      <c r="G16" s="1"/>
      <c r="H16">
        <v>8</v>
      </c>
    </row>
    <row r="17" spans="1:10" x14ac:dyDescent="0.2">
      <c r="A17">
        <v>386</v>
      </c>
      <c r="B17">
        <v>1.1081457659602101</v>
      </c>
      <c r="C17">
        <v>10</v>
      </c>
      <c r="D17">
        <f t="shared" si="0"/>
        <v>334315.24000000005</v>
      </c>
      <c r="E17" s="1">
        <f t="shared" si="1"/>
        <v>382.8</v>
      </c>
      <c r="F17" s="1">
        <f t="shared" si="2"/>
        <v>961</v>
      </c>
      <c r="G17" s="1">
        <f>G31</f>
        <v>197.8955801348296</v>
      </c>
      <c r="H17">
        <v>9</v>
      </c>
      <c r="I17">
        <f t="shared" ref="I9:I17" si="3">SQRT(1+1/C17+POWER(A17-E17,2)/D17)</f>
        <v>1.0488234502399651</v>
      </c>
      <c r="J17">
        <f>I17*G17*B17</f>
        <v>230.00399268178214</v>
      </c>
    </row>
    <row r="18" spans="1:10" x14ac:dyDescent="0.2">
      <c r="E18" s="1"/>
    </row>
    <row r="20" spans="1:10" x14ac:dyDescent="0.2">
      <c r="A20" t="s">
        <v>17</v>
      </c>
    </row>
    <row r="21" spans="1:10" x14ac:dyDescent="0.2">
      <c r="A21" t="s">
        <v>9</v>
      </c>
      <c r="B21" t="s">
        <v>16</v>
      </c>
      <c r="C21" t="s">
        <v>18</v>
      </c>
      <c r="D21" t="s">
        <v>12</v>
      </c>
      <c r="E21" t="s">
        <v>19</v>
      </c>
      <c r="F21" t="s">
        <v>20</v>
      </c>
      <c r="G21" t="s">
        <v>13</v>
      </c>
      <c r="H21" t="s">
        <v>6</v>
      </c>
    </row>
    <row r="22" spans="1:10" x14ac:dyDescent="0.2">
      <c r="A22">
        <f>POWER(C22-E22-F22*D22,2)</f>
        <v>258.51719754089942</v>
      </c>
      <c r="B22">
        <v>0</v>
      </c>
      <c r="C22">
        <f>M3</f>
        <v>186</v>
      </c>
      <c r="D22" s="1">
        <f>L3</f>
        <v>130</v>
      </c>
      <c r="E22">
        <v>-22.552430000000001</v>
      </c>
      <c r="F22">
        <v>1.72793</v>
      </c>
      <c r="H22">
        <v>10</v>
      </c>
    </row>
    <row r="23" spans="1:10" x14ac:dyDescent="0.2">
      <c r="A23">
        <f>POWER(C23-E23-F23*D23,2)+A22</f>
        <v>161542.73982582573</v>
      </c>
      <c r="B23">
        <v>1</v>
      </c>
      <c r="C23">
        <f t="shared" ref="C23:C31" si="4">M4</f>
        <v>699</v>
      </c>
      <c r="D23" s="1">
        <f t="shared" ref="D23:D30" si="5">L4</f>
        <v>650</v>
      </c>
      <c r="E23">
        <v>-22.552430000000001</v>
      </c>
      <c r="F23">
        <v>1.72793</v>
      </c>
      <c r="H23">
        <v>10</v>
      </c>
    </row>
    <row r="24" spans="1:10" x14ac:dyDescent="0.2">
      <c r="A24">
        <f t="shared" ref="A24:A31" si="6">POWER(C24-E24-F24*D24,2)+A23</f>
        <v>161815.40710559534</v>
      </c>
      <c r="B24">
        <v>2</v>
      </c>
      <c r="C24">
        <f t="shared" si="4"/>
        <v>132</v>
      </c>
      <c r="D24" s="1">
        <f t="shared" si="5"/>
        <v>99</v>
      </c>
      <c r="E24">
        <v>-22.552430000000001</v>
      </c>
      <c r="F24">
        <v>1.72793</v>
      </c>
      <c r="H24">
        <v>10</v>
      </c>
    </row>
    <row r="25" spans="1:10" x14ac:dyDescent="0.2">
      <c r="A25">
        <f t="shared" si="6"/>
        <v>163065.94392378023</v>
      </c>
      <c r="B25">
        <v>3</v>
      </c>
      <c r="C25">
        <f t="shared" si="4"/>
        <v>272</v>
      </c>
      <c r="D25" s="1">
        <f t="shared" si="5"/>
        <v>150</v>
      </c>
      <c r="E25">
        <v>-22.552430000000001</v>
      </c>
      <c r="F25">
        <v>1.72793</v>
      </c>
      <c r="H25">
        <v>10</v>
      </c>
    </row>
    <row r="26" spans="1:10" x14ac:dyDescent="0.2">
      <c r="A26">
        <f t="shared" si="6"/>
        <v>171599.52610699233</v>
      </c>
      <c r="B26">
        <v>4</v>
      </c>
      <c r="C26">
        <f t="shared" si="4"/>
        <v>291</v>
      </c>
      <c r="D26" s="1">
        <f t="shared" si="5"/>
        <v>128</v>
      </c>
      <c r="E26">
        <v>-22.552430000000001</v>
      </c>
      <c r="F26">
        <v>1.72793</v>
      </c>
      <c r="H26">
        <v>10</v>
      </c>
    </row>
    <row r="27" spans="1:10" x14ac:dyDescent="0.2">
      <c r="A27">
        <f t="shared" si="6"/>
        <v>199918.5023536972</v>
      </c>
      <c r="B27">
        <v>5</v>
      </c>
      <c r="C27">
        <f t="shared" si="4"/>
        <v>331</v>
      </c>
      <c r="D27" s="1">
        <f t="shared" si="5"/>
        <v>302</v>
      </c>
      <c r="E27">
        <v>-22.552430000000001</v>
      </c>
      <c r="F27">
        <v>1.72793</v>
      </c>
      <c r="H27">
        <v>10</v>
      </c>
    </row>
    <row r="28" spans="1:10" x14ac:dyDescent="0.2">
      <c r="A28">
        <f t="shared" si="6"/>
        <v>203213.15673854359</v>
      </c>
      <c r="B28">
        <v>6</v>
      </c>
      <c r="C28">
        <f t="shared" si="4"/>
        <v>199</v>
      </c>
      <c r="D28" s="1">
        <f t="shared" si="5"/>
        <v>95</v>
      </c>
      <c r="E28">
        <v>-22.552430000000001</v>
      </c>
      <c r="F28">
        <v>1.72793</v>
      </c>
      <c r="H28">
        <v>10</v>
      </c>
    </row>
    <row r="29" spans="1:10" x14ac:dyDescent="0.2">
      <c r="A29">
        <f t="shared" si="6"/>
        <v>281422.07810616004</v>
      </c>
      <c r="B29">
        <v>7</v>
      </c>
      <c r="C29">
        <f t="shared" si="4"/>
        <v>1890</v>
      </c>
      <c r="D29" s="1">
        <f t="shared" si="5"/>
        <v>945</v>
      </c>
      <c r="E29">
        <v>-22.552430000000001</v>
      </c>
      <c r="F29">
        <v>1.72793</v>
      </c>
      <c r="H29">
        <v>10</v>
      </c>
    </row>
    <row r="30" spans="1:10" x14ac:dyDescent="0.2">
      <c r="A30">
        <f t="shared" si="6"/>
        <v>311933.1507583161</v>
      </c>
      <c r="B30">
        <v>8</v>
      </c>
      <c r="C30">
        <f t="shared" si="4"/>
        <v>788</v>
      </c>
      <c r="D30" s="1">
        <f t="shared" si="5"/>
        <v>368</v>
      </c>
      <c r="E30">
        <v>-22.552430000000001</v>
      </c>
      <c r="F30">
        <v>1.72793</v>
      </c>
      <c r="H30">
        <v>10</v>
      </c>
    </row>
    <row r="31" spans="1:10" x14ac:dyDescent="0.2">
      <c r="A31">
        <f t="shared" si="6"/>
        <v>313301.28509520611</v>
      </c>
      <c r="B31">
        <v>9</v>
      </c>
      <c r="C31">
        <f t="shared" si="4"/>
        <v>1601</v>
      </c>
      <c r="D31" s="1">
        <f>L12</f>
        <v>961</v>
      </c>
      <c r="E31">
        <v>-22.552430000000001</v>
      </c>
      <c r="F31">
        <v>1.72793</v>
      </c>
      <c r="G31">
        <f>SQRT((1/(H31-2))*A31)</f>
        <v>197.8955801348296</v>
      </c>
      <c r="H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2016-04-15T16:22:50Z</dcterms:created>
  <dcterms:modified xsi:type="dcterms:W3CDTF">2016-04-18T04:57:57Z</dcterms:modified>
</cp:coreProperties>
</file>