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18615" windowHeight="12210"/>
  </bookViews>
  <sheets>
    <sheet name="Overview" sheetId="1" r:id="rId1"/>
    <sheet name="Practice" sheetId="2" state="hidden" r:id="rId2"/>
    <sheet name="Theory" sheetId="3" state="hidden" r:id="rId3"/>
  </sheets>
  <calcPr calcId="145621"/>
</workbook>
</file>

<file path=xl/calcChain.xml><?xml version="1.0" encoding="utf-8"?>
<calcChain xmlns="http://schemas.openxmlformats.org/spreadsheetml/2006/main">
  <c r="E2" i="1" l="1"/>
  <c r="B6" i="1"/>
  <c r="B7" i="1"/>
  <c r="D6" i="1" s="1"/>
  <c r="D15" i="1"/>
  <c r="D37" i="1"/>
  <c r="J2" i="3"/>
  <c r="I2" i="3"/>
  <c r="H2" i="3"/>
  <c r="F2" i="3"/>
  <c r="E2" i="3"/>
  <c r="D2" i="3"/>
  <c r="C2" i="3"/>
  <c r="B2" i="3"/>
  <c r="A2" i="3"/>
  <c r="J2" i="2"/>
  <c r="I2" i="2"/>
  <c r="H2" i="2"/>
  <c r="F2" i="2"/>
  <c r="E2" i="2"/>
  <c r="D2" i="2"/>
  <c r="C2" i="2"/>
  <c r="B2" i="2"/>
  <c r="A2" i="2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9" i="1"/>
  <c r="C9" i="1"/>
  <c r="A9" i="1"/>
  <c r="D8" i="1"/>
  <c r="C8" i="1"/>
  <c r="A8" i="1"/>
  <c r="C7" i="1"/>
  <c r="A7" i="1"/>
  <c r="C6" i="1"/>
  <c r="A6" i="1"/>
  <c r="B2" i="1"/>
  <c r="A12" i="1" s="1"/>
  <c r="D7" i="1" l="1"/>
  <c r="B3" i="1"/>
  <c r="C12" i="1" s="1"/>
  <c r="G2" i="2"/>
  <c r="G2" i="3"/>
</calcChain>
</file>

<file path=xl/sharedStrings.xml><?xml version="1.0" encoding="utf-8"?>
<sst xmlns="http://schemas.openxmlformats.org/spreadsheetml/2006/main" count="51" uniqueCount="45">
  <si>
    <t>Name</t>
  </si>
  <si>
    <t xml:space="preserve">target hours:        </t>
  </si>
  <si>
    <t>Topics</t>
  </si>
  <si>
    <t>Total theory hours till now</t>
  </si>
  <si>
    <t>Theory hours in last 30 days</t>
  </si>
  <si>
    <t>Theory hours currently still planned</t>
  </si>
  <si>
    <t>Theory part end based on last 30 days</t>
  </si>
  <si>
    <t>Total end based on average velocity</t>
  </si>
  <si>
    <t>Last theory activity</t>
  </si>
  <si>
    <t>Hours</t>
  </si>
  <si>
    <t>What</t>
  </si>
  <si>
    <t>Total practice hours till now</t>
  </si>
  <si>
    <t>Practice hours in last 30 days</t>
  </si>
  <si>
    <t>Practice hours currently still planned</t>
  </si>
  <si>
    <t>Practice part end based on last 30 days</t>
  </si>
  <si>
    <t>Last practical activity</t>
  </si>
  <si>
    <t xml:space="preserve">hours so far        </t>
  </si>
  <si>
    <t xml:space="preserve">Overall hours last 30 days:       </t>
  </si>
  <si>
    <t xml:space="preserve">hours left:        </t>
  </si>
  <si>
    <t xml:space="preserve">month (last day)        </t>
  </si>
  <si>
    <t xml:space="preserve">hours per month        </t>
  </si>
  <si>
    <t>%</t>
  </si>
  <si>
    <t xml:space="preserve">% until now        </t>
  </si>
  <si>
    <t>When finished (according to average velocity)</t>
  </si>
  <si>
    <t>When finished (according to velocity of last 30 days)</t>
  </si>
  <si>
    <t>Date</t>
  </si>
  <si>
    <t>From</t>
  </si>
  <si>
    <t>To</t>
  </si>
  <si>
    <t>Duration</t>
  </si>
  <si>
    <t>Break</t>
  </si>
  <si>
    <t>Tasks</t>
  </si>
  <si>
    <t>Insert new lines above</t>
  </si>
  <si>
    <t>BEGINN</t>
  </si>
  <si>
    <t>#ERROR!</t>
  </si>
  <si>
    <t>Startgespräch, Planung für Iteration 1, Ziele gesetzt, Projekt in Teile aufgeteilt und strukturiert, Ort und Zeit für regelmäßige Treffen organisiert</t>
  </si>
  <si>
    <t>Erste grobe Tests für Module convertToMatrix, covertToQRMatrix und encodeMatrix erstellt, Entwurf eines Algorithmusses zur Erfassung der QR-Matrix</t>
  </si>
  <si>
    <t>Funktionsfähiger Algorithmus für convertToQRMatrix fertig, testen des Algorithmusses</t>
  </si>
  <si>
    <t>Entwurf von encodeMatrix zum Dekodieren der Informationen eines QR-Codes</t>
  </si>
  <si>
    <t>Planung für Iteration 2, Besprechung bisheriger Probleme, Aufwandsabschätzung, Umsetzungsumfang an derzeitigen Projektverlauf angepasst</t>
  </si>
  <si>
    <t>Funktionsfähiger Algorithmus für encodeMatrix fertig, testen des Algorithmusses, erster Versuch, convertToQRMatrix und encodeMatrix zu kombinieren, weiteres Testen anhand perfekter Bilder</t>
  </si>
  <si>
    <t>Erste Tests mit realen Bildern, Modifikation der Algorithmen zur Erfassung realer Bilder</t>
  </si>
  <si>
    <t>Planung für Iteration 3, ausstehende Probleme, erstellen eines ersten Releases, App-Design und Usability, Umsetzungsumfang angepasst</t>
  </si>
  <si>
    <t>Erstellen von Tests mit realen Bildern, weitere Anpassungen an den Algorithmus</t>
  </si>
  <si>
    <t>Kombination mit Hardware, SurfaceView und CameraPreview mit Algorithmen kombiniert, weitere Tests und Anpassungen</t>
  </si>
  <si>
    <t>Anwendung der Algorithmen auf mehrere nacheinander folgenden Bildern (onPreviewFrame), weitere Tests und Anpassungen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</si>
</sst>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h]:mm:ss"/>
    <numFmt numFmtId="165" formatCode="m/d/yyyy\ h:mm:ss"/>
    <numFmt numFmtId="166" formatCode="dd\.mm\.yyyy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00FF00"/>
        <bgColor rgb="FF00FF00"/>
      </patternFill>
    </fill>
    <fill>
      <patternFill patternType="solid">
        <fgColor rgb="FFCCFFFF"/>
        <bgColor rgb="FFCCFFFF"/>
      </patternFill>
    </fill>
    <fill>
      <patternFill patternType="solid">
        <fgColor rgb="FFDAFF49"/>
        <bgColor rgb="FFDAFF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top" wrapText="1"/>
    </xf>
    <xf numFmtId="46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wrapText="1"/>
    </xf>
    <xf numFmtId="165" fontId="1" fillId="0" borderId="0" xfId="0" applyNumberFormat="1" applyFont="1" applyAlignment="1">
      <alignment wrapText="1"/>
    </xf>
    <xf numFmtId="46" fontId="1" fillId="3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center" wrapText="1"/>
    </xf>
    <xf numFmtId="166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  <xf numFmtId="0" fontId="2" fillId="4" borderId="0" xfId="0" applyFont="1" applyFill="1" applyAlignment="1">
      <alignment horizontal="right" vertical="top" wrapText="1"/>
    </xf>
    <xf numFmtId="165" fontId="1" fillId="3" borderId="0" xfId="0" applyNumberFormat="1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14" fontId="1" fillId="5" borderId="0" xfId="0" applyNumberFormat="1" applyFont="1" applyFill="1" applyAlignment="1">
      <alignment wrapText="1"/>
    </xf>
    <xf numFmtId="20" fontId="1" fillId="5" borderId="0" xfId="0" applyNumberFormat="1" applyFont="1" applyFill="1" applyAlignment="1">
      <alignment wrapText="1"/>
    </xf>
    <xf numFmtId="46" fontId="0" fillId="0" borderId="0" xfId="0" applyNumberFormat="1" applyFont="1" applyAlignment="1">
      <alignment wrapText="1"/>
    </xf>
    <xf numFmtId="0" fontId="4" fillId="5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31" sqref="F31"/>
    </sheetView>
  </sheetViews>
  <sheetFormatPr baseColWidth="10" defaultColWidth="14.42578125" defaultRowHeight="12.75" customHeight="1" x14ac:dyDescent="0.2"/>
  <cols>
    <col min="1" max="1" width="29.5703125" customWidth="1"/>
    <col min="2" max="2" width="17.7109375" customWidth="1"/>
    <col min="3" max="3" width="24.5703125" customWidth="1"/>
    <col min="4" max="4" width="21.140625" customWidth="1"/>
    <col min="5" max="5" width="18" customWidth="1"/>
    <col min="6" max="6" width="115.85546875" customWidth="1"/>
  </cols>
  <sheetData>
    <row r="1" spans="1:6" ht="12.75" customHeight="1" x14ac:dyDescent="0.2">
      <c r="A1" s="2" t="s">
        <v>1</v>
      </c>
      <c r="B1" s="3">
        <v>3.3333333333333335</v>
      </c>
    </row>
    <row r="2" spans="1:6" ht="12.75" customHeight="1" x14ac:dyDescent="0.2">
      <c r="A2" s="2" t="s">
        <v>16</v>
      </c>
      <c r="B2" s="3">
        <f>SUM(B5:B10)</f>
        <v>2.5</v>
      </c>
      <c r="D2" s="6" t="s">
        <v>17</v>
      </c>
      <c r="E2" s="8">
        <f>SUM(D27:D37)</f>
        <v>2.4999999999999996</v>
      </c>
    </row>
    <row r="3" spans="1:6" ht="12.75" customHeight="1" x14ac:dyDescent="0.2">
      <c r="A3" s="2" t="s">
        <v>18</v>
      </c>
      <c r="B3" s="3">
        <f>B1-B2</f>
        <v>0.83333333333333348</v>
      </c>
      <c r="D3" s="9"/>
      <c r="E3" s="9"/>
    </row>
    <row r="4" spans="1:6" ht="12.75" customHeight="1" x14ac:dyDescent="0.2">
      <c r="A4" s="10"/>
      <c r="B4" s="9"/>
      <c r="C4" s="9"/>
      <c r="D4" s="9"/>
      <c r="E4" s="11"/>
    </row>
    <row r="5" spans="1:6" ht="12.75" customHeight="1" x14ac:dyDescent="0.2">
      <c r="A5" s="12" t="s">
        <v>19</v>
      </c>
      <c r="B5" s="12" t="s">
        <v>20</v>
      </c>
      <c r="C5" s="12" t="s">
        <v>21</v>
      </c>
      <c r="D5" s="12" t="s">
        <v>22</v>
      </c>
      <c r="E5" s="11"/>
    </row>
    <row r="6" spans="1:6" ht="12.75" customHeight="1" x14ac:dyDescent="0.2">
      <c r="A6" s="13">
        <f>"01.7.2015"-1</f>
        <v>42185</v>
      </c>
      <c r="B6" s="3">
        <f>SUM(D15:D29)</f>
        <v>0.75</v>
      </c>
      <c r="C6" s="14">
        <f t="shared" ref="C6:C9" si="0">B6/$B$1</f>
        <v>0.22499999999999998</v>
      </c>
      <c r="D6" s="14">
        <f t="shared" ref="D6:D9" si="1">SUM($B6:B$10)/$B$1</f>
        <v>0.75</v>
      </c>
    </row>
    <row r="7" spans="1:6" ht="12.75" customHeight="1" x14ac:dyDescent="0.2">
      <c r="A7" s="13">
        <f>"01.6.2015"-1</f>
        <v>42155</v>
      </c>
      <c r="B7" s="3">
        <f>SUM(D30:D37)</f>
        <v>1.75</v>
      </c>
      <c r="C7" s="14">
        <f>B7/$B$1</f>
        <v>0.52500000000000002</v>
      </c>
      <c r="D7" s="14">
        <f>SUM($B7:B$10)/$B$1</f>
        <v>0.52500000000000002</v>
      </c>
    </row>
    <row r="8" spans="1:6" ht="12.75" customHeight="1" x14ac:dyDescent="0.2">
      <c r="A8" s="13">
        <f>"01.5.2015"-1</f>
        <v>42124</v>
      </c>
      <c r="B8" s="3">
        <v>0</v>
      </c>
      <c r="C8" s="14">
        <f t="shared" si="0"/>
        <v>0</v>
      </c>
      <c r="D8" s="14">
        <f t="shared" si="1"/>
        <v>0</v>
      </c>
    </row>
    <row r="9" spans="1:6" ht="12.75" customHeight="1" x14ac:dyDescent="0.2">
      <c r="A9" s="13">
        <f>"01.04.2015"-1</f>
        <v>42094</v>
      </c>
      <c r="B9" s="3">
        <v>0</v>
      </c>
      <c r="C9" s="14">
        <f t="shared" si="0"/>
        <v>0</v>
      </c>
      <c r="D9" s="14">
        <f t="shared" si="1"/>
        <v>0</v>
      </c>
    </row>
    <row r="10" spans="1:6" ht="12.75" customHeight="1" x14ac:dyDescent="0.2">
      <c r="A10" s="13"/>
      <c r="B10" s="3"/>
      <c r="C10" s="14"/>
      <c r="D10" s="14"/>
    </row>
    <row r="11" spans="1:6" ht="12.75" customHeight="1" x14ac:dyDescent="0.2">
      <c r="A11" s="15" t="s">
        <v>23</v>
      </c>
      <c r="C11" s="15" t="s">
        <v>24</v>
      </c>
    </row>
    <row r="12" spans="1:6" ht="12.75" customHeight="1" x14ac:dyDescent="0.2">
      <c r="A12" s="16">
        <f ca="1">MIN(A14:A38)+B1*(TODAY()-MIN(A14:A38))/B2</f>
        <v>42168.333333333336</v>
      </c>
      <c r="C12" s="16">
        <f ca="1">TODAY()+B3*30/E2</f>
        <v>42170</v>
      </c>
    </row>
    <row r="14" spans="1:6" ht="12.75" customHeight="1" x14ac:dyDescent="0.2">
      <c r="A14" s="17" t="s">
        <v>25</v>
      </c>
      <c r="B14" s="17" t="s">
        <v>26</v>
      </c>
      <c r="C14" s="17" t="s">
        <v>27</v>
      </c>
      <c r="D14" s="17" t="s">
        <v>28</v>
      </c>
      <c r="E14" s="17" t="s">
        <v>29</v>
      </c>
      <c r="F14" s="17" t="s">
        <v>30</v>
      </c>
    </row>
    <row r="15" spans="1:6" ht="12.75" customHeight="1" x14ac:dyDescent="0.2">
      <c r="A15" s="21"/>
      <c r="B15" s="22"/>
      <c r="C15" s="22"/>
      <c r="D15" s="3">
        <f>IF(C15-B15&gt;=0,C15-B15-E15,C15-B15-E15+1)</f>
        <v>0</v>
      </c>
      <c r="E15" s="22"/>
      <c r="F15" s="20" t="s">
        <v>31</v>
      </c>
    </row>
    <row r="16" spans="1:6" ht="12.75" customHeight="1" x14ac:dyDescent="0.2">
      <c r="A16" s="21"/>
      <c r="B16" s="22"/>
      <c r="C16" s="22"/>
      <c r="D16" s="3">
        <f>IF(C16-B16&gt;=0,C16-B16-E16,C16-B16-E16+1)</f>
        <v>0</v>
      </c>
      <c r="E16" s="22"/>
      <c r="F16" s="18"/>
    </row>
    <row r="17" spans="1:6" ht="12.75" customHeight="1" x14ac:dyDescent="0.2">
      <c r="A17" s="21"/>
      <c r="B17" s="22"/>
      <c r="C17" s="22"/>
      <c r="D17" s="3">
        <f>IF(C17-B17&gt;=0,C17-B17-E17,C17-B17-E17+1)</f>
        <v>0</v>
      </c>
      <c r="E17" s="22"/>
      <c r="F17" s="18"/>
    </row>
    <row r="18" spans="1:6" ht="12.75" customHeight="1" x14ac:dyDescent="0.2">
      <c r="A18" s="21"/>
      <c r="B18" s="22"/>
      <c r="C18" s="22"/>
      <c r="D18" s="3">
        <f>IF(C18-B18&gt;=0,C18-B18-E18,C18-B18-E18+1)</f>
        <v>0</v>
      </c>
      <c r="E18" s="22"/>
      <c r="F18" s="18"/>
    </row>
    <row r="19" spans="1:6" ht="12.75" customHeight="1" x14ac:dyDescent="0.2">
      <c r="A19" s="21"/>
      <c r="B19" s="22"/>
      <c r="C19" s="22"/>
      <c r="D19" s="3">
        <f t="shared" ref="D19:D33" si="2">IF(C19-B19&gt;=0,C19-B19-E19,C19-B19-E19+1)</f>
        <v>0</v>
      </c>
      <c r="E19" s="22"/>
      <c r="F19" s="18"/>
    </row>
    <row r="20" spans="1:6" ht="12.75" customHeight="1" x14ac:dyDescent="0.2">
      <c r="A20" s="21"/>
      <c r="B20" s="22"/>
      <c r="C20" s="22"/>
      <c r="D20" s="3">
        <f t="shared" si="2"/>
        <v>0</v>
      </c>
      <c r="E20" s="22"/>
      <c r="F20" s="18"/>
    </row>
    <row r="21" spans="1:6" ht="12.75" customHeight="1" x14ac:dyDescent="0.2">
      <c r="A21" s="21"/>
      <c r="B21" s="22"/>
      <c r="C21" s="22"/>
      <c r="D21" s="3">
        <f t="shared" si="2"/>
        <v>0</v>
      </c>
      <c r="E21" s="22"/>
      <c r="F21" s="18"/>
    </row>
    <row r="22" spans="1:6" ht="12.75" customHeight="1" x14ac:dyDescent="0.2">
      <c r="A22" s="21"/>
      <c r="B22" s="22"/>
      <c r="C22" s="22"/>
      <c r="D22" s="3">
        <f t="shared" si="2"/>
        <v>0</v>
      </c>
      <c r="E22" s="22"/>
      <c r="F22" s="18"/>
    </row>
    <row r="23" spans="1:6" ht="12.75" customHeight="1" x14ac:dyDescent="0.2">
      <c r="A23" s="21"/>
      <c r="B23" s="22"/>
      <c r="C23" s="22"/>
      <c r="D23" s="3">
        <f t="shared" si="2"/>
        <v>0</v>
      </c>
      <c r="E23" s="22"/>
      <c r="F23" s="18"/>
    </row>
    <row r="24" spans="1:6" ht="12.75" customHeight="1" x14ac:dyDescent="0.2">
      <c r="A24" s="21"/>
      <c r="B24" s="22"/>
      <c r="C24" s="22"/>
      <c r="D24" s="3">
        <f t="shared" si="2"/>
        <v>0</v>
      </c>
      <c r="E24" s="22"/>
      <c r="F24" s="18"/>
    </row>
    <row r="25" spans="1:6" ht="12.75" customHeight="1" x14ac:dyDescent="0.2">
      <c r="A25" s="21"/>
      <c r="B25" s="22"/>
      <c r="C25" s="22"/>
      <c r="D25" s="3">
        <f>IF(C25-B25&gt;=0,C25-B25-E25,C25-B25-E25+1)</f>
        <v>0</v>
      </c>
      <c r="E25" s="22"/>
      <c r="F25" s="18"/>
    </row>
    <row r="26" spans="1:6" ht="12.75" customHeight="1" x14ac:dyDescent="0.2">
      <c r="A26" s="18"/>
      <c r="B26" s="22"/>
      <c r="C26" s="22"/>
      <c r="D26" s="3">
        <f t="shared" si="2"/>
        <v>0</v>
      </c>
      <c r="E26" s="19"/>
      <c r="F26" s="18"/>
    </row>
    <row r="27" spans="1:6" ht="12.75" customHeight="1" x14ac:dyDescent="0.2">
      <c r="A27" s="21">
        <v>42160</v>
      </c>
      <c r="B27" s="22">
        <v>0.39583333333333331</v>
      </c>
      <c r="C27" s="22">
        <v>0.67708333333333337</v>
      </c>
      <c r="D27" s="3">
        <f t="shared" si="2"/>
        <v>0.26041666666666674</v>
      </c>
      <c r="E27" s="22">
        <v>2.0833333333333332E-2</v>
      </c>
      <c r="F27" s="24" t="s">
        <v>41</v>
      </c>
    </row>
    <row r="28" spans="1:6" ht="12.75" customHeight="1" x14ac:dyDescent="0.2">
      <c r="A28" s="21">
        <v>42157</v>
      </c>
      <c r="B28" s="22">
        <v>0.41666666666666669</v>
      </c>
      <c r="C28" s="22">
        <v>0.69791666666666663</v>
      </c>
      <c r="D28" s="3">
        <f t="shared" si="2"/>
        <v>0.26041666666666663</v>
      </c>
      <c r="E28" s="22">
        <v>2.0833333333333332E-2</v>
      </c>
      <c r="F28" s="24" t="s">
        <v>44</v>
      </c>
    </row>
    <row r="29" spans="1:6" ht="12.75" customHeight="1" x14ac:dyDescent="0.2">
      <c r="A29" s="21">
        <v>42156</v>
      </c>
      <c r="B29" s="22">
        <v>0.375</v>
      </c>
      <c r="C29" s="22">
        <v>0.60416666666666663</v>
      </c>
      <c r="D29" s="3">
        <f t="shared" si="2"/>
        <v>0.22916666666666663</v>
      </c>
      <c r="E29" s="22">
        <v>0</v>
      </c>
      <c r="F29" s="24" t="s">
        <v>43</v>
      </c>
    </row>
    <row r="30" spans="1:6" ht="12.75" customHeight="1" x14ac:dyDescent="0.2">
      <c r="A30" s="21">
        <v>42153</v>
      </c>
      <c r="B30" s="22">
        <v>0.375</v>
      </c>
      <c r="C30" s="22">
        <v>0.5625</v>
      </c>
      <c r="D30" s="3">
        <f t="shared" si="2"/>
        <v>0.1875</v>
      </c>
      <c r="E30" s="22">
        <v>0</v>
      </c>
      <c r="F30" s="24" t="s">
        <v>42</v>
      </c>
    </row>
    <row r="31" spans="1:6" ht="12.75" customHeight="1" x14ac:dyDescent="0.2">
      <c r="A31" s="21">
        <v>42150</v>
      </c>
      <c r="B31" s="22">
        <v>0.41666666666666669</v>
      </c>
      <c r="C31" s="22">
        <v>0.59375</v>
      </c>
      <c r="D31" s="3">
        <f t="shared" si="2"/>
        <v>0.17708333333333331</v>
      </c>
      <c r="E31" s="22">
        <v>0</v>
      </c>
      <c r="F31" s="24" t="s">
        <v>40</v>
      </c>
    </row>
    <row r="32" spans="1:6" ht="12.75" customHeight="1" x14ac:dyDescent="0.2">
      <c r="A32" s="21">
        <v>42147</v>
      </c>
      <c r="B32" s="22">
        <v>0.41666666666666669</v>
      </c>
      <c r="C32" s="22">
        <v>0.6875</v>
      </c>
      <c r="D32" s="3">
        <f t="shared" si="2"/>
        <v>0.24999999999999997</v>
      </c>
      <c r="E32" s="22">
        <v>2.0833333333333332E-2</v>
      </c>
      <c r="F32" s="24" t="s">
        <v>38</v>
      </c>
    </row>
    <row r="33" spans="1:6" ht="12.75" customHeight="1" x14ac:dyDescent="0.2">
      <c r="A33" s="21">
        <v>42143</v>
      </c>
      <c r="B33" s="22">
        <v>0.41666666666666669</v>
      </c>
      <c r="C33" s="22">
        <v>0.70833333333333337</v>
      </c>
      <c r="D33" s="3">
        <f t="shared" si="2"/>
        <v>0.27083333333333337</v>
      </c>
      <c r="E33" s="22">
        <v>2.0833333333333332E-2</v>
      </c>
      <c r="F33" s="24" t="s">
        <v>39</v>
      </c>
    </row>
    <row r="34" spans="1:6" ht="12.75" customHeight="1" x14ac:dyDescent="0.2">
      <c r="A34" s="21">
        <v>42142</v>
      </c>
      <c r="B34" s="22">
        <v>0.375</v>
      </c>
      <c r="C34" s="22">
        <v>0.57291666666666663</v>
      </c>
      <c r="D34" s="3">
        <f>IF(C34-B34&gt;=0,C34-B34-E34,C34-B34-E34+1)</f>
        <v>0.19791666666666663</v>
      </c>
      <c r="E34" s="22">
        <v>0</v>
      </c>
      <c r="F34" s="24" t="s">
        <v>37</v>
      </c>
    </row>
    <row r="35" spans="1:6" ht="12.75" customHeight="1" x14ac:dyDescent="0.2">
      <c r="A35" s="21">
        <v>42139</v>
      </c>
      <c r="B35" s="22">
        <v>0.375</v>
      </c>
      <c r="C35" s="22">
        <v>0.64583333333333337</v>
      </c>
      <c r="D35" s="3">
        <f>IF(C35-B35&gt;=0,C35-B35-E35,C35-B35-E35+1)</f>
        <v>0.25000000000000006</v>
      </c>
      <c r="E35" s="22">
        <v>2.0833333333333332E-2</v>
      </c>
      <c r="F35" s="24" t="s">
        <v>36</v>
      </c>
    </row>
    <row r="36" spans="1:6" ht="12.75" customHeight="1" x14ac:dyDescent="0.2">
      <c r="A36" s="21">
        <v>42136</v>
      </c>
      <c r="B36" s="22">
        <v>0.41666666666666669</v>
      </c>
      <c r="C36" s="22">
        <v>0.625</v>
      </c>
      <c r="D36" s="3">
        <f>IF(C36-B36&gt;=0,C36-B36-E36,C36-B36-E36+1)</f>
        <v>0.18749999999999997</v>
      </c>
      <c r="E36" s="22">
        <v>2.0833333333333332E-2</v>
      </c>
      <c r="F36" s="24" t="s">
        <v>35</v>
      </c>
    </row>
    <row r="37" spans="1:6" ht="12.75" customHeight="1" x14ac:dyDescent="0.2">
      <c r="A37" s="21">
        <v>42135</v>
      </c>
      <c r="B37" s="22">
        <v>0.375</v>
      </c>
      <c r="C37" s="22">
        <v>0.60416666666666663</v>
      </c>
      <c r="D37" s="3">
        <f>IF(C37-B37&gt;=0,C37-B37-E37,C37-B37-E37+1)</f>
        <v>0.22916666666666663</v>
      </c>
      <c r="E37" s="22">
        <v>0</v>
      </c>
      <c r="F37" s="24" t="s">
        <v>34</v>
      </c>
    </row>
    <row r="38" spans="1:6" ht="12.75" customHeight="1" x14ac:dyDescent="0.2">
      <c r="A38" s="25" t="s">
        <v>32</v>
      </c>
      <c r="B38" s="26"/>
      <c r="C38" s="26"/>
      <c r="D38" s="26"/>
      <c r="E38" s="26"/>
      <c r="F38" s="26"/>
    </row>
    <row r="41" spans="1:6" ht="12.75" customHeight="1" x14ac:dyDescent="0.2">
      <c r="C41" s="23"/>
    </row>
  </sheetData>
  <mergeCells count="1">
    <mergeCell ref="A38:F3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14.42578125" defaultRowHeight="12.75" customHeight="1" x14ac:dyDescent="0.2"/>
  <cols>
    <col min="1" max="20" width="17.28515625" customWidth="1"/>
  </cols>
  <sheetData>
    <row r="1" spans="1:10" ht="12.75" customHeight="1" x14ac:dyDescent="0.2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15</v>
      </c>
      <c r="I1" s="1" t="s">
        <v>9</v>
      </c>
      <c r="J1" s="1" t="s">
        <v>10</v>
      </c>
    </row>
    <row r="2" spans="1:10" ht="12.75" customHeight="1" x14ac:dyDescent="0.2">
      <c r="A2" t="e">
        <f t="shared" ref="A2:E2" si="0">#REF!</f>
        <v>#REF!</v>
      </c>
      <c r="B2" t="e">
        <f t="shared" si="0"/>
        <v>#REF!</v>
      </c>
      <c r="C2" s="3" t="e">
        <f t="shared" si="0"/>
        <v>#REF!</v>
      </c>
      <c r="D2" s="3" t="e">
        <f t="shared" si="0"/>
        <v>#REF!</v>
      </c>
      <c r="E2" s="5" t="e">
        <f t="shared" si="0"/>
        <v>#REF!</v>
      </c>
      <c r="F2">
        <f>Overview!D12</f>
        <v>0</v>
      </c>
      <c r="G2" s="7">
        <f ca="1">Overview!A12</f>
        <v>42168.333333333336</v>
      </c>
      <c r="H2">
        <f>H4</f>
        <v>0</v>
      </c>
      <c r="I2" s="4">
        <f>K4</f>
        <v>0</v>
      </c>
      <c r="J2">
        <f>N4</f>
        <v>0</v>
      </c>
    </row>
    <row r="3" spans="1:10" ht="12.75" customHeight="1" x14ac:dyDescent="0.2">
      <c r="H3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14.42578125" defaultRowHeight="12.75" customHeight="1" x14ac:dyDescent="0.2"/>
  <cols>
    <col min="1" max="20" width="17.28515625" customWidth="1"/>
  </cols>
  <sheetData>
    <row r="1" spans="1:10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.75" customHeight="1" x14ac:dyDescent="0.2">
      <c r="A2" t="e">
        <f t="shared" ref="A2:E2" si="0">#REF!</f>
        <v>#REF!</v>
      </c>
      <c r="B2" t="e">
        <f t="shared" si="0"/>
        <v>#REF!</v>
      </c>
      <c r="C2" s="3" t="e">
        <f t="shared" si="0"/>
        <v>#REF!</v>
      </c>
      <c r="D2" s="4" t="e">
        <f t="shared" si="0"/>
        <v>#REF!</v>
      </c>
      <c r="E2" s="5" t="e">
        <f t="shared" si="0"/>
        <v>#REF!</v>
      </c>
      <c r="F2" s="7">
        <f>Overview!E12</f>
        <v>0</v>
      </c>
      <c r="G2" s="7">
        <f ca="1">Overview!A12</f>
        <v>42168.333333333336</v>
      </c>
      <c r="H2" t="str">
        <f>H3</f>
        <v>#ERROR!</v>
      </c>
      <c r="I2" s="4">
        <f>K3</f>
        <v>0</v>
      </c>
      <c r="J2">
        <f>N3</f>
        <v>0</v>
      </c>
    </row>
    <row r="3" spans="1:10" ht="12.75" customHeight="1" x14ac:dyDescent="0.2">
      <c r="H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Practice</vt:lpstr>
      <vt:lpstr>Theory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2015-06-05T12:55:39Z</dcterms:modified>
</cp:coreProperties>
</file>