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<sst xmlns="http://schemas.openxmlformats.org/spreadsheetml/2006/main" count="27" uniqueCount="27">
  <si>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Auditory of SC</t>
  </si>
  <si>
    <t xml:space="preserve">Number of seats</t>
  </si>
  <si>
    <t xml:space="preserve">Time of use during the week</t>
  </si>
  <si>
    <t xml:space="preserve">Number of people/week</t>
  </si>
  <si>
    <t xml:space="preserve">Common data</t>
  </si>
  <si>
    <t xml:space="preserve">% of present people</t>
  </si>
  <si>
    <t xml:space="preserve">Wage of one person</t>
  </si>
  <si>
    <t xml:space="preserve">ЦШ-0-007 Студ. простір (інкубатор верх) 
</t>
  </si>
  <si>
    <t xml:space="preserve">ЦШ-0-002 Авдиторія (Великий зал) </t>
  </si>
  <si>
    <t xml:space="preserve">ЦШ-0-007 Студ. простір (інкубатор низ) </t>
  </si>
  <si>
    <t xml:space="preserve">ЦШ-0-016 Переговорна кімната</t>
  </si>
  <si>
    <t xml:space="preserve">Cost of all auditories</t>
  </si>
  <si>
    <t xml:space="preserve">ЦШ-1-102 Хол 1-го поверху </t>
  </si>
  <si>
    <t xml:space="preserve">ЦШ-1-127 Авдиторія (Паркова)</t>
  </si>
  <si>
    <t xml:space="preserve">ЦШ-2-202 Авдиторія</t>
  </si>
  <si>
    <t xml:space="preserve">ЦШ-2-203 Авдиторія</t>
  </si>
  <si>
    <t xml:space="preserve">ЦШ-2-204 Авдиторія</t>
  </si>
  <si>
    <t xml:space="preserve">ЦШ-2-216 Переговорна кімната для нарад</t>
  </si>
  <si>
    <t xml:space="preserve">ЦШ-3-302 Авдиторія</t>
  </si>
  <si>
    <t xml:space="preserve">ЦШ-3-303 Авдиторія</t>
  </si>
  <si>
    <t xml:space="preserve">ЦШ-3-304 Авдиторія</t>
  </si>
  <si>
    <t xml:space="preserve">ЦШ-3-316 Переговорна кімната</t>
  </si>
  <si>
    <t xml:space="preserve">ЦШ-4-402 Авдиторія</t>
  </si>
  <si>
    <t xml:space="preserve">ЦШ-4-403 Авдит</t>
  </si>
  <si>
    <t xml:space="preserve">ЦШ-4-404 Авдиторія</t>
  </si>
  <si>
    <t xml:space="preserve">ЦШ-4-415 Авдиторія</t>
  </si>
  <si>
    <t xml:space="preserve">ЦШ-4-416 Переговорна кімната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</si>
</sst>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[$$-803D]#,##0.00;[RED]\-[$$-803D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B4C7DC"/>
        <bgColor rgb="FFCCCCFF"/>
      </patternFill>
    </fill>
    <fill>
      <patternFill patternType="solid">
        <fgColor rgb="FFFFB66C"/>
        <bgColor rgb="FFFFDE59"/>
      </patternFill>
    </fill>
    <fill>
      <patternFill patternType="solid">
        <fgColor rgb="FFFFDBB6"/>
        <bgColor rgb="FFFFFFCC"/>
      </patternFill>
    </fill>
    <fill>
      <patternFill patternType="solid">
        <fgColor rgb="FFD4EA6B"/>
        <bgColor rgb="FFFFDE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B66C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4.94"/>
    <col collapsed="false" customWidth="true" hidden="false" outlineLevel="0" max="3" min="3" style="0" width="24.45"/>
    <col collapsed="false" customWidth="true" hidden="false" outlineLevel="0" max="5" min="5" style="0" width="12.17"/>
  </cols>
  <sheetData>
    <row r="1" customFormat="false" ht="37.3" hidden="false" customHeight="true" outlineLevel="0" collapsed="false">
      <c r="A1" s="1" t="s">
        <v>0</v>
      </c>
      <c r="B1" s="1" t="s">
        <v>1</v>
      </c>
      <c r="C1" s="1" t="s">
        <v>2</v>
      </c>
      <c r="E1" s="2" t="s">
        <v>3</v>
      </c>
      <c r="K1" s="3" t="s">
        <v>4</v>
      </c>
      <c r="L1" s="3"/>
    </row>
    <row r="2" customFormat="false" ht="31.05" hidden="false" customHeight="true" outlineLevel="0" collapsed="false">
      <c r="A2" s="4"/>
      <c r="B2" s="4"/>
      <c r="C2" s="4"/>
      <c r="E2" s="4"/>
      <c r="K2" s="5" t="s">
        <v>5</v>
      </c>
      <c r="L2" s="5" t="s">
        <v>6</v>
      </c>
    </row>
    <row r="3" customFormat="false" ht="46" hidden="false" customHeight="false" outlineLevel="0" collapsed="false">
      <c r="A3" s="6" t="s">
        <v>7</v>
      </c>
      <c r="B3" s="7" t="n">
        <v>25</v>
      </c>
      <c r="C3" s="8" t="n">
        <v>5</v>
      </c>
      <c r="E3" s="7" t="n">
        <f aca="false">B3*$K$3*C3</f>
        <v>75</v>
      </c>
      <c r="K3" s="7" t="n">
        <v>0.6</v>
      </c>
      <c r="L3" s="7" t="n">
        <v>5</v>
      </c>
    </row>
    <row r="4" customFormat="false" ht="41.45" hidden="false" customHeight="true" outlineLevel="0" collapsed="false">
      <c r="A4" s="6" t="s">
        <v>8</v>
      </c>
      <c r="B4" s="7" t="n">
        <v>150</v>
      </c>
      <c r="C4" s="8" t="n">
        <f aca="false">(80+80+80+120+6*60)/60</f>
        <v>12</v>
      </c>
      <c r="E4" s="7" t="n">
        <f aca="false">B4*$K$3*C4</f>
        <v>1080</v>
      </c>
    </row>
    <row r="5" customFormat="false" ht="46.8" hidden="false" customHeight="true" outlineLevel="0" collapsed="false">
      <c r="A5" s="6" t="s">
        <v>9</v>
      </c>
      <c r="B5" s="7" t="n">
        <v>35</v>
      </c>
      <c r="C5" s="8" t="n">
        <v>5</v>
      </c>
      <c r="E5" s="7" t="n">
        <f aca="false">B5*$K$3*C5</f>
        <v>105</v>
      </c>
    </row>
    <row r="6" customFormat="false" ht="34.8" hidden="false" customHeight="false" outlineLevel="0" collapsed="false">
      <c r="A6" s="6" t="s">
        <v>10</v>
      </c>
      <c r="B6" s="7" t="n">
        <v>6</v>
      </c>
      <c r="C6" s="8" t="n">
        <v>4</v>
      </c>
      <c r="E6" s="7" t="n">
        <f aca="false">B6*$K$3*C6</f>
        <v>14.4</v>
      </c>
      <c r="K6" s="9" t="s">
        <v>11</v>
      </c>
      <c r="L6" s="10" t="n">
        <f aca="false">SUM(E3:E21)*L3</f>
        <v>36482</v>
      </c>
    </row>
    <row r="7" customFormat="false" ht="43.1" hidden="false" customHeight="true" outlineLevel="0" collapsed="false">
      <c r="A7" s="6" t="s">
        <v>12</v>
      </c>
      <c r="B7" s="7" t="n">
        <v>80</v>
      </c>
      <c r="C7" s="8" t="n">
        <v>6</v>
      </c>
      <c r="E7" s="7" t="n">
        <f aca="false">B7*$K$3*C7</f>
        <v>288</v>
      </c>
    </row>
    <row r="8" customFormat="false" ht="42.7" hidden="false" customHeight="true" outlineLevel="0" collapsed="false">
      <c r="A8" s="6" t="s">
        <v>13</v>
      </c>
      <c r="B8" s="7" t="n">
        <v>90</v>
      </c>
      <c r="C8" s="8" t="n">
        <f aca="false">(80+90+80+80+80+80)/60+3.5+3+3+5+5+7</f>
        <v>34.6666666666667</v>
      </c>
      <c r="E8" s="7" t="n">
        <f aca="false">B8*$K$3*C8</f>
        <v>1872</v>
      </c>
    </row>
    <row r="9" customFormat="false" ht="41.85" hidden="false" customHeight="true" outlineLevel="0" collapsed="false">
      <c r="A9" s="6" t="s">
        <v>14</v>
      </c>
      <c r="B9" s="7" t="n">
        <v>30</v>
      </c>
      <c r="C9" s="8" t="n">
        <f aca="false">(24*80 + 10)/60</f>
        <v>32.1666666666667</v>
      </c>
      <c r="E9" s="7" t="n">
        <f aca="false">B9*$K$3*C9</f>
        <v>579</v>
      </c>
    </row>
    <row r="10" customFormat="false" ht="41" hidden="false" customHeight="true" outlineLevel="0" collapsed="false">
      <c r="A10" s="6" t="s">
        <v>15</v>
      </c>
      <c r="B10" s="7" t="n">
        <v>30</v>
      </c>
      <c r="C10" s="8" t="n">
        <f aca="false">(13*80 -10)/60</f>
        <v>17.1666666666667</v>
      </c>
      <c r="E10" s="7" t="n">
        <f aca="false">B10*$K$3*C10</f>
        <v>309</v>
      </c>
    </row>
    <row r="11" customFormat="false" ht="43.1" hidden="false" customHeight="true" outlineLevel="0" collapsed="false">
      <c r="A11" s="6" t="s">
        <v>16</v>
      </c>
      <c r="B11" s="7" t="n">
        <v>15</v>
      </c>
      <c r="C11" s="8" t="n">
        <v>0</v>
      </c>
      <c r="E11" s="7" t="n">
        <f aca="false">B11*$K$3*C11</f>
        <v>0</v>
      </c>
    </row>
    <row r="12" customFormat="false" ht="44.35" hidden="false" customHeight="true" outlineLevel="0" collapsed="false">
      <c r="A12" s="6" t="s">
        <v>17</v>
      </c>
      <c r="B12" s="7" t="n">
        <v>10</v>
      </c>
      <c r="C12" s="8" t="n">
        <f aca="false">(13*80) / 60</f>
        <v>17.3333333333333</v>
      </c>
      <c r="E12" s="7" t="n">
        <f aca="false">B12*$K$3*C12</f>
        <v>104</v>
      </c>
    </row>
    <row r="13" customFormat="false" ht="34.4" hidden="false" customHeight="true" outlineLevel="0" collapsed="false">
      <c r="A13" s="6" t="s">
        <v>18</v>
      </c>
      <c r="B13" s="7" t="n">
        <v>30</v>
      </c>
      <c r="C13" s="8" t="n">
        <f aca="false">(80*6) / 60 + 3 + 2</f>
        <v>13</v>
      </c>
      <c r="E13" s="7" t="n">
        <f aca="false">B13*$K$3*C13</f>
        <v>234</v>
      </c>
    </row>
    <row r="14" customFormat="false" ht="37.3" hidden="false" customHeight="true" outlineLevel="0" collapsed="false">
      <c r="A14" s="6" t="s">
        <v>19</v>
      </c>
      <c r="B14" s="7" t="n">
        <v>30</v>
      </c>
      <c r="C14" s="8" t="n">
        <f aca="false">29*80/60</f>
        <v>38.6666666666667</v>
      </c>
      <c r="E14" s="7" t="n">
        <f aca="false">B14*$K$3*C14</f>
        <v>696</v>
      </c>
    </row>
    <row r="15" customFormat="false" ht="23.6" hidden="false" customHeight="false" outlineLevel="0" collapsed="false">
      <c r="A15" s="6" t="s">
        <v>20</v>
      </c>
      <c r="B15" s="7" t="n">
        <v>15</v>
      </c>
      <c r="C15" s="8" t="n">
        <f aca="false">(20*80 + 110 +110)/60 +2.5 +3</f>
        <v>35.8333333333333</v>
      </c>
      <c r="E15" s="7" t="n">
        <f aca="false">B15*$K$3*C15</f>
        <v>322.5</v>
      </c>
    </row>
    <row r="16" customFormat="false" ht="38.55" hidden="false" customHeight="true" outlineLevel="0" collapsed="false">
      <c r="A16" s="6" t="s">
        <v>21</v>
      </c>
      <c r="B16" s="7" t="n">
        <v>10</v>
      </c>
      <c r="C16" s="8" t="n">
        <f aca="false">4.5* 3 + (6*80)/60</f>
        <v>21.5</v>
      </c>
      <c r="E16" s="7" t="n">
        <f aca="false">B16*$K$3*C16</f>
        <v>129</v>
      </c>
    </row>
    <row r="17" customFormat="false" ht="39.8" hidden="false" customHeight="true" outlineLevel="0" collapsed="false">
      <c r="A17" s="6" t="s">
        <v>22</v>
      </c>
      <c r="B17" s="7" t="n">
        <v>30</v>
      </c>
      <c r="C17" s="8" t="n">
        <f aca="false">14*80/60</f>
        <v>18.6666666666667</v>
      </c>
      <c r="E17" s="7" t="n">
        <f aca="false">B17*$K$3*C17</f>
        <v>336</v>
      </c>
    </row>
    <row r="18" customFormat="false" ht="30.25" hidden="false" customHeight="true" outlineLevel="0" collapsed="false">
      <c r="A18" s="6" t="s">
        <v>23</v>
      </c>
      <c r="B18" s="7" t="n">
        <v>30</v>
      </c>
      <c r="C18" s="8" t="n">
        <f aca="false">22*80/60</f>
        <v>29.3333333333333</v>
      </c>
      <c r="E18" s="7" t="n">
        <f aca="false">B18*$K$3*C18</f>
        <v>528</v>
      </c>
    </row>
    <row r="19" customFormat="false" ht="33.55" hidden="false" customHeight="true" outlineLevel="0" collapsed="false">
      <c r="A19" s="6" t="s">
        <v>24</v>
      </c>
      <c r="B19" s="7" t="n">
        <v>15</v>
      </c>
      <c r="C19" s="8" t="n">
        <f aca="false">(14*80)/60 +3 + 4 +5.5 + 4 + 4</f>
        <v>39.1666666666667</v>
      </c>
      <c r="E19" s="7" t="n">
        <f aca="false">B19*$K$3*C19</f>
        <v>352.5</v>
      </c>
    </row>
    <row r="20" customFormat="false" ht="30.65" hidden="false" customHeight="true" outlineLevel="0" collapsed="false">
      <c r="A20" s="6" t="s">
        <v>25</v>
      </c>
      <c r="B20" s="7" t="n">
        <v>10</v>
      </c>
      <c r="C20" s="8" t="n">
        <f aca="false">20*80/60</f>
        <v>26.6666666666667</v>
      </c>
      <c r="E20" s="7" t="n">
        <f aca="false">B20*$K$3*C20</f>
        <v>160</v>
      </c>
    </row>
    <row r="21" customFormat="false" ht="32.3" hidden="false" customHeight="true" outlineLevel="0" collapsed="false">
      <c r="A21" s="6" t="s">
        <v>26</v>
      </c>
      <c r="B21" s="7" t="n">
        <v>10</v>
      </c>
      <c r="C21" s="8" t="n">
        <f aca="false">(80+80+90+90+30+60+60)/60 + 5+4+1.5</f>
        <v>18.6666666666667</v>
      </c>
      <c r="E21" s="7" t="n">
        <f aca="false">B21*$K$3*C21</f>
        <v>112</v>
      </c>
    </row>
    <row r="23" customFormat="false" ht="12.8" hidden="false" customHeight="false" outlineLevel="0" collapsed="false">
      <c r="A23" s="11"/>
    </row>
  </sheetData>
  <mergeCells count="1"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2024-04-28T00:40:05Z</dcterms:created>
  <dc:creator/>
  <dc:description/>
  <dc:language>uk-UA</dc:language>
  <cp:lastModifiedBy/>
  <dcterms:modified xsi:type="dcterms:W3CDTF">2024-04-28T01:50:01Z</dcterms:modified>
  <cp:revision>2</cp:revision>
  <dc:subject/>
  <dc:title/>
</cp:coreProperties>
</file>