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/>
  <mc:AlternateContent xmlns:mc="http://schemas.openxmlformats.org/markup-compatibility/2006">
    <mc:Choice Requires="x15">
      <x15ac:absPath xmlns:x15ac="http://schemas.microsoft.com/office/spreadsheetml/2010/11/ac" url="/Users/dickyaryanto/Documents/PT Sentosa Abadi Mining/Data Analyst/"/>
    </mc:Choice>
  </mc:AlternateContent>
  <xr:revisionPtr revIDLastSave="0" documentId="13_ncr:1_{20D7F19E-68EE-B940-A3CD-D9695AD52EC7}" xr6:coauthVersionLast="47" xr6:coauthVersionMax="47" xr10:uidLastSave="{00000000-0000-0000-0000-000000000000}"/>
  <bookViews>
    <workbookView xWindow="0" yWindow="860" windowWidth="34200" windowHeight="202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1" i="1" l="1"/>
  <c r="K20" i="1"/>
  <c r="I12" i="1"/>
  <c r="C26" i="1"/>
  <c r="C25" i="1"/>
  <c r="C22" i="1"/>
  <c r="C21" i="1"/>
  <c r="P4" i="1"/>
  <c r="P5" i="1"/>
  <c r="P6" i="1"/>
  <c r="O6" i="1" s="1"/>
  <c r="P7" i="1"/>
  <c r="O7" i="1" s="1"/>
  <c r="P8" i="1"/>
  <c r="P9" i="1"/>
  <c r="P10" i="1"/>
  <c r="P11" i="1"/>
  <c r="P12" i="1"/>
  <c r="P13" i="1"/>
  <c r="P14" i="1"/>
  <c r="P15" i="1"/>
  <c r="P3" i="1"/>
  <c r="O3" i="1" s="1"/>
  <c r="M17" i="1"/>
  <c r="M16" i="1"/>
  <c r="M14" i="1"/>
  <c r="M12" i="1"/>
  <c r="M9" i="1"/>
  <c r="M7" i="1"/>
  <c r="M6" i="1"/>
  <c r="M3" i="1"/>
  <c r="E17" i="1"/>
  <c r="E16" i="1"/>
  <c r="E14" i="1"/>
  <c r="E12" i="1"/>
  <c r="E9" i="1"/>
  <c r="E7" i="1"/>
  <c r="E6" i="1"/>
  <c r="E3" i="1"/>
  <c r="I17" i="1"/>
  <c r="I16" i="1"/>
  <c r="I14" i="1"/>
  <c r="I9" i="1"/>
  <c r="I7" i="1"/>
  <c r="I6" i="1"/>
  <c r="I3" i="1"/>
  <c r="K17" i="1"/>
  <c r="K16" i="1"/>
  <c r="K14" i="1"/>
  <c r="K12" i="1"/>
  <c r="K9" i="1"/>
  <c r="K7" i="1"/>
  <c r="K6" i="1"/>
  <c r="K3" i="1"/>
  <c r="G3" i="1"/>
  <c r="G17" i="1"/>
  <c r="G16" i="1"/>
  <c r="G14" i="1"/>
  <c r="G12" i="1"/>
  <c r="G9" i="1"/>
  <c r="G7" i="1"/>
  <c r="G6" i="1"/>
  <c r="O14" i="1" l="1"/>
  <c r="O12" i="1"/>
  <c r="O9" i="1"/>
</calcChain>
</file>

<file path=xl/sharedStrings.xml><?xml version="1.0" encoding="utf-8"?>
<sst xmlns="http://schemas.openxmlformats.org/spreadsheetml/2006/main" count="63" uniqueCount="22">
  <si>
    <t>BLOK 8 - KM 7</t>
  </si>
  <si>
    <t>02/24</t>
  </si>
  <si>
    <t>HINO ZS</t>
  </si>
  <si>
    <t>HINO ZY</t>
  </si>
  <si>
    <t>HONGYAN KINKAN430</t>
  </si>
  <si>
    <t>03/24</t>
  </si>
  <si>
    <t>BLOK 8 - PABRIK</t>
  </si>
  <si>
    <t>KBM - PABRIK</t>
  </si>
  <si>
    <t>KM7 - PABRIK</t>
  </si>
  <si>
    <t>MOVE TYPE</t>
  </si>
  <si>
    <t>MONTH</t>
  </si>
  <si>
    <t>EQUIPMENT NAME</t>
  </si>
  <si>
    <t>AVG. MUATAN</t>
  </si>
  <si>
    <t>COUNT. UNIT</t>
  </si>
  <si>
    <t>COST</t>
  </si>
  <si>
    <t>PRODUKSI</t>
  </si>
  <si>
    <t>SUM. RETASE</t>
  </si>
  <si>
    <t>AVG. JARAK</t>
  </si>
  <si>
    <t>TYRE USED</t>
  </si>
  <si>
    <t>GRAND TOTAL</t>
  </si>
  <si>
    <t>COUNT. DETAIL</t>
  </si>
  <si>
    <t>JARAK (KM)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</si>
</sst>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(* #,##0_);_(* \(#,##0\);_(* &quot;-&quot;_);_(@_)"/>
    <numFmt numFmtId="165" formatCode="_(* #,##0.00_);_(* \(#,##0.00\);_(* &quot;-&quot;_);_(@_)"/>
  </numFmts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1" fontId="2" fillId="0" borderId="0" applyFont="0" applyFill="0" applyBorder="0" applyAlignment="0" applyProtection="0"/>
  </cellStyleXfs>
  <cellXfs count="56">
    <xf numFmtId="0" fontId="0" fillId="0" borderId="0" xfId="0"/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horizontal="center" vertical="center"/>
    </xf>
    <xf numFmtId="41" fontId="0" fillId="0" borderId="0" xfId="1" applyFont="1" applyBorder="1" applyAlignment="1">
      <alignment horizontal="center" vertical="center"/>
    </xf>
    <xf numFmtId="165" fontId="0" fillId="0" borderId="3" xfId="1" applyNumberFormat="1" applyFont="1" applyBorder="1" applyAlignment="1">
      <alignment horizontal="center" vertical="center"/>
    </xf>
    <xf numFmtId="165" fontId="0" fillId="0" borderId="0" xfId="1" applyNumberFormat="1" applyFont="1" applyBorder="1" applyAlignment="1">
      <alignment horizontal="center" vertical="center"/>
    </xf>
    <xf numFmtId="165" fontId="0" fillId="0" borderId="8" xfId="1" applyNumberFormat="1" applyFont="1" applyBorder="1" applyAlignment="1">
      <alignment horizontal="center" vertical="center"/>
    </xf>
    <xf numFmtId="41" fontId="0" fillId="0" borderId="4" xfId="1" applyFont="1" applyBorder="1" applyAlignment="1">
      <alignment horizontal="center" vertical="center"/>
    </xf>
    <xf numFmtId="41" fontId="0" fillId="0" borderId="6" xfId="1" applyFont="1" applyBorder="1" applyAlignment="1">
      <alignment horizontal="center" vertical="center"/>
    </xf>
    <xf numFmtId="41" fontId="0" fillId="0" borderId="9" xfId="1" applyFont="1" applyBorder="1" applyAlignment="1">
      <alignment horizontal="center" vertical="center"/>
    </xf>
    <xf numFmtId="165" fontId="0" fillId="0" borderId="4" xfId="1" applyNumberFormat="1" applyFont="1" applyBorder="1" applyAlignment="1">
      <alignment horizontal="center" vertical="center"/>
    </xf>
    <xf numFmtId="165" fontId="0" fillId="0" borderId="6" xfId="1" applyNumberFormat="1" applyFont="1" applyBorder="1" applyAlignment="1">
      <alignment horizontal="center" vertical="center"/>
    </xf>
    <xf numFmtId="165" fontId="0" fillId="0" borderId="9" xfId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5" fontId="1" fillId="0" borderId="1" xfId="1" applyNumberFormat="1" applyFont="1" applyBorder="1" applyAlignment="1">
      <alignment horizontal="center" vertical="center"/>
    </xf>
    <xf numFmtId="41" fontId="3" fillId="0" borderId="1" xfId="1" applyFont="1" applyBorder="1" applyAlignment="1">
      <alignment horizontal="center" vertical="center"/>
    </xf>
    <xf numFmtId="165" fontId="1" fillId="0" borderId="10" xfId="1" applyNumberFormat="1" applyFont="1" applyBorder="1" applyAlignment="1">
      <alignment horizontal="center" vertical="center"/>
    </xf>
    <xf numFmtId="165" fontId="1" fillId="0" borderId="11" xfId="1" applyNumberFormat="1" applyFont="1" applyBorder="1" applyAlignment="1">
      <alignment horizontal="center" vertical="center"/>
    </xf>
    <xf numFmtId="41" fontId="1" fillId="0" borderId="10" xfId="1" applyFont="1" applyBorder="1" applyAlignment="1">
      <alignment horizontal="center" vertical="center"/>
    </xf>
    <xf numFmtId="41" fontId="1" fillId="0" borderId="11" xfId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165" fontId="1" fillId="0" borderId="12" xfId="1" applyNumberFormat="1" applyFont="1" applyBorder="1" applyAlignment="1">
      <alignment horizontal="center" vertical="center"/>
    </xf>
    <xf numFmtId="165" fontId="1" fillId="0" borderId="13" xfId="1" applyNumberFormat="1" applyFont="1" applyBorder="1" applyAlignment="1">
      <alignment horizontal="center" vertical="center"/>
    </xf>
    <xf numFmtId="165" fontId="1" fillId="0" borderId="12" xfId="1" applyNumberFormat="1" applyFont="1" applyBorder="1" applyAlignment="1">
      <alignment vertical="center"/>
    </xf>
    <xf numFmtId="0" fontId="1" fillId="0" borderId="12" xfId="0" applyFont="1" applyBorder="1" applyAlignment="1">
      <alignment horizontal="center" vertical="center"/>
    </xf>
    <xf numFmtId="165" fontId="1" fillId="0" borderId="12" xfId="1" applyNumberFormat="1" applyFont="1" applyBorder="1" applyAlignment="1">
      <alignment horizontal="center" vertical="center"/>
    </xf>
    <xf numFmtId="41" fontId="1" fillId="0" borderId="12" xfId="1" applyFont="1" applyBorder="1" applyAlignment="1">
      <alignment vertical="center"/>
    </xf>
    <xf numFmtId="41" fontId="1" fillId="0" borderId="12" xfId="1" applyFont="1" applyBorder="1" applyAlignment="1">
      <alignment horizontal="center" vertical="center"/>
    </xf>
    <xf numFmtId="41" fontId="0" fillId="0" borderId="4" xfId="1" applyNumberFormat="1" applyFont="1" applyBorder="1" applyAlignment="1">
      <alignment horizontal="center" vertical="center"/>
    </xf>
    <xf numFmtId="41" fontId="0" fillId="0" borderId="6" xfId="1" applyNumberFormat="1" applyFont="1" applyBorder="1" applyAlignment="1">
      <alignment horizontal="center" vertical="center"/>
    </xf>
    <xf numFmtId="41" fontId="0" fillId="0" borderId="9" xfId="1" applyNumberFormat="1" applyFont="1" applyBorder="1" applyAlignment="1">
      <alignment horizontal="center" vertical="center"/>
    </xf>
    <xf numFmtId="41" fontId="0" fillId="0" borderId="2" xfId="1" applyNumberFormat="1" applyFont="1" applyBorder="1" applyAlignment="1">
      <alignment horizontal="center" vertical="center"/>
    </xf>
    <xf numFmtId="41" fontId="0" fillId="0" borderId="5" xfId="1" applyNumberFormat="1" applyFont="1" applyBorder="1" applyAlignment="1">
      <alignment horizontal="center" vertical="center"/>
    </xf>
    <xf numFmtId="41" fontId="0" fillId="0" borderId="7" xfId="1" applyNumberFormat="1" applyFont="1" applyBorder="1" applyAlignment="1">
      <alignment horizontal="center" vertical="center"/>
    </xf>
    <xf numFmtId="41" fontId="0" fillId="0" borderId="7" xfId="1" applyNumberFormat="1" applyFont="1" applyBorder="1" applyAlignment="1">
      <alignment horizontal="center" vertical="center"/>
    </xf>
    <xf numFmtId="41" fontId="0" fillId="0" borderId="2" xfId="1" applyNumberFormat="1" applyFont="1" applyBorder="1" applyAlignment="1">
      <alignment horizontal="center" vertical="center"/>
    </xf>
    <xf numFmtId="41" fontId="0" fillId="0" borderId="2" xfId="1" applyFont="1" applyBorder="1" applyAlignment="1">
      <alignment horizontal="center" vertical="center"/>
    </xf>
    <xf numFmtId="41" fontId="0" fillId="0" borderId="5" xfId="1" applyFont="1" applyBorder="1" applyAlignment="1">
      <alignment horizontal="center" vertical="center"/>
    </xf>
    <xf numFmtId="41" fontId="0" fillId="0" borderId="7" xfId="1" applyFont="1" applyBorder="1" applyAlignment="1">
      <alignment horizontal="center" vertical="center"/>
    </xf>
    <xf numFmtId="41" fontId="0" fillId="0" borderId="7" xfId="1" applyFont="1" applyBorder="1" applyAlignment="1">
      <alignment horizontal="center" vertical="center"/>
    </xf>
    <xf numFmtId="41" fontId="0" fillId="0" borderId="2" xfId="1" applyFont="1" applyBorder="1" applyAlignment="1">
      <alignment horizontal="center" vertical="center"/>
    </xf>
    <xf numFmtId="165" fontId="0" fillId="0" borderId="2" xfId="1" applyNumberFormat="1" applyFont="1" applyBorder="1" applyAlignment="1">
      <alignment horizontal="center" vertical="center"/>
    </xf>
    <xf numFmtId="165" fontId="0" fillId="0" borderId="5" xfId="1" applyNumberFormat="1" applyFont="1" applyBorder="1" applyAlignment="1">
      <alignment horizontal="center" vertical="center"/>
    </xf>
    <xf numFmtId="165" fontId="0" fillId="0" borderId="7" xfId="1" applyNumberFormat="1" applyFont="1" applyBorder="1" applyAlignment="1">
      <alignment horizontal="center" vertical="center"/>
    </xf>
    <xf numFmtId="165" fontId="0" fillId="0" borderId="7" xfId="1" applyNumberFormat="1" applyFont="1" applyBorder="1" applyAlignment="1">
      <alignment horizontal="center" vertical="center"/>
    </xf>
    <xf numFmtId="165" fontId="0" fillId="0" borderId="2" xfId="1" applyNumberFormat="1" applyFont="1" applyBorder="1" applyAlignment="1">
      <alignment horizontal="center" vertical="center"/>
    </xf>
    <xf numFmtId="165" fontId="0" fillId="0" borderId="5" xfId="1" applyNumberFormat="1" applyFont="1" applyBorder="1" applyAlignment="1">
      <alignment horizontal="center" vertical="center"/>
    </xf>
    <xf numFmtId="13" fontId="0" fillId="0" borderId="5" xfId="1" quotePrefix="1" applyNumberFormat="1" applyFont="1" applyBorder="1" applyAlignment="1">
      <alignment horizontal="center" vertical="center"/>
    </xf>
    <xf numFmtId="41" fontId="0" fillId="0" borderId="7" xfId="1" quotePrefix="1" applyFont="1" applyBorder="1" applyAlignment="1">
      <alignment horizontal="center" vertical="center"/>
    </xf>
    <xf numFmtId="41" fontId="0" fillId="0" borderId="10" xfId="1" applyFont="1" applyBorder="1" applyAlignment="1">
      <alignment horizontal="center" vertical="center"/>
    </xf>
    <xf numFmtId="41" fontId="0" fillId="0" borderId="11" xfId="1" applyFont="1" applyBorder="1" applyAlignment="1">
      <alignment horizontal="center" vertical="center"/>
    </xf>
    <xf numFmtId="13" fontId="0" fillId="0" borderId="2" xfId="1" quotePrefix="1" applyNumberFormat="1" applyFont="1" applyBorder="1" applyAlignment="1">
      <alignment horizontal="center" vertical="center"/>
    </xf>
    <xf numFmtId="165" fontId="0" fillId="0" borderId="0" xfId="0" applyNumberFormat="1" applyFont="1" applyBorder="1" applyAlignment="1">
      <alignment horizontal="left" vertical="center"/>
    </xf>
  </cellXfs>
  <cellStyles count="2">
    <cellStyle name="Comma [0]" xfId="1" builtinId="6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6"/>
  <sheetViews>
    <sheetView tabSelected="1" topLeftCell="E2" zoomScale="173" workbookViewId="0">
      <selection activeCell="K22" sqref="K22"/>
    </sheetView>
  </sheetViews>
  <sheetFormatPr baseColWidth="10" defaultColWidth="8.83203125" defaultRowHeight="15" x14ac:dyDescent="0.2"/>
  <cols>
    <col min="1" max="1" width="13.5" style="1" bestFit="1" customWidth="1"/>
    <col min="2" max="2" width="10" style="1" customWidth="1"/>
    <col min="3" max="3" width="18.33203125" style="2" bestFit="1" customWidth="1"/>
    <col min="4" max="4" width="14.1640625" style="6" bestFit="1" customWidth="1"/>
    <col min="5" max="5" width="13.6640625" style="6" customWidth="1"/>
    <col min="6" max="6" width="14.5" style="4" bestFit="1" customWidth="1"/>
    <col min="7" max="7" width="13.6640625" style="4" bestFit="1" customWidth="1"/>
    <col min="8" max="8" width="14.5" style="4" bestFit="1" customWidth="1"/>
    <col min="9" max="9" width="13.6640625" style="4" bestFit="1" customWidth="1"/>
    <col min="10" max="10" width="14.5" style="4" bestFit="1" customWidth="1"/>
    <col min="11" max="11" width="13.6640625" style="4" bestFit="1" customWidth="1"/>
    <col min="12" max="12" width="14.5" style="6" bestFit="1" customWidth="1"/>
    <col min="13" max="13" width="13.6640625" style="6" bestFit="1" customWidth="1"/>
    <col min="14" max="14" width="14.5" style="6" bestFit="1" customWidth="1"/>
    <col min="15" max="16" width="14.5" style="6" customWidth="1"/>
    <col min="17" max="17" width="11.6640625" style="6" hidden="1" customWidth="1"/>
    <col min="18" max="16384" width="8.83203125" style="1"/>
  </cols>
  <sheetData>
    <row r="1" spans="1:17" ht="28" customHeight="1" thickBot="1" x14ac:dyDescent="0.25">
      <c r="A1" s="14" t="s">
        <v>9</v>
      </c>
      <c r="B1" s="14" t="s">
        <v>10</v>
      </c>
      <c r="C1" s="14" t="s">
        <v>11</v>
      </c>
      <c r="D1" s="15" t="s">
        <v>12</v>
      </c>
      <c r="E1" s="19" t="s">
        <v>13</v>
      </c>
      <c r="F1" s="20"/>
      <c r="G1" s="16" t="s">
        <v>18</v>
      </c>
      <c r="H1" s="16"/>
      <c r="I1" s="19" t="s">
        <v>14</v>
      </c>
      <c r="J1" s="20"/>
      <c r="K1" s="17" t="s">
        <v>15</v>
      </c>
      <c r="L1" s="18"/>
      <c r="M1" s="17" t="s">
        <v>16</v>
      </c>
      <c r="N1" s="18"/>
      <c r="O1" s="17" t="s">
        <v>21</v>
      </c>
      <c r="P1" s="18"/>
      <c r="Q1" s="24" t="s">
        <v>17</v>
      </c>
    </row>
    <row r="2" spans="1:17" s="3" customFormat="1" ht="28" customHeight="1" thickBot="1" x14ac:dyDescent="0.25">
      <c r="A2" s="27"/>
      <c r="B2" s="27"/>
      <c r="C2" s="27"/>
      <c r="D2" s="24"/>
      <c r="E2" s="28" t="s">
        <v>19</v>
      </c>
      <c r="F2" s="29" t="s">
        <v>20</v>
      </c>
      <c r="G2" s="30" t="s">
        <v>19</v>
      </c>
      <c r="H2" s="30" t="s">
        <v>20</v>
      </c>
      <c r="I2" s="30" t="s">
        <v>19</v>
      </c>
      <c r="J2" s="29" t="s">
        <v>20</v>
      </c>
      <c r="K2" s="30" t="s">
        <v>19</v>
      </c>
      <c r="L2" s="26" t="s">
        <v>20</v>
      </c>
      <c r="M2" s="26" t="s">
        <v>19</v>
      </c>
      <c r="N2" s="26" t="s">
        <v>20</v>
      </c>
      <c r="O2" s="26" t="s">
        <v>19</v>
      </c>
      <c r="P2" s="26" t="s">
        <v>20</v>
      </c>
      <c r="Q2" s="25"/>
    </row>
    <row r="3" spans="1:17" ht="16" thickBot="1" x14ac:dyDescent="0.25">
      <c r="A3" s="21" t="s">
        <v>0</v>
      </c>
      <c r="B3" s="21" t="s">
        <v>1</v>
      </c>
      <c r="C3" s="22" t="s">
        <v>2</v>
      </c>
      <c r="D3" s="5">
        <v>39.86</v>
      </c>
      <c r="E3" s="34">
        <f>SUM(F3:F5)</f>
        <v>31</v>
      </c>
      <c r="F3" s="8">
        <v>10</v>
      </c>
      <c r="G3" s="39">
        <f>SUM(H3:H5)</f>
        <v>60</v>
      </c>
      <c r="H3" s="8">
        <v>12</v>
      </c>
      <c r="I3" s="39">
        <f>SUM(J3:J5)</f>
        <v>317176000</v>
      </c>
      <c r="J3" s="8">
        <v>61800000</v>
      </c>
      <c r="K3" s="39">
        <f>SUM(L3:L5)</f>
        <v>93396.524999999994</v>
      </c>
      <c r="L3" s="11">
        <v>26554.47</v>
      </c>
      <c r="M3" s="44">
        <f>SUM(N3:N5)</f>
        <v>1951.2769549773454</v>
      </c>
      <c r="N3" s="11">
        <v>666.19342699448077</v>
      </c>
      <c r="O3" s="44">
        <f>SUM(P3:P5)</f>
        <v>48781.923874433647</v>
      </c>
      <c r="P3" s="31">
        <f>N3*Q3</f>
        <v>16654.835674862021</v>
      </c>
      <c r="Q3" s="11">
        <v>25</v>
      </c>
    </row>
    <row r="4" spans="1:17" ht="16" thickBot="1" x14ac:dyDescent="0.25">
      <c r="A4" s="21"/>
      <c r="B4" s="21"/>
      <c r="C4" s="22" t="s">
        <v>3</v>
      </c>
      <c r="D4" s="6">
        <v>49.75</v>
      </c>
      <c r="E4" s="35"/>
      <c r="F4" s="9">
        <v>15</v>
      </c>
      <c r="G4" s="40"/>
      <c r="H4" s="9">
        <v>26</v>
      </c>
      <c r="I4" s="40"/>
      <c r="J4" s="9">
        <v>142076000</v>
      </c>
      <c r="K4" s="40"/>
      <c r="L4" s="12">
        <v>36931.004999999997</v>
      </c>
      <c r="M4" s="45"/>
      <c r="N4" s="12">
        <v>742.33175879396981</v>
      </c>
      <c r="O4" s="45"/>
      <c r="P4" s="32">
        <f>N4*Q4</f>
        <v>18558.293969849245</v>
      </c>
      <c r="Q4" s="12">
        <v>25</v>
      </c>
    </row>
    <row r="5" spans="1:17" ht="16" thickBot="1" x14ac:dyDescent="0.25">
      <c r="A5" s="21"/>
      <c r="B5" s="21"/>
      <c r="C5" s="22" t="s">
        <v>4</v>
      </c>
      <c r="D5" s="6">
        <v>55.11</v>
      </c>
      <c r="E5" s="35"/>
      <c r="F5" s="9">
        <v>6</v>
      </c>
      <c r="G5" s="40"/>
      <c r="H5" s="9">
        <v>22</v>
      </c>
      <c r="I5" s="40"/>
      <c r="J5" s="9">
        <v>113300000</v>
      </c>
      <c r="K5" s="40"/>
      <c r="L5" s="12">
        <v>29911.05</v>
      </c>
      <c r="M5" s="45"/>
      <c r="N5" s="12">
        <v>542.75176918889497</v>
      </c>
      <c r="O5" s="45"/>
      <c r="P5" s="32">
        <f>N5*Q5</f>
        <v>13568.794229722374</v>
      </c>
      <c r="Q5" s="12">
        <v>25</v>
      </c>
    </row>
    <row r="6" spans="1:17" ht="16" thickBot="1" x14ac:dyDescent="0.25">
      <c r="A6" s="21"/>
      <c r="B6" s="23" t="s">
        <v>5</v>
      </c>
      <c r="C6" s="22" t="s">
        <v>3</v>
      </c>
      <c r="D6" s="7">
        <v>49.75</v>
      </c>
      <c r="E6" s="36">
        <f>SUM(F6)</f>
        <v>8</v>
      </c>
      <c r="F6" s="10">
        <v>8</v>
      </c>
      <c r="G6" s="41">
        <f>SUM(H6)</f>
        <v>39</v>
      </c>
      <c r="H6" s="10">
        <v>39</v>
      </c>
      <c r="I6" s="41">
        <f>SUM(J6)</f>
        <v>213010000</v>
      </c>
      <c r="J6" s="10">
        <v>213010000</v>
      </c>
      <c r="K6" s="41">
        <f>SUM(L6)</f>
        <v>28936.33</v>
      </c>
      <c r="L6" s="13">
        <v>28936.33</v>
      </c>
      <c r="M6" s="46">
        <f>SUM(N6)</f>
        <v>581.63477386934676</v>
      </c>
      <c r="N6" s="13">
        <v>581.63477386934676</v>
      </c>
      <c r="O6" s="46">
        <f>SUM(P6)</f>
        <v>14540.869346733669</v>
      </c>
      <c r="P6" s="33">
        <f>N6*Q6</f>
        <v>14540.869346733669</v>
      </c>
      <c r="Q6" s="13">
        <v>25</v>
      </c>
    </row>
    <row r="7" spans="1:17" ht="16" thickBot="1" x14ac:dyDescent="0.25">
      <c r="A7" s="21" t="s">
        <v>6</v>
      </c>
      <c r="B7" s="21" t="s">
        <v>1</v>
      </c>
      <c r="C7" s="22" t="s">
        <v>2</v>
      </c>
      <c r="D7" s="5">
        <v>39.86</v>
      </c>
      <c r="E7" s="34">
        <f>SUM(F7:F8)</f>
        <v>34</v>
      </c>
      <c r="F7" s="8">
        <v>9</v>
      </c>
      <c r="G7" s="39">
        <f>SUM(H7:H8)</f>
        <v>65</v>
      </c>
      <c r="H7" s="8">
        <v>14</v>
      </c>
      <c r="I7" s="39">
        <f>SUM(J7:J8)</f>
        <v>336794000</v>
      </c>
      <c r="J7" s="8">
        <v>74144000</v>
      </c>
      <c r="K7" s="39">
        <f>SUM(L7:L8)</f>
        <v>33172.89</v>
      </c>
      <c r="L7" s="11">
        <v>11819.52</v>
      </c>
      <c r="M7" s="44">
        <f>SUM(N7:N8)</f>
        <v>725.73930777822875</v>
      </c>
      <c r="N7" s="11">
        <v>296.52584044154543</v>
      </c>
      <c r="O7" s="44">
        <f>SUM(P7:P8)</f>
        <v>25110.580049126715</v>
      </c>
      <c r="P7" s="31">
        <f>N7*Q7</f>
        <v>10259.794079277472</v>
      </c>
      <c r="Q7" s="11">
        <v>34.6</v>
      </c>
    </row>
    <row r="8" spans="1:17" ht="16" thickBot="1" x14ac:dyDescent="0.25">
      <c r="A8" s="21"/>
      <c r="B8" s="21"/>
      <c r="C8" s="22" t="s">
        <v>3</v>
      </c>
      <c r="D8" s="6">
        <v>49.75</v>
      </c>
      <c r="E8" s="35"/>
      <c r="F8" s="9">
        <v>25</v>
      </c>
      <c r="G8" s="40"/>
      <c r="H8" s="9">
        <v>51</v>
      </c>
      <c r="I8" s="40"/>
      <c r="J8" s="9">
        <v>262650000</v>
      </c>
      <c r="K8" s="40"/>
      <c r="L8" s="12">
        <v>21353.37</v>
      </c>
      <c r="M8" s="45"/>
      <c r="N8" s="12">
        <v>429.21346733668338</v>
      </c>
      <c r="O8" s="45"/>
      <c r="P8" s="32">
        <f>N8*Q8</f>
        <v>14850.785969849245</v>
      </c>
      <c r="Q8" s="12">
        <v>34.6</v>
      </c>
    </row>
    <row r="9" spans="1:17" ht="16" thickBot="1" x14ac:dyDescent="0.25">
      <c r="A9" s="21"/>
      <c r="B9" s="21" t="s">
        <v>5</v>
      </c>
      <c r="C9" s="22" t="s">
        <v>2</v>
      </c>
      <c r="D9" s="6">
        <v>39.86</v>
      </c>
      <c r="E9" s="35">
        <f>SUM(F9:F11)</f>
        <v>58</v>
      </c>
      <c r="F9" s="9">
        <v>16</v>
      </c>
      <c r="G9" s="40">
        <f>SUM(H9:H11)</f>
        <v>118</v>
      </c>
      <c r="H9" s="9">
        <v>8</v>
      </c>
      <c r="I9" s="40">
        <f>SUM(J9:J11)</f>
        <v>647880000</v>
      </c>
      <c r="J9" s="9">
        <v>45288000</v>
      </c>
      <c r="K9" s="40">
        <f>SUM(L9:L11)</f>
        <v>85906.87</v>
      </c>
      <c r="L9" s="12">
        <v>15836.42</v>
      </c>
      <c r="M9" s="45">
        <f>SUM(N9:N11)</f>
        <v>1770.8270852611247</v>
      </c>
      <c r="N9" s="12">
        <v>397.30105368790771</v>
      </c>
      <c r="O9" s="45">
        <f>SUM(P9:P11)</f>
        <v>61270.617150034923</v>
      </c>
      <c r="P9" s="32">
        <f>N9*Q9</f>
        <v>13746.616457601607</v>
      </c>
      <c r="Q9" s="12">
        <v>34.6</v>
      </c>
    </row>
    <row r="10" spans="1:17" ht="16" thickBot="1" x14ac:dyDescent="0.25">
      <c r="A10" s="21"/>
      <c r="B10" s="21"/>
      <c r="C10" s="22" t="s">
        <v>3</v>
      </c>
      <c r="D10" s="6">
        <v>49.75</v>
      </c>
      <c r="E10" s="35"/>
      <c r="F10" s="9">
        <v>36</v>
      </c>
      <c r="G10" s="40"/>
      <c r="H10" s="9">
        <v>83</v>
      </c>
      <c r="I10" s="40"/>
      <c r="J10" s="9">
        <v>453180000</v>
      </c>
      <c r="K10" s="40"/>
      <c r="L10" s="12">
        <v>52205.66</v>
      </c>
      <c r="M10" s="45"/>
      <c r="N10" s="12">
        <v>1049.3599999999999</v>
      </c>
      <c r="O10" s="45"/>
      <c r="P10" s="32">
        <f>N10*Q10</f>
        <v>36307.856</v>
      </c>
      <c r="Q10" s="12">
        <v>34.6</v>
      </c>
    </row>
    <row r="11" spans="1:17" ht="16" thickBot="1" x14ac:dyDescent="0.25">
      <c r="A11" s="21"/>
      <c r="B11" s="21"/>
      <c r="C11" s="22" t="s">
        <v>4</v>
      </c>
      <c r="D11" s="7">
        <v>55.11</v>
      </c>
      <c r="E11" s="37"/>
      <c r="F11" s="10">
        <v>6</v>
      </c>
      <c r="G11" s="42"/>
      <c r="H11" s="10">
        <v>27</v>
      </c>
      <c r="I11" s="42"/>
      <c r="J11" s="10">
        <v>149412000</v>
      </c>
      <c r="K11" s="42"/>
      <c r="L11" s="13">
        <v>17864.79</v>
      </c>
      <c r="M11" s="47"/>
      <c r="N11" s="13">
        <v>324.1660315732172</v>
      </c>
      <c r="O11" s="47"/>
      <c r="P11" s="33">
        <f>N11*Q11</f>
        <v>11216.144692433316</v>
      </c>
      <c r="Q11" s="13">
        <v>34.6</v>
      </c>
    </row>
    <row r="12" spans="1:17" ht="16" thickBot="1" x14ac:dyDescent="0.25">
      <c r="A12" s="21" t="s">
        <v>7</v>
      </c>
      <c r="B12" s="21" t="s">
        <v>1</v>
      </c>
      <c r="C12" s="22" t="s">
        <v>3</v>
      </c>
      <c r="D12" s="5">
        <v>49.75</v>
      </c>
      <c r="E12" s="34">
        <f>SUM(F12:F13)</f>
        <v>70</v>
      </c>
      <c r="F12" s="8">
        <v>43</v>
      </c>
      <c r="G12" s="39">
        <f>SUM(H12:H13)</f>
        <v>108</v>
      </c>
      <c r="H12" s="8">
        <v>66</v>
      </c>
      <c r="I12" s="39">
        <f>SUM(J12:J13)</f>
        <v>576782000</v>
      </c>
      <c r="J12" s="8">
        <v>354350000</v>
      </c>
      <c r="K12" s="39">
        <f>SUM(L12:L13)</f>
        <v>130741.82</v>
      </c>
      <c r="L12" s="11">
        <v>61884.22</v>
      </c>
      <c r="M12" s="44">
        <f>SUM(N12:N13)</f>
        <v>2493.3613683368758</v>
      </c>
      <c r="N12" s="11">
        <v>1243.9039195979899</v>
      </c>
      <c r="O12" s="44">
        <f>SUM(P12:P13)</f>
        <v>62334.034208421894</v>
      </c>
      <c r="P12" s="31">
        <f>N12*Q12</f>
        <v>31097.597989949747</v>
      </c>
      <c r="Q12" s="11">
        <v>25</v>
      </c>
    </row>
    <row r="13" spans="1:17" ht="16" thickBot="1" x14ac:dyDescent="0.25">
      <c r="A13" s="21"/>
      <c r="B13" s="21"/>
      <c r="C13" s="22" t="s">
        <v>4</v>
      </c>
      <c r="D13" s="6">
        <v>55.11</v>
      </c>
      <c r="E13" s="35"/>
      <c r="F13" s="9">
        <v>27</v>
      </c>
      <c r="G13" s="40"/>
      <c r="H13" s="9">
        <v>42</v>
      </c>
      <c r="I13" s="40"/>
      <c r="J13" s="9">
        <v>222432000</v>
      </c>
      <c r="K13" s="40"/>
      <c r="L13" s="12">
        <v>68857.600000000006</v>
      </c>
      <c r="M13" s="45"/>
      <c r="N13" s="12">
        <v>1249.4574487388859</v>
      </c>
      <c r="O13" s="45"/>
      <c r="P13" s="32">
        <f>N13*Q13</f>
        <v>31236.436218472147</v>
      </c>
      <c r="Q13" s="12">
        <v>25</v>
      </c>
    </row>
    <row r="14" spans="1:17" ht="16" thickBot="1" x14ac:dyDescent="0.25">
      <c r="A14" s="21"/>
      <c r="B14" s="21" t="s">
        <v>5</v>
      </c>
      <c r="C14" s="22" t="s">
        <v>3</v>
      </c>
      <c r="D14" s="6">
        <v>49.75</v>
      </c>
      <c r="E14" s="35">
        <f>SUM(F14:F15)</f>
        <v>53</v>
      </c>
      <c r="F14" s="9">
        <v>20</v>
      </c>
      <c r="G14" s="40">
        <f>SUM(H14:H15)</f>
        <v>169</v>
      </c>
      <c r="H14" s="9">
        <v>35</v>
      </c>
      <c r="I14" s="40">
        <f>SUM(J14:J15)</f>
        <v>937320000</v>
      </c>
      <c r="J14" s="9">
        <v>196110000</v>
      </c>
      <c r="K14" s="40">
        <f>SUM(L14:L15)</f>
        <v>139849.34</v>
      </c>
      <c r="L14" s="12">
        <v>34043.83</v>
      </c>
      <c r="M14" s="45">
        <f>SUM(N14:N15)</f>
        <v>2604.1948424029056</v>
      </c>
      <c r="N14" s="12">
        <v>684.29809045226136</v>
      </c>
      <c r="O14" s="45">
        <f>SUM(P14:P15)</f>
        <v>65104.871060072634</v>
      </c>
      <c r="P14" s="32">
        <f>N14*Q14</f>
        <v>17107.452261306535</v>
      </c>
      <c r="Q14" s="12">
        <v>25</v>
      </c>
    </row>
    <row r="15" spans="1:17" ht="16" thickBot="1" x14ac:dyDescent="0.25">
      <c r="A15" s="21"/>
      <c r="B15" s="21"/>
      <c r="C15" s="22" t="s">
        <v>4</v>
      </c>
      <c r="D15" s="7">
        <v>55.11</v>
      </c>
      <c r="E15" s="37"/>
      <c r="F15" s="10">
        <v>33</v>
      </c>
      <c r="G15" s="42"/>
      <c r="H15" s="10">
        <v>134</v>
      </c>
      <c r="I15" s="42"/>
      <c r="J15" s="10">
        <v>741210000</v>
      </c>
      <c r="K15" s="42"/>
      <c r="L15" s="13">
        <v>105805.51</v>
      </c>
      <c r="M15" s="47"/>
      <c r="N15" s="13">
        <v>1919.8967519506441</v>
      </c>
      <c r="O15" s="47"/>
      <c r="P15" s="33">
        <f>N15*Q15</f>
        <v>47997.418798766099</v>
      </c>
      <c r="Q15" s="13">
        <v>25</v>
      </c>
    </row>
    <row r="16" spans="1:17" ht="16" thickBot="1" x14ac:dyDescent="0.25">
      <c r="A16" s="21" t="s">
        <v>8</v>
      </c>
      <c r="B16" s="23" t="s">
        <v>1</v>
      </c>
      <c r="C16" s="22" t="s">
        <v>3</v>
      </c>
      <c r="D16" s="5">
        <v>49.75</v>
      </c>
      <c r="E16" s="38">
        <f>SUM(F16)</f>
        <v>16</v>
      </c>
      <c r="F16" s="8">
        <v>16</v>
      </c>
      <c r="G16" s="43">
        <f>SUM(H16)</f>
        <v>41</v>
      </c>
      <c r="H16" s="8">
        <v>41</v>
      </c>
      <c r="I16" s="43">
        <f>SUM(J16)</f>
        <v>212172000</v>
      </c>
      <c r="J16" s="8">
        <v>212172000</v>
      </c>
      <c r="K16" s="43">
        <f>SUM(L16)</f>
        <v>98720.15</v>
      </c>
      <c r="L16" s="11">
        <v>98720.15</v>
      </c>
      <c r="M16" s="48">
        <f>SUM(N16)</f>
        <v>1984.3246231155781</v>
      </c>
      <c r="N16" s="11">
        <v>1984.3246231155781</v>
      </c>
      <c r="O16" s="48"/>
      <c r="P16" s="11"/>
      <c r="Q16" s="11"/>
    </row>
    <row r="17" spans="1:17" ht="16" thickBot="1" x14ac:dyDescent="0.25">
      <c r="A17" s="21"/>
      <c r="B17" s="21" t="s">
        <v>5</v>
      </c>
      <c r="C17" s="22" t="s">
        <v>2</v>
      </c>
      <c r="D17" s="6">
        <v>39.86</v>
      </c>
      <c r="E17" s="35">
        <f>SUM(F17:F18)</f>
        <v>16</v>
      </c>
      <c r="F17" s="9">
        <v>1</v>
      </c>
      <c r="G17" s="40">
        <f>SUM(H17:H18)</f>
        <v>26</v>
      </c>
      <c r="H17" s="9">
        <v>0</v>
      </c>
      <c r="I17" s="40">
        <f>SUM(J17:J18)</f>
        <v>142852000</v>
      </c>
      <c r="J17" s="9">
        <v>0</v>
      </c>
      <c r="K17" s="40">
        <f>SUM(L17:L18)</f>
        <v>84297.67</v>
      </c>
      <c r="L17" s="12">
        <v>42.88</v>
      </c>
      <c r="M17" s="45">
        <f>SUM(N17:N18)</f>
        <v>1694.6393832685756</v>
      </c>
      <c r="N17" s="12">
        <v>1.0757651781234321</v>
      </c>
      <c r="O17" s="49"/>
      <c r="P17" s="12"/>
      <c r="Q17" s="12"/>
    </row>
    <row r="18" spans="1:17" ht="16" thickBot="1" x14ac:dyDescent="0.25">
      <c r="A18" s="21"/>
      <c r="B18" s="21"/>
      <c r="C18" s="22" t="s">
        <v>3</v>
      </c>
      <c r="D18" s="7">
        <v>49.75</v>
      </c>
      <c r="E18" s="37"/>
      <c r="F18" s="10">
        <v>15</v>
      </c>
      <c r="G18" s="42"/>
      <c r="H18" s="10">
        <v>26</v>
      </c>
      <c r="I18" s="42"/>
      <c r="J18" s="10">
        <v>142852000</v>
      </c>
      <c r="K18" s="42"/>
      <c r="L18" s="13">
        <v>84254.79</v>
      </c>
      <c r="M18" s="47"/>
      <c r="N18" s="13">
        <v>1693.5636180904521</v>
      </c>
      <c r="O18" s="46"/>
      <c r="P18" s="13"/>
      <c r="Q18" s="13"/>
    </row>
    <row r="19" spans="1:17" ht="16" thickBot="1" x14ac:dyDescent="0.25"/>
    <row r="20" spans="1:17" ht="16" thickBot="1" x14ac:dyDescent="0.25">
      <c r="B20" s="52" t="s">
        <v>0</v>
      </c>
      <c r="C20" s="53"/>
      <c r="D20" s="52" t="s">
        <v>0</v>
      </c>
      <c r="E20" s="53"/>
      <c r="F20" s="52" t="s">
        <v>0</v>
      </c>
      <c r="G20" s="53"/>
      <c r="H20" s="52" t="s">
        <v>0</v>
      </c>
      <c r="I20" s="53"/>
      <c r="K20" s="4">
        <f>I12/K12</f>
        <v>4411.6106078376451</v>
      </c>
    </row>
    <row r="21" spans="1:17" x14ac:dyDescent="0.2">
      <c r="B21" s="50" t="s">
        <v>1</v>
      </c>
      <c r="C21" s="9">
        <f>K3/G3</f>
        <v>1556.6087499999999</v>
      </c>
      <c r="D21" s="54" t="s">
        <v>1</v>
      </c>
      <c r="E21" s="8"/>
      <c r="F21" s="54" t="s">
        <v>1</v>
      </c>
      <c r="G21" s="8"/>
      <c r="H21" s="54" t="s">
        <v>1</v>
      </c>
      <c r="I21" s="8"/>
      <c r="K21" s="4">
        <f>I14/K14</f>
        <v>6702.3555491931529</v>
      </c>
    </row>
    <row r="22" spans="1:17" ht="16" thickBot="1" x14ac:dyDescent="0.25">
      <c r="B22" s="51" t="s">
        <v>5</v>
      </c>
      <c r="C22" s="10">
        <f>K6/G6</f>
        <v>741.95717948717959</v>
      </c>
      <c r="D22" s="51" t="s">
        <v>5</v>
      </c>
      <c r="E22" s="10"/>
      <c r="F22" s="51" t="s">
        <v>5</v>
      </c>
      <c r="G22" s="10"/>
      <c r="H22" s="51" t="s">
        <v>5</v>
      </c>
      <c r="I22" s="10"/>
    </row>
    <row r="25" spans="1:17" x14ac:dyDescent="0.2">
      <c r="C25" s="55">
        <f>I3/K3</f>
        <v>3396.015001628808</v>
      </c>
    </row>
    <row r="26" spans="1:17" x14ac:dyDescent="0.2">
      <c r="C26" s="2">
        <f>I6/K6</f>
        <v>7361.3343502786975</v>
      </c>
    </row>
  </sheetData>
  <mergeCells count="60">
    <mergeCell ref="B20:C20"/>
    <mergeCell ref="D20:E20"/>
    <mergeCell ref="F20:G20"/>
    <mergeCell ref="H20:I20"/>
    <mergeCell ref="M17:M18"/>
    <mergeCell ref="O1:P1"/>
    <mergeCell ref="O3:O5"/>
    <mergeCell ref="O7:O8"/>
    <mergeCell ref="O9:O11"/>
    <mergeCell ref="O12:O13"/>
    <mergeCell ref="O14:O15"/>
    <mergeCell ref="M3:M5"/>
    <mergeCell ref="M7:M8"/>
    <mergeCell ref="M9:M11"/>
    <mergeCell ref="M12:M13"/>
    <mergeCell ref="M14:M15"/>
    <mergeCell ref="K17:K18"/>
    <mergeCell ref="I1:J1"/>
    <mergeCell ref="I3:I5"/>
    <mergeCell ref="I7:I8"/>
    <mergeCell ref="I9:I11"/>
    <mergeCell ref="I12:I13"/>
    <mergeCell ref="I14:I15"/>
    <mergeCell ref="I17:I18"/>
    <mergeCell ref="K3:K5"/>
    <mergeCell ref="K7:K8"/>
    <mergeCell ref="K9:K11"/>
    <mergeCell ref="K12:K13"/>
    <mergeCell ref="K14:K15"/>
    <mergeCell ref="Q1:Q2"/>
    <mergeCell ref="K1:L1"/>
    <mergeCell ref="M1:N1"/>
    <mergeCell ref="G14:G15"/>
    <mergeCell ref="G17:G18"/>
    <mergeCell ref="A1:A2"/>
    <mergeCell ref="B1:B2"/>
    <mergeCell ref="C1:C2"/>
    <mergeCell ref="D1:D2"/>
    <mergeCell ref="E1:F1"/>
    <mergeCell ref="E3:E5"/>
    <mergeCell ref="E7:E8"/>
    <mergeCell ref="E9:E11"/>
    <mergeCell ref="E12:E13"/>
    <mergeCell ref="E14:E15"/>
    <mergeCell ref="E17:E18"/>
    <mergeCell ref="G1:H1"/>
    <mergeCell ref="G3:G5"/>
    <mergeCell ref="G7:G8"/>
    <mergeCell ref="G9:G11"/>
    <mergeCell ref="G12:G13"/>
    <mergeCell ref="A3:A6"/>
    <mergeCell ref="A7:A11"/>
    <mergeCell ref="A12:A15"/>
    <mergeCell ref="A16:A18"/>
    <mergeCell ref="B3:B5"/>
    <mergeCell ref="B7:B8"/>
    <mergeCell ref="B9:B11"/>
    <mergeCell ref="B12:B13"/>
    <mergeCell ref="B14:B15"/>
    <mergeCell ref="B17:B18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dicky02102000</cp:lastModifiedBy>
  <dcterms:created xsi:type="dcterms:W3CDTF">2024-05-09T06:32:59Z</dcterms:created>
  <dcterms:modified xsi:type="dcterms:W3CDTF">2024-05-10T00:23:14Z</dcterms:modified>
</cp:coreProperties>
</file>