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DF19F869-57C0-FC46-A530-609338DDC260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Sheet1!$A$1:$Y$583</definedName>
  </definedNames>
  <calcPr calcId="191029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" i="1" l="1"/>
  <c r="AU17" i="1"/>
  <c r="AW10" i="1"/>
  <c r="A2" i="1" a="1"/>
  <c r="A2" i="1" s="1"/>
  <c r="Y557" i="2"/>
  <c r="X557" i="2"/>
  <c r="W557" i="2"/>
  <c r="V557" i="2"/>
  <c r="U557" i="2"/>
  <c r="D557" i="2"/>
  <c r="C557" i="2"/>
  <c r="B557" i="2"/>
  <c r="Y556" i="2"/>
  <c r="X556" i="2"/>
  <c r="W556" i="2"/>
  <c r="V556" i="2"/>
  <c r="U556" i="2"/>
  <c r="D556" i="2"/>
  <c r="C556" i="2"/>
  <c r="B556" i="2"/>
  <c r="Y555" i="2"/>
  <c r="X555" i="2"/>
  <c r="W555" i="2"/>
  <c r="V555" i="2"/>
  <c r="U555" i="2"/>
  <c r="D555" i="2"/>
  <c r="C555" i="2"/>
  <c r="B555" i="2"/>
  <c r="Y554" i="2"/>
  <c r="X554" i="2"/>
  <c r="W554" i="2"/>
  <c r="V554" i="2"/>
  <c r="U554" i="2"/>
  <c r="D554" i="2"/>
  <c r="C554" i="2"/>
  <c r="B554" i="2"/>
  <c r="Y553" i="2"/>
  <c r="X553" i="2"/>
  <c r="W553" i="2"/>
  <c r="V553" i="2"/>
  <c r="U553" i="2"/>
  <c r="D553" i="2"/>
  <c r="C553" i="2"/>
  <c r="B553" i="2"/>
  <c r="Y552" i="2"/>
  <c r="X552" i="2"/>
  <c r="W552" i="2"/>
  <c r="V552" i="2"/>
  <c r="U552" i="2"/>
  <c r="D552" i="2"/>
  <c r="C552" i="2"/>
  <c r="B552" i="2"/>
  <c r="Y551" i="2"/>
  <c r="X551" i="2"/>
  <c r="W551" i="2"/>
  <c r="V551" i="2"/>
  <c r="U551" i="2"/>
  <c r="D551" i="2"/>
  <c r="C551" i="2"/>
  <c r="B551" i="2"/>
  <c r="Y550" i="2"/>
  <c r="X550" i="2"/>
  <c r="W550" i="2"/>
  <c r="V550" i="2"/>
  <c r="U550" i="2"/>
  <c r="D550" i="2"/>
  <c r="C550" i="2"/>
  <c r="B550" i="2"/>
  <c r="Y549" i="2"/>
  <c r="X549" i="2"/>
  <c r="W549" i="2"/>
  <c r="V549" i="2"/>
  <c r="U549" i="2"/>
  <c r="D549" i="2"/>
  <c r="C549" i="2"/>
  <c r="B549" i="2"/>
  <c r="Y548" i="2"/>
  <c r="X548" i="2"/>
  <c r="W548" i="2"/>
  <c r="V548" i="2"/>
  <c r="U548" i="2"/>
  <c r="D548" i="2"/>
  <c r="C548" i="2"/>
  <c r="B548" i="2"/>
  <c r="Y547" i="2"/>
  <c r="X547" i="2"/>
  <c r="W547" i="2"/>
  <c r="V547" i="2"/>
  <c r="U547" i="2"/>
  <c r="D547" i="2"/>
  <c r="C547" i="2"/>
  <c r="B547" i="2"/>
  <c r="Y546" i="2"/>
  <c r="X546" i="2"/>
  <c r="W546" i="2"/>
  <c r="V546" i="2"/>
  <c r="U546" i="2"/>
  <c r="D546" i="2"/>
  <c r="C546" i="2"/>
  <c r="B546" i="2"/>
  <c r="Y545" i="2"/>
  <c r="X545" i="2"/>
  <c r="W545" i="2"/>
  <c r="V545" i="2"/>
  <c r="U545" i="2"/>
  <c r="D545" i="2"/>
  <c r="C545" i="2"/>
  <c r="B545" i="2"/>
  <c r="Y544" i="2"/>
  <c r="X544" i="2"/>
  <c r="W544" i="2"/>
  <c r="V544" i="2"/>
  <c r="U544" i="2"/>
  <c r="D544" i="2"/>
  <c r="C544" i="2"/>
  <c r="B544" i="2"/>
  <c r="Y543" i="2"/>
  <c r="X543" i="2"/>
  <c r="W543" i="2"/>
  <c r="V543" i="2"/>
  <c r="U543" i="2"/>
  <c r="D543" i="2"/>
  <c r="C543" i="2"/>
  <c r="B543" i="2"/>
  <c r="Y542" i="2"/>
  <c r="X542" i="2"/>
  <c r="W542" i="2"/>
  <c r="V542" i="2"/>
  <c r="U542" i="2"/>
  <c r="D542" i="2"/>
  <c r="C542" i="2"/>
  <c r="B542" i="2"/>
  <c r="Y541" i="2"/>
  <c r="X541" i="2"/>
  <c r="W541" i="2"/>
  <c r="V541" i="2"/>
  <c r="U541" i="2"/>
  <c r="D541" i="2"/>
  <c r="C541" i="2"/>
  <c r="B541" i="2"/>
  <c r="Y540" i="2"/>
  <c r="X540" i="2"/>
  <c r="W540" i="2"/>
  <c r="V540" i="2"/>
  <c r="U540" i="2"/>
  <c r="D540" i="2"/>
  <c r="C540" i="2"/>
  <c r="B540" i="2"/>
  <c r="Y539" i="2"/>
  <c r="X539" i="2"/>
  <c r="W539" i="2"/>
  <c r="V539" i="2"/>
  <c r="U539" i="2"/>
  <c r="D539" i="2"/>
  <c r="C539" i="2"/>
  <c r="B539" i="2"/>
  <c r="Y538" i="2"/>
  <c r="X538" i="2"/>
  <c r="W538" i="2"/>
  <c r="V538" i="2"/>
  <c r="U538" i="2"/>
  <c r="D538" i="2"/>
  <c r="C538" i="2"/>
  <c r="B538" i="2"/>
  <c r="Y537" i="2"/>
  <c r="X537" i="2"/>
  <c r="W537" i="2"/>
  <c r="V537" i="2"/>
  <c r="U537" i="2"/>
  <c r="D537" i="2"/>
  <c r="C537" i="2"/>
  <c r="B537" i="2"/>
  <c r="Y536" i="2"/>
  <c r="X536" i="2"/>
  <c r="W536" i="2"/>
  <c r="V536" i="2"/>
  <c r="U536" i="2"/>
  <c r="D536" i="2"/>
  <c r="C536" i="2"/>
  <c r="B536" i="2"/>
  <c r="Y535" i="2"/>
  <c r="X535" i="2"/>
  <c r="W535" i="2"/>
  <c r="V535" i="2"/>
  <c r="U535" i="2"/>
  <c r="D535" i="2"/>
  <c r="C535" i="2"/>
  <c r="B535" i="2"/>
  <c r="Y534" i="2"/>
  <c r="X534" i="2"/>
  <c r="W534" i="2"/>
  <c r="V534" i="2"/>
  <c r="U534" i="2"/>
  <c r="D534" i="2"/>
  <c r="C534" i="2"/>
  <c r="B534" i="2"/>
  <c r="Y533" i="2"/>
  <c r="X533" i="2"/>
  <c r="W533" i="2"/>
  <c r="V533" i="2"/>
  <c r="U533" i="2"/>
  <c r="D533" i="2"/>
  <c r="C533" i="2"/>
  <c r="B533" i="2"/>
  <c r="Y532" i="2"/>
  <c r="X532" i="2"/>
  <c r="W532" i="2"/>
  <c r="V532" i="2"/>
  <c r="U532" i="2"/>
  <c r="D532" i="2"/>
  <c r="C532" i="2"/>
  <c r="B532" i="2"/>
  <c r="Y531" i="2"/>
  <c r="X531" i="2"/>
  <c r="W531" i="2"/>
  <c r="V531" i="2"/>
  <c r="U531" i="2"/>
  <c r="D531" i="2"/>
  <c r="C531" i="2"/>
  <c r="B531" i="2"/>
  <c r="Y530" i="2"/>
  <c r="X530" i="2"/>
  <c r="W530" i="2"/>
  <c r="V530" i="2"/>
  <c r="U530" i="2"/>
  <c r="D530" i="2"/>
  <c r="C530" i="2"/>
  <c r="B530" i="2"/>
  <c r="Y529" i="2"/>
  <c r="X529" i="2"/>
  <c r="W529" i="2"/>
  <c r="V529" i="2"/>
  <c r="U529" i="2"/>
  <c r="D529" i="2"/>
  <c r="C529" i="2"/>
  <c r="B529" i="2"/>
  <c r="Y528" i="2"/>
  <c r="X528" i="2"/>
  <c r="W528" i="2"/>
  <c r="V528" i="2"/>
  <c r="U528" i="2"/>
  <c r="D528" i="2"/>
  <c r="C528" i="2"/>
  <c r="B528" i="2"/>
  <c r="Y527" i="2"/>
  <c r="X527" i="2"/>
  <c r="W527" i="2"/>
  <c r="V527" i="2"/>
  <c r="U527" i="2"/>
  <c r="D527" i="2"/>
  <c r="C527" i="2"/>
  <c r="B527" i="2"/>
  <c r="Y526" i="2"/>
  <c r="X526" i="2"/>
  <c r="W526" i="2"/>
  <c r="V526" i="2"/>
  <c r="U526" i="2"/>
  <c r="D526" i="2"/>
  <c r="C526" i="2"/>
  <c r="B526" i="2"/>
  <c r="Y525" i="2"/>
  <c r="X525" i="2"/>
  <c r="W525" i="2"/>
  <c r="V525" i="2"/>
  <c r="U525" i="2"/>
  <c r="D525" i="2"/>
  <c r="C525" i="2"/>
  <c r="B525" i="2"/>
  <c r="Y524" i="2"/>
  <c r="X524" i="2"/>
  <c r="W524" i="2"/>
  <c r="V524" i="2"/>
  <c r="U524" i="2"/>
  <c r="D524" i="2"/>
  <c r="C524" i="2"/>
  <c r="B524" i="2"/>
  <c r="Y523" i="2"/>
  <c r="X523" i="2"/>
  <c r="W523" i="2"/>
  <c r="V523" i="2"/>
  <c r="U523" i="2"/>
  <c r="D523" i="2"/>
  <c r="C523" i="2"/>
  <c r="B523" i="2"/>
  <c r="Y522" i="2"/>
  <c r="X522" i="2"/>
  <c r="W522" i="2"/>
  <c r="V522" i="2"/>
  <c r="U522" i="2"/>
  <c r="D522" i="2"/>
  <c r="C522" i="2"/>
  <c r="B522" i="2"/>
  <c r="Y521" i="2"/>
  <c r="X521" i="2"/>
  <c r="W521" i="2"/>
  <c r="V521" i="2"/>
  <c r="U521" i="2"/>
  <c r="D521" i="2"/>
  <c r="C521" i="2"/>
  <c r="B521" i="2"/>
  <c r="Y520" i="2"/>
  <c r="X520" i="2"/>
  <c r="W520" i="2"/>
  <c r="V520" i="2"/>
  <c r="U520" i="2"/>
  <c r="D520" i="2"/>
  <c r="C520" i="2"/>
  <c r="B520" i="2"/>
  <c r="Y519" i="2"/>
  <c r="X519" i="2"/>
  <c r="W519" i="2"/>
  <c r="V519" i="2"/>
  <c r="U519" i="2"/>
  <c r="D519" i="2"/>
  <c r="C519" i="2"/>
  <c r="B519" i="2"/>
  <c r="Y518" i="2"/>
  <c r="X518" i="2"/>
  <c r="W518" i="2"/>
  <c r="V518" i="2"/>
  <c r="U518" i="2"/>
  <c r="D518" i="2"/>
  <c r="C518" i="2"/>
  <c r="B518" i="2"/>
  <c r="Y517" i="2"/>
  <c r="X517" i="2"/>
  <c r="W517" i="2"/>
  <c r="V517" i="2"/>
  <c r="U517" i="2"/>
  <c r="D517" i="2"/>
  <c r="C517" i="2"/>
  <c r="B517" i="2"/>
  <c r="Y516" i="2"/>
  <c r="X516" i="2"/>
  <c r="W516" i="2"/>
  <c r="V516" i="2"/>
  <c r="U516" i="2"/>
  <c r="D516" i="2"/>
  <c r="C516" i="2"/>
  <c r="B516" i="2"/>
  <c r="Y515" i="2"/>
  <c r="X515" i="2"/>
  <c r="W515" i="2"/>
  <c r="V515" i="2"/>
  <c r="U515" i="2"/>
  <c r="D515" i="2"/>
  <c r="C515" i="2"/>
  <c r="B515" i="2"/>
  <c r="Y514" i="2"/>
  <c r="X514" i="2"/>
  <c r="W514" i="2"/>
  <c r="V514" i="2"/>
  <c r="U514" i="2"/>
  <c r="D514" i="2"/>
  <c r="C514" i="2"/>
  <c r="B514" i="2"/>
  <c r="Y513" i="2"/>
  <c r="X513" i="2"/>
  <c r="W513" i="2"/>
  <c r="V513" i="2"/>
  <c r="U513" i="2"/>
  <c r="D513" i="2"/>
  <c r="C513" i="2"/>
  <c r="B513" i="2"/>
  <c r="Y512" i="2"/>
  <c r="X512" i="2"/>
  <c r="W512" i="2"/>
  <c r="V512" i="2"/>
  <c r="U512" i="2"/>
  <c r="D512" i="2"/>
  <c r="C512" i="2"/>
  <c r="B512" i="2"/>
  <c r="Y511" i="2"/>
  <c r="X511" i="2"/>
  <c r="W511" i="2"/>
  <c r="V511" i="2"/>
  <c r="U511" i="2"/>
  <c r="D511" i="2"/>
  <c r="C511" i="2"/>
  <c r="B511" i="2"/>
  <c r="Y510" i="2"/>
  <c r="X510" i="2"/>
  <c r="W510" i="2"/>
  <c r="V510" i="2"/>
  <c r="U510" i="2"/>
  <c r="D510" i="2"/>
  <c r="C510" i="2"/>
  <c r="B510" i="2"/>
  <c r="Y509" i="2"/>
  <c r="X509" i="2"/>
  <c r="W509" i="2"/>
  <c r="V509" i="2"/>
  <c r="U509" i="2"/>
  <c r="D509" i="2"/>
  <c r="C509" i="2"/>
  <c r="B509" i="2"/>
  <c r="Y508" i="2"/>
  <c r="X508" i="2"/>
  <c r="W508" i="2"/>
  <c r="V508" i="2"/>
  <c r="U508" i="2"/>
  <c r="D508" i="2"/>
  <c r="C508" i="2"/>
  <c r="B508" i="2"/>
  <c r="Y507" i="2"/>
  <c r="X507" i="2"/>
  <c r="W507" i="2"/>
  <c r="V507" i="2"/>
  <c r="U507" i="2"/>
  <c r="D507" i="2"/>
  <c r="C507" i="2"/>
  <c r="B507" i="2"/>
  <c r="Y506" i="2"/>
  <c r="X506" i="2"/>
  <c r="W506" i="2"/>
  <c r="V506" i="2"/>
  <c r="U506" i="2"/>
  <c r="D506" i="2"/>
  <c r="C506" i="2"/>
  <c r="B506" i="2"/>
  <c r="Y505" i="2"/>
  <c r="X505" i="2"/>
  <c r="W505" i="2"/>
  <c r="V505" i="2"/>
  <c r="U505" i="2"/>
  <c r="D505" i="2"/>
  <c r="C505" i="2"/>
  <c r="B505" i="2"/>
  <c r="Y504" i="2"/>
  <c r="X504" i="2"/>
  <c r="W504" i="2"/>
  <c r="V504" i="2"/>
  <c r="U504" i="2"/>
  <c r="D504" i="2"/>
  <c r="C504" i="2"/>
  <c r="B504" i="2"/>
  <c r="Y503" i="2"/>
  <c r="X503" i="2"/>
  <c r="W503" i="2"/>
  <c r="V503" i="2"/>
  <c r="U503" i="2"/>
  <c r="D503" i="2"/>
  <c r="C503" i="2"/>
  <c r="B503" i="2"/>
  <c r="Y502" i="2"/>
  <c r="X502" i="2"/>
  <c r="W502" i="2"/>
  <c r="V502" i="2"/>
  <c r="U502" i="2"/>
  <c r="D502" i="2"/>
  <c r="C502" i="2"/>
  <c r="B502" i="2"/>
  <c r="Y501" i="2"/>
  <c r="X501" i="2"/>
  <c r="W501" i="2"/>
  <c r="V501" i="2"/>
  <c r="U501" i="2"/>
  <c r="D501" i="2"/>
  <c r="C501" i="2"/>
  <c r="B501" i="2"/>
  <c r="Y500" i="2"/>
  <c r="X500" i="2"/>
  <c r="W500" i="2"/>
  <c r="V500" i="2"/>
  <c r="U500" i="2"/>
  <c r="D500" i="2"/>
  <c r="C500" i="2"/>
  <c r="B500" i="2"/>
  <c r="Y499" i="2"/>
  <c r="X499" i="2"/>
  <c r="W499" i="2"/>
  <c r="V499" i="2"/>
  <c r="U499" i="2"/>
  <c r="D499" i="2"/>
  <c r="C499" i="2"/>
  <c r="B499" i="2"/>
  <c r="Y498" i="2"/>
  <c r="X498" i="2"/>
  <c r="W498" i="2"/>
  <c r="V498" i="2"/>
  <c r="U498" i="2"/>
  <c r="D498" i="2"/>
  <c r="C498" i="2"/>
  <c r="B498" i="2"/>
  <c r="Y497" i="2"/>
  <c r="X497" i="2"/>
  <c r="W497" i="2"/>
  <c r="V497" i="2"/>
  <c r="U497" i="2"/>
  <c r="D497" i="2"/>
  <c r="C497" i="2"/>
  <c r="B497" i="2"/>
  <c r="Y496" i="2"/>
  <c r="X496" i="2"/>
  <c r="W496" i="2"/>
  <c r="V496" i="2"/>
  <c r="U496" i="2"/>
  <c r="D496" i="2"/>
  <c r="C496" i="2"/>
  <c r="B496" i="2"/>
  <c r="Y495" i="2"/>
  <c r="X495" i="2"/>
  <c r="W495" i="2"/>
  <c r="V495" i="2"/>
  <c r="U495" i="2"/>
  <c r="D495" i="2"/>
  <c r="C495" i="2"/>
  <c r="B495" i="2"/>
  <c r="Y494" i="2"/>
  <c r="X494" i="2"/>
  <c r="W494" i="2"/>
  <c r="V494" i="2"/>
  <c r="U494" i="2"/>
  <c r="D494" i="2"/>
  <c r="C494" i="2"/>
  <c r="B494" i="2"/>
  <c r="Y493" i="2"/>
  <c r="X493" i="2"/>
  <c r="W493" i="2"/>
  <c r="V493" i="2"/>
  <c r="U493" i="2"/>
  <c r="D493" i="2"/>
  <c r="C493" i="2"/>
  <c r="B493" i="2"/>
  <c r="Y492" i="2"/>
  <c r="X492" i="2"/>
  <c r="W492" i="2"/>
  <c r="V492" i="2"/>
  <c r="U492" i="2"/>
  <c r="D492" i="2"/>
  <c r="C492" i="2"/>
  <c r="B492" i="2"/>
  <c r="Y491" i="2"/>
  <c r="X491" i="2"/>
  <c r="W491" i="2"/>
  <c r="V491" i="2"/>
  <c r="U491" i="2"/>
  <c r="D491" i="2"/>
  <c r="C491" i="2"/>
  <c r="B491" i="2"/>
  <c r="Y490" i="2"/>
  <c r="X490" i="2"/>
  <c r="W490" i="2"/>
  <c r="V490" i="2"/>
  <c r="U490" i="2"/>
  <c r="D490" i="2"/>
  <c r="C490" i="2"/>
  <c r="B490" i="2"/>
  <c r="Y489" i="2"/>
  <c r="X489" i="2"/>
  <c r="W489" i="2"/>
  <c r="V489" i="2"/>
  <c r="U489" i="2"/>
  <c r="D489" i="2"/>
  <c r="C489" i="2"/>
  <c r="B489" i="2"/>
  <c r="Y488" i="2"/>
  <c r="X488" i="2"/>
  <c r="W488" i="2"/>
  <c r="V488" i="2"/>
  <c r="U488" i="2"/>
  <c r="D488" i="2"/>
  <c r="C488" i="2"/>
  <c r="B488" i="2"/>
  <c r="Y487" i="2"/>
  <c r="X487" i="2"/>
  <c r="W487" i="2"/>
  <c r="V487" i="2"/>
  <c r="U487" i="2"/>
  <c r="D487" i="2"/>
  <c r="C487" i="2"/>
  <c r="B487" i="2"/>
  <c r="Y486" i="2"/>
  <c r="X486" i="2"/>
  <c r="W486" i="2"/>
  <c r="V486" i="2"/>
  <c r="U486" i="2"/>
  <c r="D486" i="2"/>
  <c r="C486" i="2"/>
  <c r="B486" i="2"/>
  <c r="Y485" i="2"/>
  <c r="X485" i="2"/>
  <c r="W485" i="2"/>
  <c r="V485" i="2"/>
  <c r="U485" i="2"/>
  <c r="D485" i="2"/>
  <c r="C485" i="2"/>
  <c r="B485" i="2"/>
  <c r="Y484" i="2"/>
  <c r="X484" i="2"/>
  <c r="W484" i="2"/>
  <c r="V484" i="2"/>
  <c r="U484" i="2"/>
  <c r="D484" i="2"/>
  <c r="C484" i="2"/>
  <c r="B484" i="2"/>
  <c r="Y483" i="2"/>
  <c r="X483" i="2"/>
  <c r="W483" i="2"/>
  <c r="V483" i="2"/>
  <c r="U483" i="2"/>
  <c r="D483" i="2"/>
  <c r="C483" i="2"/>
  <c r="B483" i="2"/>
  <c r="Y482" i="2"/>
  <c r="X482" i="2"/>
  <c r="W482" i="2"/>
  <c r="V482" i="2"/>
  <c r="U482" i="2"/>
  <c r="D482" i="2"/>
  <c r="C482" i="2"/>
  <c r="B482" i="2"/>
  <c r="Y481" i="2"/>
  <c r="X481" i="2"/>
  <c r="W481" i="2"/>
  <c r="V481" i="2"/>
  <c r="U481" i="2"/>
  <c r="D481" i="2"/>
  <c r="C481" i="2"/>
  <c r="B481" i="2"/>
  <c r="Y480" i="2"/>
  <c r="X480" i="2"/>
  <c r="W480" i="2"/>
  <c r="V480" i="2"/>
  <c r="U480" i="2"/>
  <c r="D480" i="2"/>
  <c r="C480" i="2"/>
  <c r="B480" i="2"/>
  <c r="Y479" i="2"/>
  <c r="X479" i="2"/>
  <c r="W479" i="2"/>
  <c r="V479" i="2"/>
  <c r="U479" i="2"/>
  <c r="D479" i="2"/>
  <c r="C479" i="2"/>
  <c r="B479" i="2"/>
  <c r="Y478" i="2"/>
  <c r="X478" i="2"/>
  <c r="W478" i="2"/>
  <c r="V478" i="2"/>
  <c r="U478" i="2"/>
  <c r="D478" i="2"/>
  <c r="C478" i="2"/>
  <c r="B478" i="2"/>
  <c r="Y477" i="2"/>
  <c r="X477" i="2"/>
  <c r="W477" i="2"/>
  <c r="V477" i="2"/>
  <c r="U477" i="2"/>
  <c r="D477" i="2"/>
  <c r="C477" i="2"/>
  <c r="B477" i="2"/>
  <c r="Y476" i="2"/>
  <c r="X476" i="2"/>
  <c r="W476" i="2"/>
  <c r="V476" i="2"/>
  <c r="U476" i="2"/>
  <c r="D476" i="2"/>
  <c r="C476" i="2"/>
  <c r="B476" i="2"/>
  <c r="Y475" i="2"/>
  <c r="X475" i="2"/>
  <c r="W475" i="2"/>
  <c r="V475" i="2"/>
  <c r="U475" i="2"/>
  <c r="D475" i="2"/>
  <c r="C475" i="2"/>
  <c r="B475" i="2"/>
  <c r="Y474" i="2"/>
  <c r="X474" i="2"/>
  <c r="W474" i="2"/>
  <c r="V474" i="2"/>
  <c r="U474" i="2"/>
  <c r="D474" i="2"/>
  <c r="C474" i="2"/>
  <c r="B474" i="2"/>
  <c r="Y473" i="2"/>
  <c r="X473" i="2"/>
  <c r="W473" i="2"/>
  <c r="V473" i="2"/>
  <c r="U473" i="2"/>
  <c r="D473" i="2"/>
  <c r="C473" i="2"/>
  <c r="B473" i="2"/>
  <c r="Y472" i="2"/>
  <c r="X472" i="2"/>
  <c r="W472" i="2"/>
  <c r="V472" i="2"/>
  <c r="U472" i="2"/>
  <c r="D472" i="2"/>
  <c r="C472" i="2"/>
  <c r="B472" i="2"/>
  <c r="Y471" i="2"/>
  <c r="X471" i="2"/>
  <c r="W471" i="2"/>
  <c r="V471" i="2"/>
  <c r="U471" i="2"/>
  <c r="D471" i="2"/>
  <c r="C471" i="2"/>
  <c r="B471" i="2"/>
  <c r="Y470" i="2"/>
  <c r="X470" i="2"/>
  <c r="W470" i="2"/>
  <c r="V470" i="2"/>
  <c r="U470" i="2"/>
  <c r="D470" i="2"/>
  <c r="C470" i="2"/>
  <c r="B470" i="2"/>
  <c r="Y469" i="2"/>
  <c r="X469" i="2"/>
  <c r="W469" i="2"/>
  <c r="V469" i="2"/>
  <c r="U469" i="2"/>
  <c r="D469" i="2"/>
  <c r="C469" i="2"/>
  <c r="B469" i="2"/>
  <c r="Y468" i="2"/>
  <c r="X468" i="2"/>
  <c r="W468" i="2"/>
  <c r="V468" i="2"/>
  <c r="U468" i="2"/>
  <c r="D468" i="2"/>
  <c r="C468" i="2"/>
  <c r="B468" i="2"/>
  <c r="Y467" i="2"/>
  <c r="X467" i="2"/>
  <c r="W467" i="2"/>
  <c r="V467" i="2"/>
  <c r="U467" i="2"/>
  <c r="D467" i="2"/>
  <c r="C467" i="2"/>
  <c r="B467" i="2"/>
  <c r="Y466" i="2"/>
  <c r="X466" i="2"/>
  <c r="W466" i="2"/>
  <c r="V466" i="2"/>
  <c r="U466" i="2"/>
  <c r="D466" i="2"/>
  <c r="C466" i="2"/>
  <c r="B466" i="2"/>
  <c r="Y465" i="2"/>
  <c r="X465" i="2"/>
  <c r="W465" i="2"/>
  <c r="V465" i="2"/>
  <c r="U465" i="2"/>
  <c r="D465" i="2"/>
  <c r="C465" i="2"/>
  <c r="B465" i="2"/>
  <c r="Y464" i="2"/>
  <c r="X464" i="2"/>
  <c r="W464" i="2"/>
  <c r="V464" i="2"/>
  <c r="U464" i="2"/>
  <c r="D464" i="2"/>
  <c r="C464" i="2"/>
  <c r="B464" i="2"/>
  <c r="Y463" i="2"/>
  <c r="X463" i="2"/>
  <c r="W463" i="2"/>
  <c r="V463" i="2"/>
  <c r="U463" i="2"/>
  <c r="D463" i="2"/>
  <c r="C463" i="2"/>
  <c r="B463" i="2"/>
  <c r="Y462" i="2"/>
  <c r="X462" i="2"/>
  <c r="W462" i="2"/>
  <c r="V462" i="2"/>
  <c r="U462" i="2"/>
  <c r="D462" i="2"/>
  <c r="C462" i="2"/>
  <c r="B462" i="2"/>
  <c r="Y461" i="2"/>
  <c r="X461" i="2"/>
  <c r="W461" i="2"/>
  <c r="V461" i="2"/>
  <c r="U461" i="2"/>
  <c r="D461" i="2"/>
  <c r="C461" i="2"/>
  <c r="B461" i="2"/>
  <c r="Y460" i="2"/>
  <c r="X460" i="2"/>
  <c r="W460" i="2"/>
  <c r="V460" i="2"/>
  <c r="U460" i="2"/>
  <c r="D460" i="2"/>
  <c r="C460" i="2"/>
  <c r="B460" i="2"/>
  <c r="Y459" i="2"/>
  <c r="X459" i="2"/>
  <c r="W459" i="2"/>
  <c r="V459" i="2"/>
  <c r="U459" i="2"/>
  <c r="D459" i="2"/>
  <c r="C459" i="2"/>
  <c r="B459" i="2"/>
  <c r="Y458" i="2"/>
  <c r="X458" i="2"/>
  <c r="W458" i="2"/>
  <c r="V458" i="2"/>
  <c r="U458" i="2"/>
  <c r="D458" i="2"/>
  <c r="C458" i="2"/>
  <c r="B458" i="2"/>
  <c r="Y457" i="2"/>
  <c r="X457" i="2"/>
  <c r="W457" i="2"/>
  <c r="V457" i="2"/>
  <c r="U457" i="2"/>
  <c r="D457" i="2"/>
  <c r="C457" i="2"/>
  <c r="B457" i="2"/>
  <c r="Y456" i="2"/>
  <c r="X456" i="2"/>
  <c r="W456" i="2"/>
  <c r="V456" i="2"/>
  <c r="U456" i="2"/>
  <c r="D456" i="2"/>
  <c r="C456" i="2"/>
  <c r="B456" i="2"/>
  <c r="Y455" i="2"/>
  <c r="X455" i="2"/>
  <c r="W455" i="2"/>
  <c r="V455" i="2"/>
  <c r="U455" i="2"/>
  <c r="D455" i="2"/>
  <c r="C455" i="2"/>
  <c r="B455" i="2"/>
  <c r="Y454" i="2"/>
  <c r="X454" i="2"/>
  <c r="W454" i="2"/>
  <c r="V454" i="2"/>
  <c r="U454" i="2"/>
  <c r="D454" i="2"/>
  <c r="C454" i="2"/>
  <c r="B454" i="2"/>
  <c r="Y453" i="2"/>
  <c r="X453" i="2"/>
  <c r="W453" i="2"/>
  <c r="V453" i="2"/>
  <c r="U453" i="2"/>
  <c r="D453" i="2"/>
  <c r="C453" i="2"/>
  <c r="B453" i="2"/>
  <c r="Y452" i="2"/>
  <c r="X452" i="2"/>
  <c r="W452" i="2"/>
  <c r="V452" i="2"/>
  <c r="U452" i="2"/>
  <c r="D452" i="2"/>
  <c r="C452" i="2"/>
  <c r="B452" i="2"/>
  <c r="Y451" i="2"/>
  <c r="X451" i="2"/>
  <c r="W451" i="2"/>
  <c r="V451" i="2"/>
  <c r="U451" i="2"/>
  <c r="D451" i="2"/>
  <c r="C451" i="2"/>
  <c r="B451" i="2"/>
  <c r="Y450" i="2"/>
  <c r="X450" i="2"/>
  <c r="W450" i="2"/>
  <c r="V450" i="2"/>
  <c r="U450" i="2"/>
  <c r="D450" i="2"/>
  <c r="C450" i="2"/>
  <c r="B450" i="2"/>
  <c r="Y449" i="2"/>
  <c r="X449" i="2"/>
  <c r="W449" i="2"/>
  <c r="V449" i="2"/>
  <c r="U449" i="2"/>
  <c r="D449" i="2"/>
  <c r="C449" i="2"/>
  <c r="B449" i="2"/>
  <c r="Y448" i="2"/>
  <c r="X448" i="2"/>
  <c r="W448" i="2"/>
  <c r="V448" i="2"/>
  <c r="U448" i="2"/>
  <c r="D448" i="2"/>
  <c r="C448" i="2"/>
  <c r="B448" i="2"/>
  <c r="Y447" i="2"/>
  <c r="X447" i="2"/>
  <c r="W447" i="2"/>
  <c r="V447" i="2"/>
  <c r="U447" i="2"/>
  <c r="D447" i="2"/>
  <c r="C447" i="2"/>
  <c r="B447" i="2"/>
  <c r="Y446" i="2"/>
  <c r="X446" i="2"/>
  <c r="W446" i="2"/>
  <c r="V446" i="2"/>
  <c r="U446" i="2"/>
  <c r="D446" i="2"/>
  <c r="C446" i="2"/>
  <c r="B446" i="2"/>
  <c r="Y445" i="2"/>
  <c r="X445" i="2"/>
  <c r="W445" i="2"/>
  <c r="V445" i="2"/>
  <c r="U445" i="2"/>
  <c r="D445" i="2"/>
  <c r="C445" i="2"/>
  <c r="B445" i="2"/>
  <c r="Y444" i="2"/>
  <c r="X444" i="2"/>
  <c r="W444" i="2"/>
  <c r="V444" i="2"/>
  <c r="U444" i="2"/>
  <c r="D444" i="2"/>
  <c r="C444" i="2"/>
  <c r="B444" i="2"/>
  <c r="Y443" i="2"/>
  <c r="X443" i="2"/>
  <c r="W443" i="2"/>
  <c r="V443" i="2"/>
  <c r="U443" i="2"/>
  <c r="D443" i="2"/>
  <c r="C443" i="2"/>
  <c r="B443" i="2"/>
  <c r="Y442" i="2"/>
  <c r="X442" i="2"/>
  <c r="W442" i="2"/>
  <c r="V442" i="2"/>
  <c r="U442" i="2"/>
  <c r="D442" i="2"/>
  <c r="C442" i="2"/>
  <c r="B442" i="2"/>
  <c r="Y441" i="2"/>
  <c r="X441" i="2"/>
  <c r="W441" i="2"/>
  <c r="V441" i="2"/>
  <c r="U441" i="2"/>
  <c r="D441" i="2"/>
  <c r="C441" i="2"/>
  <c r="B441" i="2"/>
  <c r="Y440" i="2"/>
  <c r="X440" i="2"/>
  <c r="W440" i="2"/>
  <c r="V440" i="2"/>
  <c r="U440" i="2"/>
  <c r="D440" i="2"/>
  <c r="C440" i="2"/>
  <c r="B440" i="2"/>
  <c r="Y439" i="2"/>
  <c r="X439" i="2"/>
  <c r="W439" i="2"/>
  <c r="V439" i="2"/>
  <c r="U439" i="2"/>
  <c r="D439" i="2"/>
  <c r="C439" i="2"/>
  <c r="B439" i="2"/>
  <c r="Y438" i="2"/>
  <c r="X438" i="2"/>
  <c r="W438" i="2"/>
  <c r="V438" i="2"/>
  <c r="U438" i="2"/>
  <c r="D438" i="2"/>
  <c r="C438" i="2"/>
  <c r="B438" i="2"/>
  <c r="Y437" i="2"/>
  <c r="X437" i="2"/>
  <c r="W437" i="2"/>
  <c r="V437" i="2"/>
  <c r="U437" i="2"/>
  <c r="D437" i="2"/>
  <c r="C437" i="2"/>
  <c r="B437" i="2"/>
  <c r="Y436" i="2"/>
  <c r="X436" i="2"/>
  <c r="W436" i="2"/>
  <c r="V436" i="2"/>
  <c r="U436" i="2"/>
  <c r="D436" i="2"/>
  <c r="C436" i="2"/>
  <c r="B436" i="2"/>
  <c r="Y435" i="2"/>
  <c r="X435" i="2"/>
  <c r="W435" i="2"/>
  <c r="V435" i="2"/>
  <c r="U435" i="2"/>
  <c r="D435" i="2"/>
  <c r="C435" i="2"/>
  <c r="B435" i="2"/>
  <c r="Y434" i="2"/>
  <c r="X434" i="2"/>
  <c r="W434" i="2"/>
  <c r="V434" i="2"/>
  <c r="U434" i="2"/>
  <c r="D434" i="2"/>
  <c r="C434" i="2"/>
  <c r="B434" i="2"/>
  <c r="Y433" i="2"/>
  <c r="X433" i="2"/>
  <c r="W433" i="2"/>
  <c r="V433" i="2"/>
  <c r="U433" i="2"/>
  <c r="D433" i="2"/>
  <c r="C433" i="2"/>
  <c r="B433" i="2"/>
  <c r="Y432" i="2"/>
  <c r="X432" i="2"/>
  <c r="W432" i="2"/>
  <c r="V432" i="2"/>
  <c r="U432" i="2"/>
  <c r="D432" i="2"/>
  <c r="C432" i="2"/>
  <c r="B432" i="2"/>
  <c r="Y431" i="2"/>
  <c r="X431" i="2"/>
  <c r="W431" i="2"/>
  <c r="V431" i="2"/>
  <c r="U431" i="2"/>
  <c r="D431" i="2"/>
  <c r="C431" i="2"/>
  <c r="B431" i="2"/>
  <c r="Y430" i="2"/>
  <c r="X430" i="2"/>
  <c r="W430" i="2"/>
  <c r="V430" i="2"/>
  <c r="U430" i="2"/>
  <c r="D430" i="2"/>
  <c r="C430" i="2"/>
  <c r="B430" i="2"/>
  <c r="Y429" i="2"/>
  <c r="X429" i="2"/>
  <c r="W429" i="2"/>
  <c r="V429" i="2"/>
  <c r="U429" i="2"/>
  <c r="D429" i="2"/>
  <c r="C429" i="2"/>
  <c r="B429" i="2"/>
  <c r="Y428" i="2"/>
  <c r="X428" i="2"/>
  <c r="W428" i="2"/>
  <c r="V428" i="2"/>
  <c r="U428" i="2"/>
  <c r="D428" i="2"/>
  <c r="C428" i="2"/>
  <c r="B428" i="2"/>
  <c r="Y427" i="2"/>
  <c r="X427" i="2"/>
  <c r="W427" i="2"/>
  <c r="V427" i="2"/>
  <c r="U427" i="2"/>
  <c r="D427" i="2"/>
  <c r="C427" i="2"/>
  <c r="B427" i="2"/>
  <c r="Y426" i="2"/>
  <c r="X426" i="2"/>
  <c r="W426" i="2"/>
  <c r="V426" i="2"/>
  <c r="U426" i="2"/>
  <c r="D426" i="2"/>
  <c r="C426" i="2"/>
  <c r="B426" i="2"/>
  <c r="Y425" i="2"/>
  <c r="X425" i="2"/>
  <c r="W425" i="2"/>
  <c r="V425" i="2"/>
  <c r="U425" i="2"/>
  <c r="D425" i="2"/>
  <c r="C425" i="2"/>
  <c r="B425" i="2"/>
  <c r="Y424" i="2"/>
  <c r="X424" i="2"/>
  <c r="W424" i="2"/>
  <c r="V424" i="2"/>
  <c r="U424" i="2"/>
  <c r="D424" i="2"/>
  <c r="C424" i="2"/>
  <c r="B424" i="2"/>
  <c r="Y423" i="2"/>
  <c r="X423" i="2"/>
  <c r="W423" i="2"/>
  <c r="V423" i="2"/>
  <c r="U423" i="2"/>
  <c r="D423" i="2"/>
  <c r="C423" i="2"/>
  <c r="B423" i="2"/>
  <c r="Y422" i="2"/>
  <c r="X422" i="2"/>
  <c r="W422" i="2"/>
  <c r="V422" i="2"/>
  <c r="U422" i="2"/>
  <c r="D422" i="2"/>
  <c r="C422" i="2"/>
  <c r="B422" i="2"/>
  <c r="Y421" i="2"/>
  <c r="X421" i="2"/>
  <c r="W421" i="2"/>
  <c r="V421" i="2"/>
  <c r="U421" i="2"/>
  <c r="D421" i="2"/>
  <c r="C421" i="2"/>
  <c r="B421" i="2"/>
  <c r="Y420" i="2"/>
  <c r="X420" i="2"/>
  <c r="W420" i="2"/>
  <c r="V420" i="2"/>
  <c r="U420" i="2"/>
  <c r="D420" i="2"/>
  <c r="C420" i="2"/>
  <c r="B420" i="2"/>
  <c r="Y419" i="2"/>
  <c r="X419" i="2"/>
  <c r="W419" i="2"/>
  <c r="V419" i="2"/>
  <c r="U419" i="2"/>
  <c r="D419" i="2"/>
  <c r="C419" i="2"/>
  <c r="B419" i="2"/>
  <c r="Y418" i="2"/>
  <c r="X418" i="2"/>
  <c r="W418" i="2"/>
  <c r="V418" i="2"/>
  <c r="U418" i="2"/>
  <c r="D418" i="2"/>
  <c r="C418" i="2"/>
  <c r="B418" i="2"/>
  <c r="Y417" i="2"/>
  <c r="X417" i="2"/>
  <c r="W417" i="2"/>
  <c r="V417" i="2"/>
  <c r="U417" i="2"/>
  <c r="D417" i="2"/>
  <c r="C417" i="2"/>
  <c r="B417" i="2"/>
  <c r="Y416" i="2"/>
  <c r="X416" i="2"/>
  <c r="W416" i="2"/>
  <c r="V416" i="2"/>
  <c r="U416" i="2"/>
  <c r="D416" i="2"/>
  <c r="C416" i="2"/>
  <c r="B416" i="2"/>
  <c r="Y415" i="2"/>
  <c r="X415" i="2"/>
  <c r="W415" i="2"/>
  <c r="V415" i="2"/>
  <c r="U415" i="2"/>
  <c r="D415" i="2"/>
  <c r="C415" i="2"/>
  <c r="B415" i="2"/>
  <c r="Y414" i="2"/>
  <c r="X414" i="2"/>
  <c r="W414" i="2"/>
  <c r="V414" i="2"/>
  <c r="U414" i="2"/>
  <c r="D414" i="2"/>
  <c r="C414" i="2"/>
  <c r="B414" i="2"/>
  <c r="Y413" i="2"/>
  <c r="X413" i="2"/>
  <c r="W413" i="2"/>
  <c r="V413" i="2"/>
  <c r="U413" i="2"/>
  <c r="D413" i="2"/>
  <c r="C413" i="2"/>
  <c r="B413" i="2"/>
  <c r="Y412" i="2"/>
  <c r="X412" i="2"/>
  <c r="W412" i="2"/>
  <c r="V412" i="2"/>
  <c r="U412" i="2"/>
  <c r="D412" i="2"/>
  <c r="C412" i="2"/>
  <c r="B412" i="2"/>
  <c r="Y411" i="2"/>
  <c r="X411" i="2"/>
  <c r="W411" i="2"/>
  <c r="V411" i="2"/>
  <c r="U411" i="2"/>
  <c r="D411" i="2"/>
  <c r="C411" i="2"/>
  <c r="B411" i="2"/>
  <c r="Y410" i="2"/>
  <c r="X410" i="2"/>
  <c r="W410" i="2"/>
  <c r="V410" i="2"/>
  <c r="U410" i="2"/>
  <c r="D410" i="2"/>
  <c r="C410" i="2"/>
  <c r="B410" i="2"/>
  <c r="Y409" i="2"/>
  <c r="X409" i="2"/>
  <c r="W409" i="2"/>
  <c r="V409" i="2"/>
  <c r="U409" i="2"/>
  <c r="D409" i="2"/>
  <c r="C409" i="2"/>
  <c r="B409" i="2"/>
  <c r="Y408" i="2"/>
  <c r="X408" i="2"/>
  <c r="W408" i="2"/>
  <c r="V408" i="2"/>
  <c r="U408" i="2"/>
  <c r="D408" i="2"/>
  <c r="C408" i="2"/>
  <c r="B408" i="2"/>
  <c r="Y407" i="2"/>
  <c r="X407" i="2"/>
  <c r="W407" i="2"/>
  <c r="V407" i="2"/>
  <c r="U407" i="2"/>
  <c r="D407" i="2"/>
  <c r="C407" i="2"/>
  <c r="B407" i="2"/>
  <c r="Y406" i="2"/>
  <c r="X406" i="2"/>
  <c r="W406" i="2"/>
  <c r="V406" i="2"/>
  <c r="U406" i="2"/>
  <c r="D406" i="2"/>
  <c r="C406" i="2"/>
  <c r="B406" i="2"/>
  <c r="Y405" i="2"/>
  <c r="X405" i="2"/>
  <c r="W405" i="2"/>
  <c r="V405" i="2"/>
  <c r="U405" i="2"/>
  <c r="D405" i="2"/>
  <c r="C405" i="2"/>
  <c r="B405" i="2"/>
  <c r="Y404" i="2"/>
  <c r="X404" i="2"/>
  <c r="W404" i="2"/>
  <c r="V404" i="2"/>
  <c r="U404" i="2"/>
  <c r="D404" i="2"/>
  <c r="C404" i="2"/>
  <c r="B404" i="2"/>
  <c r="Y403" i="2"/>
  <c r="X403" i="2"/>
  <c r="W403" i="2"/>
  <c r="V403" i="2"/>
  <c r="U403" i="2"/>
  <c r="D403" i="2"/>
  <c r="C403" i="2"/>
  <c r="B403" i="2"/>
  <c r="Y402" i="2"/>
  <c r="X402" i="2"/>
  <c r="W402" i="2"/>
  <c r="V402" i="2"/>
  <c r="U402" i="2"/>
  <c r="D402" i="2"/>
  <c r="C402" i="2"/>
  <c r="B402" i="2"/>
  <c r="Y401" i="2"/>
  <c r="X401" i="2"/>
  <c r="W401" i="2"/>
  <c r="V401" i="2"/>
  <c r="U401" i="2"/>
  <c r="D401" i="2"/>
  <c r="C401" i="2"/>
  <c r="B401" i="2"/>
  <c r="Y400" i="2"/>
  <c r="X400" i="2"/>
  <c r="W400" i="2"/>
  <c r="V400" i="2"/>
  <c r="U400" i="2"/>
  <c r="D400" i="2"/>
  <c r="C400" i="2"/>
  <c r="B400" i="2"/>
  <c r="Y399" i="2"/>
  <c r="X399" i="2"/>
  <c r="W399" i="2"/>
  <c r="V399" i="2"/>
  <c r="U399" i="2"/>
  <c r="D399" i="2"/>
  <c r="C399" i="2"/>
  <c r="B399" i="2"/>
  <c r="Y398" i="2"/>
  <c r="X398" i="2"/>
  <c r="W398" i="2"/>
  <c r="V398" i="2"/>
  <c r="U398" i="2"/>
  <c r="D398" i="2"/>
  <c r="C398" i="2"/>
  <c r="B398" i="2"/>
  <c r="Y397" i="2"/>
  <c r="X397" i="2"/>
  <c r="W397" i="2"/>
  <c r="V397" i="2"/>
  <c r="U397" i="2"/>
  <c r="D397" i="2"/>
  <c r="C397" i="2"/>
  <c r="B397" i="2"/>
  <c r="Y396" i="2"/>
  <c r="X396" i="2"/>
  <c r="W396" i="2"/>
  <c r="V396" i="2"/>
  <c r="U396" i="2"/>
  <c r="D396" i="2"/>
  <c r="C396" i="2"/>
  <c r="B396" i="2"/>
  <c r="Y395" i="2"/>
  <c r="X395" i="2"/>
  <c r="W395" i="2"/>
  <c r="V395" i="2"/>
  <c r="U395" i="2"/>
  <c r="D395" i="2"/>
  <c r="C395" i="2"/>
  <c r="B395" i="2"/>
  <c r="Y394" i="2"/>
  <c r="X394" i="2"/>
  <c r="W394" i="2"/>
  <c r="V394" i="2"/>
  <c r="U394" i="2"/>
  <c r="D394" i="2"/>
  <c r="C394" i="2"/>
  <c r="B394" i="2"/>
  <c r="Y393" i="2"/>
  <c r="X393" i="2"/>
  <c r="W393" i="2"/>
  <c r="V393" i="2"/>
  <c r="U393" i="2"/>
  <c r="D393" i="2"/>
  <c r="C393" i="2"/>
  <c r="B393" i="2"/>
  <c r="Y392" i="2"/>
  <c r="X392" i="2"/>
  <c r="W392" i="2"/>
  <c r="V392" i="2"/>
  <c r="U392" i="2"/>
  <c r="D392" i="2"/>
  <c r="C392" i="2"/>
  <c r="B392" i="2"/>
  <c r="Y391" i="2"/>
  <c r="X391" i="2"/>
  <c r="W391" i="2"/>
  <c r="V391" i="2"/>
  <c r="U391" i="2"/>
  <c r="D391" i="2"/>
  <c r="C391" i="2"/>
  <c r="B391" i="2"/>
  <c r="Y390" i="2"/>
  <c r="X390" i="2"/>
  <c r="W390" i="2"/>
  <c r="V390" i="2"/>
  <c r="U390" i="2"/>
  <c r="D390" i="2"/>
  <c r="C390" i="2"/>
  <c r="B390" i="2"/>
  <c r="Y389" i="2"/>
  <c r="X389" i="2"/>
  <c r="W389" i="2"/>
  <c r="V389" i="2"/>
  <c r="U389" i="2"/>
  <c r="D389" i="2"/>
  <c r="C389" i="2"/>
  <c r="B389" i="2"/>
  <c r="Y388" i="2"/>
  <c r="X388" i="2"/>
  <c r="W388" i="2"/>
  <c r="V388" i="2"/>
  <c r="U388" i="2"/>
  <c r="D388" i="2"/>
  <c r="C388" i="2"/>
  <c r="B388" i="2"/>
  <c r="Y387" i="2"/>
  <c r="X387" i="2"/>
  <c r="W387" i="2"/>
  <c r="V387" i="2"/>
  <c r="U387" i="2"/>
  <c r="D387" i="2"/>
  <c r="C387" i="2"/>
  <c r="B387" i="2"/>
  <c r="Y386" i="2"/>
  <c r="X386" i="2"/>
  <c r="W386" i="2"/>
  <c r="V386" i="2"/>
  <c r="U386" i="2"/>
  <c r="D386" i="2"/>
  <c r="C386" i="2"/>
  <c r="B386" i="2"/>
  <c r="Y385" i="2"/>
  <c r="X385" i="2"/>
  <c r="W385" i="2"/>
  <c r="V385" i="2"/>
  <c r="U385" i="2"/>
  <c r="D385" i="2"/>
  <c r="C385" i="2"/>
  <c r="B385" i="2"/>
  <c r="Y384" i="2"/>
  <c r="X384" i="2"/>
  <c r="W384" i="2"/>
  <c r="V384" i="2"/>
  <c r="U384" i="2"/>
  <c r="D384" i="2"/>
  <c r="C384" i="2"/>
  <c r="B384" i="2"/>
  <c r="Y383" i="2"/>
  <c r="X383" i="2"/>
  <c r="W383" i="2"/>
  <c r="V383" i="2"/>
  <c r="U383" i="2"/>
  <c r="D383" i="2"/>
  <c r="C383" i="2"/>
  <c r="B383" i="2"/>
  <c r="Y382" i="2"/>
  <c r="X382" i="2"/>
  <c r="W382" i="2"/>
  <c r="V382" i="2"/>
  <c r="U382" i="2"/>
  <c r="D382" i="2"/>
  <c r="C382" i="2"/>
  <c r="B382" i="2"/>
  <c r="Y381" i="2"/>
  <c r="X381" i="2"/>
  <c r="W381" i="2"/>
  <c r="V381" i="2"/>
  <c r="U381" i="2"/>
  <c r="D381" i="2"/>
  <c r="C381" i="2"/>
  <c r="B381" i="2"/>
  <c r="Y380" i="2"/>
  <c r="X380" i="2"/>
  <c r="W380" i="2"/>
  <c r="V380" i="2"/>
  <c r="U380" i="2"/>
  <c r="D380" i="2"/>
  <c r="C380" i="2"/>
  <c r="B380" i="2"/>
  <c r="Y379" i="2"/>
  <c r="X379" i="2"/>
  <c r="W379" i="2"/>
  <c r="V379" i="2"/>
  <c r="U379" i="2"/>
  <c r="D379" i="2"/>
  <c r="C379" i="2"/>
  <c r="B379" i="2"/>
  <c r="Y378" i="2"/>
  <c r="X378" i="2"/>
  <c r="W378" i="2"/>
  <c r="V378" i="2"/>
  <c r="U378" i="2"/>
  <c r="D378" i="2"/>
  <c r="C378" i="2"/>
  <c r="B378" i="2"/>
  <c r="Y377" i="2"/>
  <c r="X377" i="2"/>
  <c r="W377" i="2"/>
  <c r="V377" i="2"/>
  <c r="U377" i="2"/>
  <c r="D377" i="2"/>
  <c r="C377" i="2"/>
  <c r="B377" i="2"/>
  <c r="Y376" i="2"/>
  <c r="X376" i="2"/>
  <c r="W376" i="2"/>
  <c r="V376" i="2"/>
  <c r="U376" i="2"/>
  <c r="D376" i="2"/>
  <c r="C376" i="2"/>
  <c r="B376" i="2"/>
  <c r="Y375" i="2"/>
  <c r="X375" i="2"/>
  <c r="W375" i="2"/>
  <c r="V375" i="2"/>
  <c r="U375" i="2"/>
  <c r="D375" i="2"/>
  <c r="C375" i="2"/>
  <c r="B375" i="2"/>
  <c r="Y374" i="2"/>
  <c r="X374" i="2"/>
  <c r="W374" i="2"/>
  <c r="V374" i="2"/>
  <c r="U374" i="2"/>
  <c r="D374" i="2"/>
  <c r="C374" i="2"/>
  <c r="B374" i="2"/>
  <c r="Y373" i="2"/>
  <c r="X373" i="2"/>
  <c r="W373" i="2"/>
  <c r="V373" i="2"/>
  <c r="U373" i="2"/>
  <c r="D373" i="2"/>
  <c r="C373" i="2"/>
  <c r="B373" i="2"/>
  <c r="Y372" i="2"/>
  <c r="X372" i="2"/>
  <c r="W372" i="2"/>
  <c r="V372" i="2"/>
  <c r="U372" i="2"/>
  <c r="D372" i="2"/>
  <c r="C372" i="2"/>
  <c r="B372" i="2"/>
  <c r="Y371" i="2"/>
  <c r="X371" i="2"/>
  <c r="W371" i="2"/>
  <c r="V371" i="2"/>
  <c r="U371" i="2"/>
  <c r="D371" i="2"/>
  <c r="C371" i="2"/>
  <c r="B371" i="2"/>
  <c r="Y370" i="2"/>
  <c r="X370" i="2"/>
  <c r="W370" i="2"/>
  <c r="V370" i="2"/>
  <c r="U370" i="2"/>
  <c r="D370" i="2"/>
  <c r="C370" i="2"/>
  <c r="B370" i="2"/>
  <c r="Y369" i="2"/>
  <c r="X369" i="2"/>
  <c r="W369" i="2"/>
  <c r="V369" i="2"/>
  <c r="U369" i="2"/>
  <c r="D369" i="2"/>
  <c r="C369" i="2"/>
  <c r="B369" i="2"/>
  <c r="Y368" i="2"/>
  <c r="X368" i="2"/>
  <c r="W368" i="2"/>
  <c r="V368" i="2"/>
  <c r="U368" i="2"/>
  <c r="D368" i="2"/>
  <c r="C368" i="2"/>
  <c r="B368" i="2"/>
  <c r="Y367" i="2"/>
  <c r="X367" i="2"/>
  <c r="W367" i="2"/>
  <c r="V367" i="2"/>
  <c r="U367" i="2"/>
  <c r="D367" i="2"/>
  <c r="C367" i="2"/>
  <c r="B367" i="2"/>
  <c r="Y366" i="2"/>
  <c r="X366" i="2"/>
  <c r="W366" i="2"/>
  <c r="V366" i="2"/>
  <c r="U366" i="2"/>
  <c r="D366" i="2"/>
  <c r="C366" i="2"/>
  <c r="B366" i="2"/>
  <c r="Y365" i="2"/>
  <c r="X365" i="2"/>
  <c r="W365" i="2"/>
  <c r="V365" i="2"/>
  <c r="U365" i="2"/>
  <c r="D365" i="2"/>
  <c r="C365" i="2"/>
  <c r="B365" i="2"/>
  <c r="Y364" i="2"/>
  <c r="X364" i="2"/>
  <c r="W364" i="2"/>
  <c r="V364" i="2"/>
  <c r="U364" i="2"/>
  <c r="D364" i="2"/>
  <c r="C364" i="2"/>
  <c r="B364" i="2"/>
  <c r="Y363" i="2"/>
  <c r="X363" i="2"/>
  <c r="W363" i="2"/>
  <c r="V363" i="2"/>
  <c r="U363" i="2"/>
  <c r="D363" i="2"/>
  <c r="C363" i="2"/>
  <c r="B363" i="2"/>
  <c r="Y362" i="2"/>
  <c r="X362" i="2"/>
  <c r="W362" i="2"/>
  <c r="V362" i="2"/>
  <c r="U362" i="2"/>
  <c r="D362" i="2"/>
  <c r="C362" i="2"/>
  <c r="B362" i="2"/>
  <c r="Y361" i="2"/>
  <c r="X361" i="2"/>
  <c r="W361" i="2"/>
  <c r="V361" i="2"/>
  <c r="U361" i="2"/>
  <c r="D361" i="2"/>
  <c r="C361" i="2"/>
  <c r="B361" i="2"/>
  <c r="Y360" i="2"/>
  <c r="X360" i="2"/>
  <c r="W360" i="2"/>
  <c r="V360" i="2"/>
  <c r="U360" i="2"/>
  <c r="D360" i="2"/>
  <c r="C360" i="2"/>
  <c r="B360" i="2"/>
  <c r="Y359" i="2"/>
  <c r="X359" i="2"/>
  <c r="W359" i="2"/>
  <c r="V359" i="2"/>
  <c r="U359" i="2"/>
  <c r="D359" i="2"/>
  <c r="C359" i="2"/>
  <c r="B359" i="2"/>
  <c r="Y358" i="2"/>
  <c r="X358" i="2"/>
  <c r="W358" i="2"/>
  <c r="V358" i="2"/>
  <c r="U358" i="2"/>
  <c r="D358" i="2"/>
  <c r="C358" i="2"/>
  <c r="B358" i="2"/>
  <c r="Y357" i="2"/>
  <c r="X357" i="2"/>
  <c r="W357" i="2"/>
  <c r="V357" i="2"/>
  <c r="U357" i="2"/>
  <c r="D357" i="2"/>
  <c r="C357" i="2"/>
  <c r="B357" i="2"/>
  <c r="Y356" i="2"/>
  <c r="X356" i="2"/>
  <c r="W356" i="2"/>
  <c r="V356" i="2"/>
  <c r="U356" i="2"/>
  <c r="D356" i="2"/>
  <c r="C356" i="2"/>
  <c r="B356" i="2"/>
  <c r="Y355" i="2"/>
  <c r="X355" i="2"/>
  <c r="W355" i="2"/>
  <c r="V355" i="2"/>
  <c r="U355" i="2"/>
  <c r="D355" i="2"/>
  <c r="C355" i="2"/>
  <c r="B355" i="2"/>
  <c r="Y354" i="2"/>
  <c r="X354" i="2"/>
  <c r="W354" i="2"/>
  <c r="V354" i="2"/>
  <c r="U354" i="2"/>
  <c r="D354" i="2"/>
  <c r="C354" i="2"/>
  <c r="B354" i="2"/>
  <c r="Y353" i="2"/>
  <c r="X353" i="2"/>
  <c r="W353" i="2"/>
  <c r="V353" i="2"/>
  <c r="U353" i="2"/>
  <c r="D353" i="2"/>
  <c r="C353" i="2"/>
  <c r="B353" i="2"/>
  <c r="Y352" i="2"/>
  <c r="X352" i="2"/>
  <c r="W352" i="2"/>
  <c r="V352" i="2"/>
  <c r="U352" i="2"/>
  <c r="D352" i="2"/>
  <c r="C352" i="2"/>
  <c r="B352" i="2"/>
  <c r="Y351" i="2"/>
  <c r="X351" i="2"/>
  <c r="W351" i="2"/>
  <c r="V351" i="2"/>
  <c r="U351" i="2"/>
  <c r="D351" i="2"/>
  <c r="C351" i="2"/>
  <c r="B351" i="2"/>
  <c r="Y350" i="2"/>
  <c r="X350" i="2"/>
  <c r="W350" i="2"/>
  <c r="V350" i="2"/>
  <c r="U350" i="2"/>
  <c r="D350" i="2"/>
  <c r="C350" i="2"/>
  <c r="B350" i="2"/>
  <c r="Y349" i="2"/>
  <c r="X349" i="2"/>
  <c r="W349" i="2"/>
  <c r="V349" i="2"/>
  <c r="U349" i="2"/>
  <c r="D349" i="2"/>
  <c r="C349" i="2"/>
  <c r="B349" i="2"/>
  <c r="Y348" i="2"/>
  <c r="X348" i="2"/>
  <c r="W348" i="2"/>
  <c r="V348" i="2"/>
  <c r="U348" i="2"/>
  <c r="D348" i="2"/>
  <c r="C348" i="2"/>
  <c r="B348" i="2"/>
  <c r="Y347" i="2"/>
  <c r="X347" i="2"/>
  <c r="W347" i="2"/>
  <c r="V347" i="2"/>
  <c r="U347" i="2"/>
  <c r="D347" i="2"/>
  <c r="C347" i="2"/>
  <c r="B347" i="2"/>
  <c r="Y346" i="2"/>
  <c r="X346" i="2"/>
  <c r="W346" i="2"/>
  <c r="V346" i="2"/>
  <c r="U346" i="2"/>
  <c r="D346" i="2"/>
  <c r="C346" i="2"/>
  <c r="B346" i="2"/>
  <c r="Y345" i="2"/>
  <c r="X345" i="2"/>
  <c r="W345" i="2"/>
  <c r="V345" i="2"/>
  <c r="U345" i="2"/>
  <c r="D345" i="2"/>
  <c r="C345" i="2"/>
  <c r="B345" i="2"/>
  <c r="Y344" i="2"/>
  <c r="X344" i="2"/>
  <c r="W344" i="2"/>
  <c r="V344" i="2"/>
  <c r="U344" i="2"/>
  <c r="D344" i="2"/>
  <c r="C344" i="2"/>
  <c r="B344" i="2"/>
  <c r="Y343" i="2"/>
  <c r="X343" i="2"/>
  <c r="W343" i="2"/>
  <c r="V343" i="2"/>
  <c r="U343" i="2"/>
  <c r="D343" i="2"/>
  <c r="C343" i="2"/>
  <c r="B343" i="2"/>
  <c r="Y342" i="2"/>
  <c r="X342" i="2"/>
  <c r="W342" i="2"/>
  <c r="V342" i="2"/>
  <c r="U342" i="2"/>
  <c r="D342" i="2"/>
  <c r="C342" i="2"/>
  <c r="B342" i="2"/>
  <c r="Y341" i="2"/>
  <c r="X341" i="2"/>
  <c r="W341" i="2"/>
  <c r="V341" i="2"/>
  <c r="U341" i="2"/>
  <c r="D341" i="2"/>
  <c r="C341" i="2"/>
  <c r="B341" i="2"/>
  <c r="Y340" i="2"/>
  <c r="X340" i="2"/>
  <c r="W340" i="2"/>
  <c r="V340" i="2"/>
  <c r="U340" i="2"/>
  <c r="D340" i="2"/>
  <c r="C340" i="2"/>
  <c r="B340" i="2"/>
  <c r="Y339" i="2"/>
  <c r="X339" i="2"/>
  <c r="W339" i="2"/>
  <c r="V339" i="2"/>
  <c r="U339" i="2"/>
  <c r="D339" i="2"/>
  <c r="C339" i="2"/>
  <c r="B339" i="2"/>
  <c r="Y338" i="2"/>
  <c r="X338" i="2"/>
  <c r="W338" i="2"/>
  <c r="V338" i="2"/>
  <c r="U338" i="2"/>
  <c r="D338" i="2"/>
  <c r="C338" i="2"/>
  <c r="B338" i="2"/>
  <c r="Y337" i="2"/>
  <c r="X337" i="2"/>
  <c r="W337" i="2"/>
  <c r="V337" i="2"/>
  <c r="U337" i="2"/>
  <c r="D337" i="2"/>
  <c r="C337" i="2"/>
  <c r="B337" i="2"/>
  <c r="Y336" i="2"/>
  <c r="X336" i="2"/>
  <c r="W336" i="2"/>
  <c r="V336" i="2"/>
  <c r="U336" i="2"/>
  <c r="D336" i="2"/>
  <c r="C336" i="2"/>
  <c r="B336" i="2"/>
  <c r="Y335" i="2"/>
  <c r="X335" i="2"/>
  <c r="W335" i="2"/>
  <c r="V335" i="2"/>
  <c r="U335" i="2"/>
  <c r="D335" i="2"/>
  <c r="C335" i="2"/>
  <c r="B335" i="2"/>
  <c r="Y334" i="2"/>
  <c r="X334" i="2"/>
  <c r="W334" i="2"/>
  <c r="V334" i="2"/>
  <c r="U334" i="2"/>
  <c r="D334" i="2"/>
  <c r="C334" i="2"/>
  <c r="B334" i="2"/>
  <c r="Y333" i="2"/>
  <c r="X333" i="2"/>
  <c r="W333" i="2"/>
  <c r="V333" i="2"/>
  <c r="U333" i="2"/>
  <c r="D333" i="2"/>
  <c r="C333" i="2"/>
  <c r="B333" i="2"/>
  <c r="Y332" i="2"/>
  <c r="X332" i="2"/>
  <c r="W332" i="2"/>
  <c r="V332" i="2"/>
  <c r="U332" i="2"/>
  <c r="D332" i="2"/>
  <c r="C332" i="2"/>
  <c r="B332" i="2"/>
  <c r="Y331" i="2"/>
  <c r="X331" i="2"/>
  <c r="W331" i="2"/>
  <c r="V331" i="2"/>
  <c r="U331" i="2"/>
  <c r="D331" i="2"/>
  <c r="C331" i="2"/>
  <c r="B331" i="2"/>
  <c r="Y330" i="2"/>
  <c r="X330" i="2"/>
  <c r="W330" i="2"/>
  <c r="V330" i="2"/>
  <c r="U330" i="2"/>
  <c r="D330" i="2"/>
  <c r="C330" i="2"/>
  <c r="B330" i="2"/>
  <c r="Y329" i="2"/>
  <c r="X329" i="2"/>
  <c r="W329" i="2"/>
  <c r="V329" i="2"/>
  <c r="U329" i="2"/>
  <c r="D329" i="2"/>
  <c r="C329" i="2"/>
  <c r="B329" i="2"/>
  <c r="Y328" i="2"/>
  <c r="X328" i="2"/>
  <c r="W328" i="2"/>
  <c r="V328" i="2"/>
  <c r="U328" i="2"/>
  <c r="D328" i="2"/>
  <c r="C328" i="2"/>
  <c r="B328" i="2"/>
  <c r="Y327" i="2"/>
  <c r="X327" i="2"/>
  <c r="W327" i="2"/>
  <c r="V327" i="2"/>
  <c r="U327" i="2"/>
  <c r="D327" i="2"/>
  <c r="C327" i="2"/>
  <c r="B327" i="2"/>
  <c r="Y326" i="2"/>
  <c r="X326" i="2"/>
  <c r="W326" i="2"/>
  <c r="V326" i="2"/>
  <c r="U326" i="2"/>
  <c r="D326" i="2"/>
  <c r="C326" i="2"/>
  <c r="B326" i="2"/>
  <c r="Y325" i="2"/>
  <c r="X325" i="2"/>
  <c r="W325" i="2"/>
  <c r="V325" i="2"/>
  <c r="U325" i="2"/>
  <c r="D325" i="2"/>
  <c r="C325" i="2"/>
  <c r="B325" i="2"/>
  <c r="Y324" i="2"/>
  <c r="X324" i="2"/>
  <c r="W324" i="2"/>
  <c r="V324" i="2"/>
  <c r="U324" i="2"/>
  <c r="D324" i="2"/>
  <c r="C324" i="2"/>
  <c r="B324" i="2"/>
  <c r="Y323" i="2"/>
  <c r="X323" i="2"/>
  <c r="W323" i="2"/>
  <c r="V323" i="2"/>
  <c r="U323" i="2"/>
  <c r="D323" i="2"/>
  <c r="C323" i="2"/>
  <c r="B323" i="2"/>
  <c r="Y322" i="2"/>
  <c r="X322" i="2"/>
  <c r="W322" i="2"/>
  <c r="V322" i="2"/>
  <c r="U322" i="2"/>
  <c r="D322" i="2"/>
  <c r="C322" i="2"/>
  <c r="B322" i="2"/>
  <c r="Y321" i="2"/>
  <c r="X321" i="2"/>
  <c r="W321" i="2"/>
  <c r="V321" i="2"/>
  <c r="U321" i="2"/>
  <c r="D321" i="2"/>
  <c r="C321" i="2"/>
  <c r="B321" i="2"/>
  <c r="Y320" i="2"/>
  <c r="X320" i="2"/>
  <c r="W320" i="2"/>
  <c r="V320" i="2"/>
  <c r="U320" i="2"/>
  <c r="D320" i="2"/>
  <c r="C320" i="2"/>
  <c r="B320" i="2"/>
  <c r="Y319" i="2"/>
  <c r="X319" i="2"/>
  <c r="W319" i="2"/>
  <c r="V319" i="2"/>
  <c r="U319" i="2"/>
  <c r="D319" i="2"/>
  <c r="C319" i="2"/>
  <c r="B319" i="2"/>
  <c r="Y318" i="2"/>
  <c r="X318" i="2"/>
  <c r="W318" i="2"/>
  <c r="V318" i="2"/>
  <c r="U318" i="2"/>
  <c r="D318" i="2"/>
  <c r="C318" i="2"/>
  <c r="B318" i="2"/>
  <c r="Y317" i="2"/>
  <c r="X317" i="2"/>
  <c r="W317" i="2"/>
  <c r="V317" i="2"/>
  <c r="U317" i="2"/>
  <c r="D317" i="2"/>
  <c r="C317" i="2"/>
  <c r="B317" i="2"/>
  <c r="Y316" i="2"/>
  <c r="X316" i="2"/>
  <c r="W316" i="2"/>
  <c r="V316" i="2"/>
  <c r="U316" i="2"/>
  <c r="D316" i="2"/>
  <c r="C316" i="2"/>
  <c r="B316" i="2"/>
  <c r="Y315" i="2"/>
  <c r="X315" i="2"/>
  <c r="W315" i="2"/>
  <c r="V315" i="2"/>
  <c r="U315" i="2"/>
  <c r="D315" i="2"/>
  <c r="C315" i="2"/>
  <c r="B315" i="2"/>
  <c r="Y314" i="2"/>
  <c r="X314" i="2"/>
  <c r="W314" i="2"/>
  <c r="V314" i="2"/>
  <c r="U314" i="2"/>
  <c r="D314" i="2"/>
  <c r="C314" i="2"/>
  <c r="B314" i="2"/>
  <c r="Y313" i="2"/>
  <c r="X313" i="2"/>
  <c r="W313" i="2"/>
  <c r="V313" i="2"/>
  <c r="U313" i="2"/>
  <c r="D313" i="2"/>
  <c r="C313" i="2"/>
  <c r="B313" i="2"/>
  <c r="Y312" i="2"/>
  <c r="X312" i="2"/>
  <c r="W312" i="2"/>
  <c r="V312" i="2"/>
  <c r="U312" i="2"/>
  <c r="D312" i="2"/>
  <c r="C312" i="2"/>
  <c r="B312" i="2"/>
  <c r="Y311" i="2"/>
  <c r="X311" i="2"/>
  <c r="W311" i="2"/>
  <c r="V311" i="2"/>
  <c r="U311" i="2"/>
  <c r="D311" i="2"/>
  <c r="C311" i="2"/>
  <c r="B311" i="2"/>
  <c r="Y310" i="2"/>
  <c r="X310" i="2"/>
  <c r="W310" i="2"/>
  <c r="V310" i="2"/>
  <c r="U310" i="2"/>
  <c r="D310" i="2"/>
  <c r="C310" i="2"/>
  <c r="B310" i="2"/>
  <c r="Y309" i="2"/>
  <c r="X309" i="2"/>
  <c r="W309" i="2"/>
  <c r="V309" i="2"/>
  <c r="U309" i="2"/>
  <c r="D309" i="2"/>
  <c r="C309" i="2"/>
  <c r="B309" i="2"/>
  <c r="Y308" i="2"/>
  <c r="X308" i="2"/>
  <c r="W308" i="2"/>
  <c r="V308" i="2"/>
  <c r="U308" i="2"/>
  <c r="D308" i="2"/>
  <c r="C308" i="2"/>
  <c r="B308" i="2"/>
  <c r="Y307" i="2"/>
  <c r="X307" i="2"/>
  <c r="W307" i="2"/>
  <c r="V307" i="2"/>
  <c r="U307" i="2"/>
  <c r="D307" i="2"/>
  <c r="C307" i="2"/>
  <c r="B307" i="2"/>
  <c r="Y306" i="2"/>
  <c r="X306" i="2"/>
  <c r="W306" i="2"/>
  <c r="V306" i="2"/>
  <c r="U306" i="2"/>
  <c r="D306" i="2"/>
  <c r="C306" i="2"/>
  <c r="B306" i="2"/>
  <c r="Y305" i="2"/>
  <c r="X305" i="2"/>
  <c r="W305" i="2"/>
  <c r="V305" i="2"/>
  <c r="U305" i="2"/>
  <c r="D305" i="2"/>
  <c r="C305" i="2"/>
  <c r="B305" i="2"/>
  <c r="Y304" i="2"/>
  <c r="X304" i="2"/>
  <c r="W304" i="2"/>
  <c r="V304" i="2"/>
  <c r="U304" i="2"/>
  <c r="D304" i="2"/>
  <c r="C304" i="2"/>
  <c r="B304" i="2"/>
  <c r="Y303" i="2"/>
  <c r="X303" i="2"/>
  <c r="W303" i="2"/>
  <c r="V303" i="2"/>
  <c r="U303" i="2"/>
  <c r="D303" i="2"/>
  <c r="C303" i="2"/>
  <c r="B303" i="2"/>
  <c r="Y302" i="2"/>
  <c r="X302" i="2"/>
  <c r="W302" i="2"/>
  <c r="V302" i="2"/>
  <c r="U302" i="2"/>
  <c r="D302" i="2"/>
  <c r="C302" i="2"/>
  <c r="B302" i="2"/>
  <c r="Y301" i="2"/>
  <c r="X301" i="2"/>
  <c r="W301" i="2"/>
  <c r="V301" i="2"/>
  <c r="U301" i="2"/>
  <c r="D301" i="2"/>
  <c r="C301" i="2"/>
  <c r="B301" i="2"/>
  <c r="Y300" i="2"/>
  <c r="X300" i="2"/>
  <c r="W300" i="2"/>
  <c r="V300" i="2"/>
  <c r="U300" i="2"/>
  <c r="D300" i="2"/>
  <c r="C300" i="2"/>
  <c r="B300" i="2"/>
  <c r="Y299" i="2"/>
  <c r="X299" i="2"/>
  <c r="W299" i="2"/>
  <c r="V299" i="2"/>
  <c r="U299" i="2"/>
  <c r="D299" i="2"/>
  <c r="C299" i="2"/>
  <c r="B299" i="2"/>
  <c r="Y298" i="2"/>
  <c r="X298" i="2"/>
  <c r="W298" i="2"/>
  <c r="V298" i="2"/>
  <c r="U298" i="2"/>
  <c r="D298" i="2"/>
  <c r="C298" i="2"/>
  <c r="B298" i="2"/>
  <c r="Y297" i="2"/>
  <c r="X297" i="2"/>
  <c r="W297" i="2"/>
  <c r="V297" i="2"/>
  <c r="U297" i="2"/>
  <c r="D297" i="2"/>
  <c r="C297" i="2"/>
  <c r="B297" i="2"/>
  <c r="Y296" i="2"/>
  <c r="X296" i="2"/>
  <c r="W296" i="2"/>
  <c r="V296" i="2"/>
  <c r="U296" i="2"/>
  <c r="D296" i="2"/>
  <c r="C296" i="2"/>
  <c r="B296" i="2"/>
  <c r="Y295" i="2"/>
  <c r="X295" i="2"/>
  <c r="W295" i="2"/>
  <c r="V295" i="2"/>
  <c r="U295" i="2"/>
  <c r="D295" i="2"/>
  <c r="C295" i="2"/>
  <c r="B295" i="2"/>
  <c r="Y294" i="2"/>
  <c r="X294" i="2"/>
  <c r="W294" i="2"/>
  <c r="V294" i="2"/>
  <c r="U294" i="2"/>
  <c r="D294" i="2"/>
  <c r="C294" i="2"/>
  <c r="B294" i="2"/>
  <c r="Y293" i="2"/>
  <c r="X293" i="2"/>
  <c r="W293" i="2"/>
  <c r="V293" i="2"/>
  <c r="U293" i="2"/>
  <c r="D293" i="2"/>
  <c r="C293" i="2"/>
  <c r="B293" i="2"/>
  <c r="Y292" i="2"/>
  <c r="X292" i="2"/>
  <c r="W292" i="2"/>
  <c r="V292" i="2"/>
  <c r="U292" i="2"/>
  <c r="D292" i="2"/>
  <c r="C292" i="2"/>
  <c r="B292" i="2"/>
  <c r="Y291" i="2"/>
  <c r="X291" i="2"/>
  <c r="W291" i="2"/>
  <c r="V291" i="2"/>
  <c r="U291" i="2"/>
  <c r="D291" i="2"/>
  <c r="C291" i="2"/>
  <c r="B291" i="2"/>
  <c r="Y290" i="2"/>
  <c r="X290" i="2"/>
  <c r="W290" i="2"/>
  <c r="V290" i="2"/>
  <c r="U290" i="2"/>
  <c r="D290" i="2"/>
  <c r="C290" i="2"/>
  <c r="B290" i="2"/>
  <c r="Y289" i="2"/>
  <c r="X289" i="2"/>
  <c r="W289" i="2"/>
  <c r="V289" i="2"/>
  <c r="U289" i="2"/>
  <c r="D289" i="2"/>
  <c r="C289" i="2"/>
  <c r="B289" i="2"/>
  <c r="Y288" i="2"/>
  <c r="X288" i="2"/>
  <c r="W288" i="2"/>
  <c r="V288" i="2"/>
  <c r="U288" i="2"/>
  <c r="D288" i="2"/>
  <c r="C288" i="2"/>
  <c r="B288" i="2"/>
  <c r="Y287" i="2"/>
  <c r="X287" i="2"/>
  <c r="W287" i="2"/>
  <c r="V287" i="2"/>
  <c r="U287" i="2"/>
  <c r="D287" i="2"/>
  <c r="C287" i="2"/>
  <c r="B287" i="2"/>
  <c r="Y286" i="2"/>
  <c r="X286" i="2"/>
  <c r="W286" i="2"/>
  <c r="V286" i="2"/>
  <c r="U286" i="2"/>
  <c r="D286" i="2"/>
  <c r="C286" i="2"/>
  <c r="B286" i="2"/>
  <c r="Y285" i="2"/>
  <c r="X285" i="2"/>
  <c r="W285" i="2"/>
  <c r="V285" i="2"/>
  <c r="U285" i="2"/>
  <c r="D285" i="2"/>
  <c r="C285" i="2"/>
  <c r="B285" i="2"/>
  <c r="Y284" i="2"/>
  <c r="X284" i="2"/>
  <c r="W284" i="2"/>
  <c r="V284" i="2"/>
  <c r="U284" i="2"/>
  <c r="D284" i="2"/>
  <c r="C284" i="2"/>
  <c r="B284" i="2"/>
  <c r="Y283" i="2"/>
  <c r="X283" i="2"/>
  <c r="W283" i="2"/>
  <c r="V283" i="2"/>
  <c r="U283" i="2"/>
  <c r="D283" i="2"/>
  <c r="C283" i="2"/>
  <c r="B283" i="2"/>
  <c r="Y282" i="2"/>
  <c r="X282" i="2"/>
  <c r="W282" i="2"/>
  <c r="V282" i="2"/>
  <c r="U282" i="2"/>
  <c r="D282" i="2"/>
  <c r="C282" i="2"/>
  <c r="B282" i="2"/>
  <c r="Y281" i="2"/>
  <c r="X281" i="2"/>
  <c r="W281" i="2"/>
  <c r="V281" i="2"/>
  <c r="U281" i="2"/>
  <c r="D281" i="2"/>
  <c r="C281" i="2"/>
  <c r="B281" i="2"/>
  <c r="Y280" i="2"/>
  <c r="X280" i="2"/>
  <c r="W280" i="2"/>
  <c r="V280" i="2"/>
  <c r="U280" i="2"/>
  <c r="D280" i="2"/>
  <c r="C280" i="2"/>
  <c r="B280" i="2"/>
  <c r="Y279" i="2"/>
  <c r="X279" i="2"/>
  <c r="W279" i="2"/>
  <c r="V279" i="2"/>
  <c r="U279" i="2"/>
  <c r="D279" i="2"/>
  <c r="C279" i="2"/>
  <c r="B279" i="2"/>
  <c r="Y278" i="2"/>
  <c r="X278" i="2"/>
  <c r="W278" i="2"/>
  <c r="V278" i="2"/>
  <c r="U278" i="2"/>
  <c r="D278" i="2"/>
  <c r="C278" i="2"/>
  <c r="B278" i="2"/>
  <c r="Y277" i="2"/>
  <c r="X277" i="2"/>
  <c r="W277" i="2"/>
  <c r="V277" i="2"/>
  <c r="U277" i="2"/>
  <c r="D277" i="2"/>
  <c r="C277" i="2"/>
  <c r="B277" i="2"/>
  <c r="Y276" i="2"/>
  <c r="X276" i="2"/>
  <c r="W276" i="2"/>
  <c r="V276" i="2"/>
  <c r="U276" i="2"/>
  <c r="D276" i="2"/>
  <c r="C276" i="2"/>
  <c r="B276" i="2"/>
  <c r="Y275" i="2"/>
  <c r="X275" i="2"/>
  <c r="W275" i="2"/>
  <c r="V275" i="2"/>
  <c r="U275" i="2"/>
  <c r="D275" i="2"/>
  <c r="C275" i="2"/>
  <c r="B275" i="2"/>
  <c r="Y274" i="2"/>
  <c r="X274" i="2"/>
  <c r="W274" i="2"/>
  <c r="V274" i="2"/>
  <c r="U274" i="2"/>
  <c r="D274" i="2"/>
  <c r="C274" i="2"/>
  <c r="B274" i="2"/>
  <c r="Y273" i="2"/>
  <c r="X273" i="2"/>
  <c r="W273" i="2"/>
  <c r="V273" i="2"/>
  <c r="U273" i="2"/>
  <c r="D273" i="2"/>
  <c r="C273" i="2"/>
  <c r="B273" i="2"/>
  <c r="Y272" i="2"/>
  <c r="X272" i="2"/>
  <c r="W272" i="2"/>
  <c r="V272" i="2"/>
  <c r="U272" i="2"/>
  <c r="D272" i="2"/>
  <c r="C272" i="2"/>
  <c r="B272" i="2"/>
  <c r="Y271" i="2"/>
  <c r="X271" i="2"/>
  <c r="W271" i="2"/>
  <c r="V271" i="2"/>
  <c r="U271" i="2"/>
  <c r="D271" i="2"/>
  <c r="C271" i="2"/>
  <c r="B271" i="2"/>
  <c r="Y270" i="2"/>
  <c r="X270" i="2"/>
  <c r="W270" i="2"/>
  <c r="V270" i="2"/>
  <c r="U270" i="2"/>
  <c r="D270" i="2"/>
  <c r="C270" i="2"/>
  <c r="B270" i="2"/>
  <c r="Y269" i="2"/>
  <c r="X269" i="2"/>
  <c r="W269" i="2"/>
  <c r="V269" i="2"/>
  <c r="U269" i="2"/>
  <c r="D269" i="2"/>
  <c r="C269" i="2"/>
  <c r="B269" i="2"/>
  <c r="Y268" i="2"/>
  <c r="X268" i="2"/>
  <c r="W268" i="2"/>
  <c r="V268" i="2"/>
  <c r="U268" i="2"/>
  <c r="D268" i="2"/>
  <c r="C268" i="2"/>
  <c r="B268" i="2"/>
  <c r="Y267" i="2"/>
  <c r="X267" i="2"/>
  <c r="W267" i="2"/>
  <c r="V267" i="2"/>
  <c r="U267" i="2"/>
  <c r="D267" i="2"/>
  <c r="C267" i="2"/>
  <c r="B267" i="2"/>
  <c r="Y266" i="2"/>
  <c r="X266" i="2"/>
  <c r="W266" i="2"/>
  <c r="V266" i="2"/>
  <c r="U266" i="2"/>
  <c r="D266" i="2"/>
  <c r="C266" i="2"/>
  <c r="B266" i="2"/>
  <c r="Y265" i="2"/>
  <c r="X265" i="2"/>
  <c r="W265" i="2"/>
  <c r="V265" i="2"/>
  <c r="U265" i="2"/>
  <c r="D265" i="2"/>
  <c r="C265" i="2"/>
  <c r="B265" i="2"/>
  <c r="Y264" i="2"/>
  <c r="X264" i="2"/>
  <c r="W264" i="2"/>
  <c r="V264" i="2"/>
  <c r="U264" i="2"/>
  <c r="D264" i="2"/>
  <c r="C264" i="2"/>
  <c r="B264" i="2"/>
  <c r="Y263" i="2"/>
  <c r="X263" i="2"/>
  <c r="W263" i="2"/>
  <c r="V263" i="2"/>
  <c r="U263" i="2"/>
  <c r="D263" i="2"/>
  <c r="C263" i="2"/>
  <c r="B263" i="2"/>
  <c r="Y262" i="2"/>
  <c r="X262" i="2"/>
  <c r="W262" i="2"/>
  <c r="V262" i="2"/>
  <c r="U262" i="2"/>
  <c r="D262" i="2"/>
  <c r="C262" i="2"/>
  <c r="B262" i="2"/>
  <c r="Y261" i="2"/>
  <c r="X261" i="2"/>
  <c r="W261" i="2"/>
  <c r="V261" i="2"/>
  <c r="U261" i="2"/>
  <c r="D261" i="2"/>
  <c r="C261" i="2"/>
  <c r="B261" i="2"/>
  <c r="Y260" i="2"/>
  <c r="X260" i="2"/>
  <c r="W260" i="2"/>
  <c r="V260" i="2"/>
  <c r="U260" i="2"/>
  <c r="D260" i="2"/>
  <c r="C260" i="2"/>
  <c r="B260" i="2"/>
  <c r="Y259" i="2"/>
  <c r="X259" i="2"/>
  <c r="W259" i="2"/>
  <c r="V259" i="2"/>
  <c r="U259" i="2"/>
  <c r="D259" i="2"/>
  <c r="C259" i="2"/>
  <c r="B259" i="2"/>
  <c r="Y258" i="2"/>
  <c r="X258" i="2"/>
  <c r="W258" i="2"/>
  <c r="V258" i="2"/>
  <c r="U258" i="2"/>
  <c r="D258" i="2"/>
  <c r="C258" i="2"/>
  <c r="B258" i="2"/>
  <c r="Y257" i="2"/>
  <c r="X257" i="2"/>
  <c r="W257" i="2"/>
  <c r="V257" i="2"/>
  <c r="U257" i="2"/>
  <c r="D257" i="2"/>
  <c r="C257" i="2"/>
  <c r="B257" i="2"/>
  <c r="Y256" i="2"/>
  <c r="X256" i="2"/>
  <c r="W256" i="2"/>
  <c r="V256" i="2"/>
  <c r="U256" i="2"/>
  <c r="D256" i="2"/>
  <c r="C256" i="2"/>
  <c r="B256" i="2"/>
  <c r="Y255" i="2"/>
  <c r="X255" i="2"/>
  <c r="W255" i="2"/>
  <c r="V255" i="2"/>
  <c r="U255" i="2"/>
  <c r="D255" i="2"/>
  <c r="C255" i="2"/>
  <c r="B255" i="2"/>
  <c r="Y254" i="2"/>
  <c r="X254" i="2"/>
  <c r="W254" i="2"/>
  <c r="V254" i="2"/>
  <c r="U254" i="2"/>
  <c r="D254" i="2"/>
  <c r="C254" i="2"/>
  <c r="B254" i="2"/>
  <c r="Y253" i="2"/>
  <c r="X253" i="2"/>
  <c r="W253" i="2"/>
  <c r="V253" i="2"/>
  <c r="U253" i="2"/>
  <c r="D253" i="2"/>
  <c r="C253" i="2"/>
  <c r="B253" i="2"/>
  <c r="Y252" i="2"/>
  <c r="X252" i="2"/>
  <c r="W252" i="2"/>
  <c r="V252" i="2"/>
  <c r="U252" i="2"/>
  <c r="D252" i="2"/>
  <c r="C252" i="2"/>
  <c r="B252" i="2"/>
  <c r="Y251" i="2"/>
  <c r="X251" i="2"/>
  <c r="W251" i="2"/>
  <c r="V251" i="2"/>
  <c r="U251" i="2"/>
  <c r="D251" i="2"/>
  <c r="C251" i="2"/>
  <c r="B251" i="2"/>
  <c r="Y250" i="2"/>
  <c r="X250" i="2"/>
  <c r="W250" i="2"/>
  <c r="V250" i="2"/>
  <c r="U250" i="2"/>
  <c r="D250" i="2"/>
  <c r="C250" i="2"/>
  <c r="B250" i="2"/>
  <c r="Y249" i="2"/>
  <c r="X249" i="2"/>
  <c r="W249" i="2"/>
  <c r="V249" i="2"/>
  <c r="U249" i="2"/>
  <c r="D249" i="2"/>
  <c r="C249" i="2"/>
  <c r="B249" i="2"/>
  <c r="Y248" i="2"/>
  <c r="X248" i="2"/>
  <c r="W248" i="2"/>
  <c r="V248" i="2"/>
  <c r="U248" i="2"/>
  <c r="D248" i="2"/>
  <c r="C248" i="2"/>
  <c r="B248" i="2"/>
  <c r="Y247" i="2"/>
  <c r="X247" i="2"/>
  <c r="W247" i="2"/>
  <c r="V247" i="2"/>
  <c r="U247" i="2"/>
  <c r="D247" i="2"/>
  <c r="C247" i="2"/>
  <c r="B247" i="2"/>
  <c r="Y246" i="2"/>
  <c r="X246" i="2"/>
  <c r="W246" i="2"/>
  <c r="V246" i="2"/>
  <c r="U246" i="2"/>
  <c r="D246" i="2"/>
  <c r="C246" i="2"/>
  <c r="B246" i="2"/>
  <c r="Y245" i="2"/>
  <c r="X245" i="2"/>
  <c r="W245" i="2"/>
  <c r="V245" i="2"/>
  <c r="U245" i="2"/>
  <c r="D245" i="2"/>
  <c r="C245" i="2"/>
  <c r="B245" i="2"/>
  <c r="Y244" i="2"/>
  <c r="X244" i="2"/>
  <c r="W244" i="2"/>
  <c r="V244" i="2"/>
  <c r="U244" i="2"/>
  <c r="D244" i="2"/>
  <c r="C244" i="2"/>
  <c r="B244" i="2"/>
  <c r="Y243" i="2"/>
  <c r="X243" i="2"/>
  <c r="W243" i="2"/>
  <c r="V243" i="2"/>
  <c r="U243" i="2"/>
  <c r="D243" i="2"/>
  <c r="C243" i="2"/>
  <c r="B243" i="2"/>
  <c r="Y242" i="2"/>
  <c r="X242" i="2"/>
  <c r="W242" i="2"/>
  <c r="V242" i="2"/>
  <c r="U242" i="2"/>
  <c r="D242" i="2"/>
  <c r="C242" i="2"/>
  <c r="B242" i="2"/>
  <c r="Y241" i="2"/>
  <c r="X241" i="2"/>
  <c r="W241" i="2"/>
  <c r="V241" i="2"/>
  <c r="U241" i="2"/>
  <c r="D241" i="2"/>
  <c r="C241" i="2"/>
  <c r="B241" i="2"/>
  <c r="Y240" i="2"/>
  <c r="X240" i="2"/>
  <c r="W240" i="2"/>
  <c r="V240" i="2"/>
  <c r="U240" i="2"/>
  <c r="D240" i="2"/>
  <c r="C240" i="2"/>
  <c r="B240" i="2"/>
  <c r="Y239" i="2"/>
  <c r="X239" i="2"/>
  <c r="W239" i="2"/>
  <c r="V239" i="2"/>
  <c r="U239" i="2"/>
  <c r="D239" i="2"/>
  <c r="C239" i="2"/>
  <c r="B239" i="2"/>
  <c r="Y238" i="2"/>
  <c r="X238" i="2"/>
  <c r="W238" i="2"/>
  <c r="V238" i="2"/>
  <c r="U238" i="2"/>
  <c r="D238" i="2"/>
  <c r="C238" i="2"/>
  <c r="B238" i="2"/>
  <c r="Y237" i="2"/>
  <c r="X237" i="2"/>
  <c r="W237" i="2"/>
  <c r="V237" i="2"/>
  <c r="U237" i="2"/>
  <c r="D237" i="2"/>
  <c r="C237" i="2"/>
  <c r="B237" i="2"/>
  <c r="Y236" i="2"/>
  <c r="X236" i="2"/>
  <c r="W236" i="2"/>
  <c r="V236" i="2"/>
  <c r="U236" i="2"/>
  <c r="D236" i="2"/>
  <c r="C236" i="2"/>
  <c r="B236" i="2"/>
  <c r="Y235" i="2"/>
  <c r="X235" i="2"/>
  <c r="W235" i="2"/>
  <c r="V235" i="2"/>
  <c r="U235" i="2"/>
  <c r="D235" i="2"/>
  <c r="C235" i="2"/>
  <c r="B235" i="2"/>
  <c r="Y234" i="2"/>
  <c r="X234" i="2"/>
  <c r="W234" i="2"/>
  <c r="V234" i="2"/>
  <c r="U234" i="2"/>
  <c r="D234" i="2"/>
  <c r="C234" i="2"/>
  <c r="B234" i="2"/>
  <c r="Y233" i="2"/>
  <c r="X233" i="2"/>
  <c r="W233" i="2"/>
  <c r="V233" i="2"/>
  <c r="U233" i="2"/>
  <c r="D233" i="2"/>
  <c r="C233" i="2"/>
  <c r="B233" i="2"/>
  <c r="Y232" i="2"/>
  <c r="X232" i="2"/>
  <c r="W232" i="2"/>
  <c r="V232" i="2"/>
  <c r="U232" i="2"/>
  <c r="D232" i="2"/>
  <c r="C232" i="2"/>
  <c r="B232" i="2"/>
  <c r="Y231" i="2"/>
  <c r="X231" i="2"/>
  <c r="W231" i="2"/>
  <c r="V231" i="2"/>
  <c r="U231" i="2"/>
  <c r="D231" i="2"/>
  <c r="C231" i="2"/>
  <c r="B231" i="2"/>
  <c r="Y230" i="2"/>
  <c r="X230" i="2"/>
  <c r="W230" i="2"/>
  <c r="V230" i="2"/>
  <c r="U230" i="2"/>
  <c r="D230" i="2"/>
  <c r="C230" i="2"/>
  <c r="B230" i="2"/>
  <c r="Y229" i="2"/>
  <c r="X229" i="2"/>
  <c r="W229" i="2"/>
  <c r="V229" i="2"/>
  <c r="U229" i="2"/>
  <c r="D229" i="2"/>
  <c r="C229" i="2"/>
  <c r="B229" i="2"/>
  <c r="Y228" i="2"/>
  <c r="X228" i="2"/>
  <c r="W228" i="2"/>
  <c r="V228" i="2"/>
  <c r="U228" i="2"/>
  <c r="D228" i="2"/>
  <c r="C228" i="2"/>
  <c r="B228" i="2"/>
  <c r="Y227" i="2"/>
  <c r="X227" i="2"/>
  <c r="W227" i="2"/>
  <c r="V227" i="2"/>
  <c r="U227" i="2"/>
  <c r="D227" i="2"/>
  <c r="C227" i="2"/>
  <c r="B227" i="2"/>
  <c r="Y226" i="2"/>
  <c r="X226" i="2"/>
  <c r="W226" i="2"/>
  <c r="V226" i="2"/>
  <c r="U226" i="2"/>
  <c r="D226" i="2"/>
  <c r="C226" i="2"/>
  <c r="B226" i="2"/>
  <c r="Y225" i="2"/>
  <c r="X225" i="2"/>
  <c r="W225" i="2"/>
  <c r="V225" i="2"/>
  <c r="U225" i="2"/>
  <c r="D225" i="2"/>
  <c r="C225" i="2"/>
  <c r="B225" i="2"/>
  <c r="Y224" i="2"/>
  <c r="X224" i="2"/>
  <c r="W224" i="2"/>
  <c r="V224" i="2"/>
  <c r="U224" i="2"/>
  <c r="D224" i="2"/>
  <c r="C224" i="2"/>
  <c r="B224" i="2"/>
  <c r="Y223" i="2"/>
  <c r="X223" i="2"/>
  <c r="W223" i="2"/>
  <c r="V223" i="2"/>
  <c r="U223" i="2"/>
  <c r="D223" i="2"/>
  <c r="C223" i="2"/>
  <c r="B223" i="2"/>
  <c r="Y222" i="2"/>
  <c r="X222" i="2"/>
  <c r="W222" i="2"/>
  <c r="V222" i="2"/>
  <c r="U222" i="2"/>
  <c r="D222" i="2"/>
  <c r="C222" i="2"/>
  <c r="B222" i="2"/>
  <c r="Y221" i="2"/>
  <c r="X221" i="2"/>
  <c r="W221" i="2"/>
  <c r="V221" i="2"/>
  <c r="U221" i="2"/>
  <c r="D221" i="2"/>
  <c r="C221" i="2"/>
  <c r="B221" i="2"/>
  <c r="Y220" i="2"/>
  <c r="X220" i="2"/>
  <c r="W220" i="2"/>
  <c r="V220" i="2"/>
  <c r="U220" i="2"/>
  <c r="D220" i="2"/>
  <c r="C220" i="2"/>
  <c r="B220" i="2"/>
  <c r="Y219" i="2"/>
  <c r="X219" i="2"/>
  <c r="W219" i="2"/>
  <c r="V219" i="2"/>
  <c r="U219" i="2"/>
  <c r="D219" i="2"/>
  <c r="C219" i="2"/>
  <c r="B219" i="2"/>
  <c r="Y218" i="2"/>
  <c r="X218" i="2"/>
  <c r="W218" i="2"/>
  <c r="V218" i="2"/>
  <c r="U218" i="2"/>
  <c r="D218" i="2"/>
  <c r="C218" i="2"/>
  <c r="B218" i="2"/>
  <c r="Y217" i="2"/>
  <c r="X217" i="2"/>
  <c r="W217" i="2"/>
  <c r="V217" i="2"/>
  <c r="U217" i="2"/>
  <c r="D217" i="2"/>
  <c r="C217" i="2"/>
  <c r="B217" i="2"/>
  <c r="Y216" i="2"/>
  <c r="X216" i="2"/>
  <c r="W216" i="2"/>
  <c r="V216" i="2"/>
  <c r="U216" i="2"/>
  <c r="D216" i="2"/>
  <c r="C216" i="2"/>
  <c r="B216" i="2"/>
  <c r="Y215" i="2"/>
  <c r="X215" i="2"/>
  <c r="W215" i="2"/>
  <c r="V215" i="2"/>
  <c r="U215" i="2"/>
  <c r="D215" i="2"/>
  <c r="C215" i="2"/>
  <c r="B215" i="2"/>
  <c r="Y214" i="2"/>
  <c r="X214" i="2"/>
  <c r="W214" i="2"/>
  <c r="V214" i="2"/>
  <c r="U214" i="2"/>
  <c r="D214" i="2"/>
  <c r="C214" i="2"/>
  <c r="B214" i="2"/>
  <c r="Y213" i="2"/>
  <c r="X213" i="2"/>
  <c r="W213" i="2"/>
  <c r="V213" i="2"/>
  <c r="U213" i="2"/>
  <c r="D213" i="2"/>
  <c r="C213" i="2"/>
  <c r="B213" i="2"/>
  <c r="Y212" i="2"/>
  <c r="X212" i="2"/>
  <c r="W212" i="2"/>
  <c r="V212" i="2"/>
  <c r="U212" i="2"/>
  <c r="D212" i="2"/>
  <c r="C212" i="2"/>
  <c r="B212" i="2"/>
  <c r="Y211" i="2"/>
  <c r="X211" i="2"/>
  <c r="W211" i="2"/>
  <c r="V211" i="2"/>
  <c r="U211" i="2"/>
  <c r="D211" i="2"/>
  <c r="C211" i="2"/>
  <c r="B211" i="2"/>
  <c r="Y210" i="2"/>
  <c r="X210" i="2"/>
  <c r="W210" i="2"/>
  <c r="V210" i="2"/>
  <c r="U210" i="2"/>
  <c r="D210" i="2"/>
  <c r="C210" i="2"/>
  <c r="B210" i="2"/>
  <c r="Y209" i="2"/>
  <c r="X209" i="2"/>
  <c r="W209" i="2"/>
  <c r="V209" i="2"/>
  <c r="U209" i="2"/>
  <c r="D209" i="2"/>
  <c r="C209" i="2"/>
  <c r="B209" i="2"/>
  <c r="Y208" i="2"/>
  <c r="X208" i="2"/>
  <c r="W208" i="2"/>
  <c r="V208" i="2"/>
  <c r="U208" i="2"/>
  <c r="D208" i="2"/>
  <c r="C208" i="2"/>
  <c r="B208" i="2"/>
  <c r="Y207" i="2"/>
  <c r="X207" i="2"/>
  <c r="W207" i="2"/>
  <c r="V207" i="2"/>
  <c r="U207" i="2"/>
  <c r="D207" i="2"/>
  <c r="C207" i="2"/>
  <c r="B207" i="2"/>
  <c r="Y206" i="2"/>
  <c r="X206" i="2"/>
  <c r="W206" i="2"/>
  <c r="V206" i="2"/>
  <c r="U206" i="2"/>
  <c r="D206" i="2"/>
  <c r="C206" i="2"/>
  <c r="B206" i="2"/>
  <c r="Y205" i="2"/>
  <c r="X205" i="2"/>
  <c r="W205" i="2"/>
  <c r="V205" i="2"/>
  <c r="U205" i="2"/>
  <c r="D205" i="2"/>
  <c r="C205" i="2"/>
  <c r="B205" i="2"/>
  <c r="Y204" i="2"/>
  <c r="X204" i="2"/>
  <c r="W204" i="2"/>
  <c r="V204" i="2"/>
  <c r="U204" i="2"/>
  <c r="D204" i="2"/>
  <c r="C204" i="2"/>
  <c r="B204" i="2"/>
  <c r="Y203" i="2"/>
  <c r="X203" i="2"/>
  <c r="W203" i="2"/>
  <c r="V203" i="2"/>
  <c r="U203" i="2"/>
  <c r="D203" i="2"/>
  <c r="C203" i="2"/>
  <c r="B203" i="2"/>
  <c r="Y202" i="2"/>
  <c r="X202" i="2"/>
  <c r="W202" i="2"/>
  <c r="V202" i="2"/>
  <c r="U202" i="2"/>
  <c r="D202" i="2"/>
  <c r="C202" i="2"/>
  <c r="B202" i="2"/>
  <c r="Y201" i="2"/>
  <c r="X201" i="2"/>
  <c r="W201" i="2"/>
  <c r="V201" i="2"/>
  <c r="U201" i="2"/>
  <c r="D201" i="2"/>
  <c r="C201" i="2"/>
  <c r="B201" i="2"/>
  <c r="Y200" i="2"/>
  <c r="X200" i="2"/>
  <c r="W200" i="2"/>
  <c r="V200" i="2"/>
  <c r="U200" i="2"/>
  <c r="D200" i="2"/>
  <c r="C200" i="2"/>
  <c r="B200" i="2"/>
  <c r="Y199" i="2"/>
  <c r="X199" i="2"/>
  <c r="W199" i="2"/>
  <c r="V199" i="2"/>
  <c r="U199" i="2"/>
  <c r="D199" i="2"/>
  <c r="C199" i="2"/>
  <c r="B199" i="2"/>
  <c r="Y198" i="2"/>
  <c r="X198" i="2"/>
  <c r="W198" i="2"/>
  <c r="V198" i="2"/>
  <c r="U198" i="2"/>
  <c r="D198" i="2"/>
  <c r="C198" i="2"/>
  <c r="B198" i="2"/>
  <c r="Y197" i="2"/>
  <c r="X197" i="2"/>
  <c r="W197" i="2"/>
  <c r="V197" i="2"/>
  <c r="U197" i="2"/>
  <c r="D197" i="2"/>
  <c r="C197" i="2"/>
  <c r="B197" i="2"/>
  <c r="Y196" i="2"/>
  <c r="X196" i="2"/>
  <c r="W196" i="2"/>
  <c r="V196" i="2"/>
  <c r="U196" i="2"/>
  <c r="D196" i="2"/>
  <c r="C196" i="2"/>
  <c r="B196" i="2"/>
  <c r="Y195" i="2"/>
  <c r="X195" i="2"/>
  <c r="W195" i="2"/>
  <c r="V195" i="2"/>
  <c r="U195" i="2"/>
  <c r="D195" i="2"/>
  <c r="C195" i="2"/>
  <c r="B195" i="2"/>
  <c r="Y194" i="2"/>
  <c r="X194" i="2"/>
  <c r="W194" i="2"/>
  <c r="V194" i="2"/>
  <c r="U194" i="2"/>
  <c r="D194" i="2"/>
  <c r="C194" i="2"/>
  <c r="B194" i="2"/>
  <c r="Y193" i="2"/>
  <c r="X193" i="2"/>
  <c r="W193" i="2"/>
  <c r="V193" i="2"/>
  <c r="U193" i="2"/>
  <c r="D193" i="2"/>
  <c r="C193" i="2"/>
  <c r="B193" i="2"/>
  <c r="Y192" i="2"/>
  <c r="X192" i="2"/>
  <c r="W192" i="2"/>
  <c r="V192" i="2"/>
  <c r="U192" i="2"/>
  <c r="D192" i="2"/>
  <c r="C192" i="2"/>
  <c r="B192" i="2"/>
  <c r="Y191" i="2"/>
  <c r="X191" i="2"/>
  <c r="W191" i="2"/>
  <c r="V191" i="2"/>
  <c r="U191" i="2"/>
  <c r="D191" i="2"/>
  <c r="C191" i="2"/>
  <c r="B191" i="2"/>
  <c r="Y190" i="2"/>
  <c r="X190" i="2"/>
  <c r="W190" i="2"/>
  <c r="V190" i="2"/>
  <c r="U190" i="2"/>
  <c r="D190" i="2"/>
  <c r="C190" i="2"/>
  <c r="B190" i="2"/>
  <c r="Y189" i="2"/>
  <c r="X189" i="2"/>
  <c r="W189" i="2"/>
  <c r="V189" i="2"/>
  <c r="U189" i="2"/>
  <c r="D189" i="2"/>
  <c r="C189" i="2"/>
  <c r="B189" i="2"/>
  <c r="Y188" i="2"/>
  <c r="X188" i="2"/>
  <c r="W188" i="2"/>
  <c r="V188" i="2"/>
  <c r="U188" i="2"/>
  <c r="D188" i="2"/>
  <c r="C188" i="2"/>
  <c r="B188" i="2"/>
  <c r="Y187" i="2"/>
  <c r="X187" i="2"/>
  <c r="W187" i="2"/>
  <c r="V187" i="2"/>
  <c r="U187" i="2"/>
  <c r="D187" i="2"/>
  <c r="C187" i="2"/>
  <c r="B187" i="2"/>
  <c r="Y186" i="2"/>
  <c r="X186" i="2"/>
  <c r="W186" i="2"/>
  <c r="V186" i="2"/>
  <c r="U186" i="2"/>
  <c r="D186" i="2"/>
  <c r="C186" i="2"/>
  <c r="B186" i="2"/>
  <c r="Y185" i="2"/>
  <c r="X185" i="2"/>
  <c r="W185" i="2"/>
  <c r="V185" i="2"/>
  <c r="U185" i="2"/>
  <c r="D185" i="2"/>
  <c r="C185" i="2"/>
  <c r="B185" i="2"/>
  <c r="Y184" i="2"/>
  <c r="X184" i="2"/>
  <c r="W184" i="2"/>
  <c r="V184" i="2"/>
  <c r="U184" i="2"/>
  <c r="D184" i="2"/>
  <c r="C184" i="2"/>
  <c r="B184" i="2"/>
  <c r="Y183" i="2"/>
  <c r="X183" i="2"/>
  <c r="W183" i="2"/>
  <c r="V183" i="2"/>
  <c r="U183" i="2"/>
  <c r="D183" i="2"/>
  <c r="C183" i="2"/>
  <c r="B183" i="2"/>
  <c r="Y182" i="2"/>
  <c r="X182" i="2"/>
  <c r="W182" i="2"/>
  <c r="V182" i="2"/>
  <c r="U182" i="2"/>
  <c r="D182" i="2"/>
  <c r="C182" i="2"/>
  <c r="B182" i="2"/>
  <c r="Y181" i="2"/>
  <c r="X181" i="2"/>
  <c r="W181" i="2"/>
  <c r="V181" i="2"/>
  <c r="U181" i="2"/>
  <c r="D181" i="2"/>
  <c r="C181" i="2"/>
  <c r="B181" i="2"/>
  <c r="Y180" i="2"/>
  <c r="X180" i="2"/>
  <c r="W180" i="2"/>
  <c r="V180" i="2"/>
  <c r="U180" i="2"/>
  <c r="D180" i="2"/>
  <c r="C180" i="2"/>
  <c r="B180" i="2"/>
  <c r="Y179" i="2"/>
  <c r="X179" i="2"/>
  <c r="W179" i="2"/>
  <c r="V179" i="2"/>
  <c r="U179" i="2"/>
  <c r="D179" i="2"/>
  <c r="C179" i="2"/>
  <c r="B179" i="2"/>
  <c r="Y178" i="2"/>
  <c r="X178" i="2"/>
  <c r="W178" i="2"/>
  <c r="V178" i="2"/>
  <c r="U178" i="2"/>
  <c r="D178" i="2"/>
  <c r="C178" i="2"/>
  <c r="B178" i="2"/>
  <c r="Y177" i="2"/>
  <c r="X177" i="2"/>
  <c r="W177" i="2"/>
  <c r="V177" i="2"/>
  <c r="U177" i="2"/>
  <c r="D177" i="2"/>
  <c r="C177" i="2"/>
  <c r="B177" i="2"/>
  <c r="Y176" i="2"/>
  <c r="X176" i="2"/>
  <c r="W176" i="2"/>
  <c r="V176" i="2"/>
  <c r="U176" i="2"/>
  <c r="D176" i="2"/>
  <c r="C176" i="2"/>
  <c r="B176" i="2"/>
  <c r="Y175" i="2"/>
  <c r="X175" i="2"/>
  <c r="W175" i="2"/>
  <c r="V175" i="2"/>
  <c r="U175" i="2"/>
  <c r="D175" i="2"/>
  <c r="C175" i="2"/>
  <c r="B175" i="2"/>
  <c r="Y174" i="2"/>
  <c r="X174" i="2"/>
  <c r="W174" i="2"/>
  <c r="V174" i="2"/>
  <c r="U174" i="2"/>
  <c r="D174" i="2"/>
  <c r="C174" i="2"/>
  <c r="B174" i="2"/>
  <c r="Y173" i="2"/>
  <c r="X173" i="2"/>
  <c r="W173" i="2"/>
  <c r="V173" i="2"/>
  <c r="U173" i="2"/>
  <c r="D173" i="2"/>
  <c r="C173" i="2"/>
  <c r="B173" i="2"/>
  <c r="Y172" i="2"/>
  <c r="X172" i="2"/>
  <c r="W172" i="2"/>
  <c r="V172" i="2"/>
  <c r="U172" i="2"/>
  <c r="D172" i="2"/>
  <c r="C172" i="2"/>
  <c r="B172" i="2"/>
  <c r="Y171" i="2"/>
  <c r="X171" i="2"/>
  <c r="W171" i="2"/>
  <c r="V171" i="2"/>
  <c r="U171" i="2"/>
  <c r="D171" i="2"/>
  <c r="C171" i="2"/>
  <c r="B171" i="2"/>
  <c r="Y170" i="2"/>
  <c r="X170" i="2"/>
  <c r="W170" i="2"/>
  <c r="V170" i="2"/>
  <c r="U170" i="2"/>
  <c r="D170" i="2"/>
  <c r="C170" i="2"/>
  <c r="B170" i="2"/>
  <c r="Y169" i="2"/>
  <c r="X169" i="2"/>
  <c r="W169" i="2"/>
  <c r="V169" i="2"/>
  <c r="U169" i="2"/>
  <c r="D169" i="2"/>
  <c r="C169" i="2"/>
  <c r="B169" i="2"/>
  <c r="Y168" i="2"/>
  <c r="X168" i="2"/>
  <c r="W168" i="2"/>
  <c r="V168" i="2"/>
  <c r="U168" i="2"/>
  <c r="D168" i="2"/>
  <c r="C168" i="2"/>
  <c r="B168" i="2"/>
  <c r="Y167" i="2"/>
  <c r="X167" i="2"/>
  <c r="W167" i="2"/>
  <c r="V167" i="2"/>
  <c r="U167" i="2"/>
  <c r="D167" i="2"/>
  <c r="C167" i="2"/>
  <c r="B167" i="2"/>
  <c r="Y166" i="2"/>
  <c r="X166" i="2"/>
  <c r="W166" i="2"/>
  <c r="V166" i="2"/>
  <c r="U166" i="2"/>
  <c r="D166" i="2"/>
  <c r="C166" i="2"/>
  <c r="B166" i="2"/>
  <c r="Y165" i="2"/>
  <c r="X165" i="2"/>
  <c r="W165" i="2"/>
  <c r="V165" i="2"/>
  <c r="U165" i="2"/>
  <c r="D165" i="2"/>
  <c r="C165" i="2"/>
  <c r="B165" i="2"/>
  <c r="Y164" i="2"/>
  <c r="X164" i="2"/>
  <c r="W164" i="2"/>
  <c r="V164" i="2"/>
  <c r="U164" i="2"/>
  <c r="D164" i="2"/>
  <c r="C164" i="2"/>
  <c r="B164" i="2"/>
  <c r="Y163" i="2"/>
  <c r="X163" i="2"/>
  <c r="W163" i="2"/>
  <c r="V163" i="2"/>
  <c r="U163" i="2"/>
  <c r="D163" i="2"/>
  <c r="C163" i="2"/>
  <c r="B163" i="2"/>
  <c r="Y162" i="2"/>
  <c r="X162" i="2"/>
  <c r="W162" i="2"/>
  <c r="V162" i="2"/>
  <c r="U162" i="2"/>
  <c r="D162" i="2"/>
  <c r="C162" i="2"/>
  <c r="B162" i="2"/>
  <c r="Y161" i="2"/>
  <c r="X161" i="2"/>
  <c r="W161" i="2"/>
  <c r="V161" i="2"/>
  <c r="U161" i="2"/>
  <c r="D161" i="2"/>
  <c r="C161" i="2"/>
  <c r="B161" i="2"/>
  <c r="Y160" i="2"/>
  <c r="X160" i="2"/>
  <c r="W160" i="2"/>
  <c r="V160" i="2"/>
  <c r="U160" i="2"/>
  <c r="D160" i="2"/>
  <c r="C160" i="2"/>
  <c r="B160" i="2"/>
  <c r="Y159" i="2"/>
  <c r="X159" i="2"/>
  <c r="W159" i="2"/>
  <c r="V159" i="2"/>
  <c r="U159" i="2"/>
  <c r="D159" i="2"/>
  <c r="C159" i="2"/>
  <c r="B159" i="2"/>
  <c r="Y158" i="2"/>
  <c r="X158" i="2"/>
  <c r="W158" i="2"/>
  <c r="V158" i="2"/>
  <c r="U158" i="2"/>
  <c r="D158" i="2"/>
  <c r="C158" i="2"/>
  <c r="B158" i="2"/>
  <c r="Y157" i="2"/>
  <c r="X157" i="2"/>
  <c r="W157" i="2"/>
  <c r="V157" i="2"/>
  <c r="U157" i="2"/>
  <c r="D157" i="2"/>
  <c r="C157" i="2"/>
  <c r="B157" i="2"/>
  <c r="Y156" i="2"/>
  <c r="X156" i="2"/>
  <c r="W156" i="2"/>
  <c r="V156" i="2"/>
  <c r="U156" i="2"/>
  <c r="D156" i="2"/>
  <c r="C156" i="2"/>
  <c r="B156" i="2"/>
  <c r="Y155" i="2"/>
  <c r="X155" i="2"/>
  <c r="W155" i="2"/>
  <c r="V155" i="2"/>
  <c r="U155" i="2"/>
  <c r="D155" i="2"/>
  <c r="C155" i="2"/>
  <c r="B155" i="2"/>
  <c r="Y154" i="2"/>
  <c r="X154" i="2"/>
  <c r="W154" i="2"/>
  <c r="V154" i="2"/>
  <c r="U154" i="2"/>
  <c r="D154" i="2"/>
  <c r="C154" i="2"/>
  <c r="B154" i="2"/>
  <c r="Y153" i="2"/>
  <c r="X153" i="2"/>
  <c r="W153" i="2"/>
  <c r="V153" i="2"/>
  <c r="U153" i="2"/>
  <c r="D153" i="2"/>
  <c r="C153" i="2"/>
  <c r="B153" i="2"/>
  <c r="Y152" i="2"/>
  <c r="X152" i="2"/>
  <c r="W152" i="2"/>
  <c r="V152" i="2"/>
  <c r="U152" i="2"/>
  <c r="D152" i="2"/>
  <c r="C152" i="2"/>
  <c r="B152" i="2"/>
  <c r="Y151" i="2"/>
  <c r="X151" i="2"/>
  <c r="W151" i="2"/>
  <c r="V151" i="2"/>
  <c r="U151" i="2"/>
  <c r="D151" i="2"/>
  <c r="C151" i="2"/>
  <c r="B151" i="2"/>
  <c r="Y150" i="2"/>
  <c r="X150" i="2"/>
  <c r="W150" i="2"/>
  <c r="V150" i="2"/>
  <c r="U150" i="2"/>
  <c r="D150" i="2"/>
  <c r="C150" i="2"/>
  <c r="B150" i="2"/>
  <c r="Y149" i="2"/>
  <c r="X149" i="2"/>
  <c r="W149" i="2"/>
  <c r="V149" i="2"/>
  <c r="U149" i="2"/>
  <c r="D149" i="2"/>
  <c r="C149" i="2"/>
  <c r="B149" i="2"/>
  <c r="Y148" i="2"/>
  <c r="X148" i="2"/>
  <c r="W148" i="2"/>
  <c r="V148" i="2"/>
  <c r="U148" i="2"/>
  <c r="D148" i="2"/>
  <c r="C148" i="2"/>
  <c r="B148" i="2"/>
  <c r="Y147" i="2"/>
  <c r="X147" i="2"/>
  <c r="W147" i="2"/>
  <c r="V147" i="2"/>
  <c r="U147" i="2"/>
  <c r="D147" i="2"/>
  <c r="C147" i="2"/>
  <c r="B147" i="2"/>
  <c r="Y146" i="2"/>
  <c r="X146" i="2"/>
  <c r="W146" i="2"/>
  <c r="V146" i="2"/>
  <c r="U146" i="2"/>
  <c r="D146" i="2"/>
  <c r="C146" i="2"/>
  <c r="B146" i="2"/>
  <c r="Y145" i="2"/>
  <c r="X145" i="2"/>
  <c r="W145" i="2"/>
  <c r="V145" i="2"/>
  <c r="U145" i="2"/>
  <c r="D145" i="2"/>
  <c r="C145" i="2"/>
  <c r="B145" i="2"/>
  <c r="Y144" i="2"/>
  <c r="X144" i="2"/>
  <c r="W144" i="2"/>
  <c r="V144" i="2"/>
  <c r="U144" i="2"/>
  <c r="D144" i="2"/>
  <c r="C144" i="2"/>
  <c r="B144" i="2"/>
  <c r="Y143" i="2"/>
  <c r="X143" i="2"/>
  <c r="W143" i="2"/>
  <c r="V143" i="2"/>
  <c r="U143" i="2"/>
  <c r="D143" i="2"/>
  <c r="C143" i="2"/>
  <c r="B143" i="2"/>
  <c r="Y142" i="2"/>
  <c r="X142" i="2"/>
  <c r="W142" i="2"/>
  <c r="V142" i="2"/>
  <c r="U142" i="2"/>
  <c r="D142" i="2"/>
  <c r="C142" i="2"/>
  <c r="B142" i="2"/>
  <c r="Y141" i="2"/>
  <c r="X141" i="2"/>
  <c r="W141" i="2"/>
  <c r="V141" i="2"/>
  <c r="U141" i="2"/>
  <c r="D141" i="2"/>
  <c r="C141" i="2"/>
  <c r="B141" i="2"/>
  <c r="Y140" i="2"/>
  <c r="X140" i="2"/>
  <c r="W140" i="2"/>
  <c r="V140" i="2"/>
  <c r="U140" i="2"/>
  <c r="D140" i="2"/>
  <c r="C140" i="2"/>
  <c r="B140" i="2"/>
  <c r="Y139" i="2"/>
  <c r="X139" i="2"/>
  <c r="W139" i="2"/>
  <c r="V139" i="2"/>
  <c r="U139" i="2"/>
  <c r="D139" i="2"/>
  <c r="C139" i="2"/>
  <c r="B139" i="2"/>
  <c r="Y138" i="2"/>
  <c r="X138" i="2"/>
  <c r="W138" i="2"/>
  <c r="V138" i="2"/>
  <c r="U138" i="2"/>
  <c r="D138" i="2"/>
  <c r="C138" i="2"/>
  <c r="B138" i="2"/>
  <c r="Y137" i="2"/>
  <c r="X137" i="2"/>
  <c r="W137" i="2"/>
  <c r="V137" i="2"/>
  <c r="U137" i="2"/>
  <c r="D137" i="2"/>
  <c r="C137" i="2"/>
  <c r="B137" i="2"/>
  <c r="Y136" i="2"/>
  <c r="X136" i="2"/>
  <c r="W136" i="2"/>
  <c r="V136" i="2"/>
  <c r="U136" i="2"/>
  <c r="D136" i="2"/>
  <c r="C136" i="2"/>
  <c r="B136" i="2"/>
  <c r="Y135" i="2"/>
  <c r="X135" i="2"/>
  <c r="W135" i="2"/>
  <c r="V135" i="2"/>
  <c r="U135" i="2"/>
  <c r="D135" i="2"/>
  <c r="C135" i="2"/>
  <c r="B135" i="2"/>
  <c r="Y134" i="2"/>
  <c r="X134" i="2"/>
  <c r="W134" i="2"/>
  <c r="V134" i="2"/>
  <c r="U134" i="2"/>
  <c r="D134" i="2"/>
  <c r="C134" i="2"/>
  <c r="B134" i="2"/>
  <c r="Y133" i="2"/>
  <c r="X133" i="2"/>
  <c r="W133" i="2"/>
  <c r="V133" i="2"/>
  <c r="U133" i="2"/>
  <c r="D133" i="2"/>
  <c r="C133" i="2"/>
  <c r="B133" i="2"/>
  <c r="Y132" i="2"/>
  <c r="X132" i="2"/>
  <c r="W132" i="2"/>
  <c r="V132" i="2"/>
  <c r="U132" i="2"/>
  <c r="D132" i="2"/>
  <c r="C132" i="2"/>
  <c r="B132" i="2"/>
  <c r="Y131" i="2"/>
  <c r="X131" i="2"/>
  <c r="W131" i="2"/>
  <c r="V131" i="2"/>
  <c r="U131" i="2"/>
  <c r="D131" i="2"/>
  <c r="C131" i="2"/>
  <c r="B131" i="2"/>
  <c r="Y130" i="2"/>
  <c r="X130" i="2"/>
  <c r="W130" i="2"/>
  <c r="V130" i="2"/>
  <c r="U130" i="2"/>
  <c r="D130" i="2"/>
  <c r="C130" i="2"/>
  <c r="B130" i="2"/>
  <c r="Y129" i="2"/>
  <c r="X129" i="2"/>
  <c r="W129" i="2"/>
  <c r="V129" i="2"/>
  <c r="U129" i="2"/>
  <c r="D129" i="2"/>
  <c r="C129" i="2"/>
  <c r="B129" i="2"/>
  <c r="Y128" i="2"/>
  <c r="X128" i="2"/>
  <c r="W128" i="2"/>
  <c r="V128" i="2"/>
  <c r="U128" i="2"/>
  <c r="D128" i="2"/>
  <c r="C128" i="2"/>
  <c r="B128" i="2"/>
  <c r="Y127" i="2"/>
  <c r="X127" i="2"/>
  <c r="W127" i="2"/>
  <c r="V127" i="2"/>
  <c r="U127" i="2"/>
  <c r="D127" i="2"/>
  <c r="C127" i="2"/>
  <c r="B127" i="2"/>
  <c r="Y126" i="2"/>
  <c r="X126" i="2"/>
  <c r="W126" i="2"/>
  <c r="V126" i="2"/>
  <c r="U126" i="2"/>
  <c r="D126" i="2"/>
  <c r="C126" i="2"/>
  <c r="B126" i="2"/>
  <c r="Y125" i="2"/>
  <c r="X125" i="2"/>
  <c r="W125" i="2"/>
  <c r="V125" i="2"/>
  <c r="U125" i="2"/>
  <c r="D125" i="2"/>
  <c r="C125" i="2"/>
  <c r="B125" i="2"/>
  <c r="Y124" i="2"/>
  <c r="X124" i="2"/>
  <c r="W124" i="2"/>
  <c r="V124" i="2"/>
  <c r="U124" i="2"/>
  <c r="D124" i="2"/>
  <c r="C124" i="2"/>
  <c r="B124" i="2"/>
  <c r="Y123" i="2"/>
  <c r="X123" i="2"/>
  <c r="W123" i="2"/>
  <c r="V123" i="2"/>
  <c r="U123" i="2"/>
  <c r="D123" i="2"/>
  <c r="C123" i="2"/>
  <c r="B123" i="2"/>
  <c r="Y122" i="2"/>
  <c r="X122" i="2"/>
  <c r="W122" i="2"/>
  <c r="V122" i="2"/>
  <c r="U122" i="2"/>
  <c r="D122" i="2"/>
  <c r="C122" i="2"/>
  <c r="B122" i="2"/>
  <c r="Y121" i="2"/>
  <c r="X121" i="2"/>
  <c r="W121" i="2"/>
  <c r="V121" i="2"/>
  <c r="U121" i="2"/>
  <c r="D121" i="2"/>
  <c r="C121" i="2"/>
  <c r="B121" i="2"/>
  <c r="Y120" i="2"/>
  <c r="X120" i="2"/>
  <c r="W120" i="2"/>
  <c r="V120" i="2"/>
  <c r="U120" i="2"/>
  <c r="D120" i="2"/>
  <c r="C120" i="2"/>
  <c r="B120" i="2"/>
  <c r="Y119" i="2"/>
  <c r="X119" i="2"/>
  <c r="W119" i="2"/>
  <c r="V119" i="2"/>
  <c r="U119" i="2"/>
  <c r="D119" i="2"/>
  <c r="C119" i="2"/>
  <c r="B119" i="2"/>
  <c r="Y118" i="2"/>
  <c r="X118" i="2"/>
  <c r="W118" i="2"/>
  <c r="V118" i="2"/>
  <c r="U118" i="2"/>
  <c r="D118" i="2"/>
  <c r="C118" i="2"/>
  <c r="B118" i="2"/>
  <c r="Y117" i="2"/>
  <c r="X117" i="2"/>
  <c r="W117" i="2"/>
  <c r="V117" i="2"/>
  <c r="U117" i="2"/>
  <c r="D117" i="2"/>
  <c r="C117" i="2"/>
  <c r="B117" i="2"/>
  <c r="Y116" i="2"/>
  <c r="X116" i="2"/>
  <c r="W116" i="2"/>
  <c r="V116" i="2"/>
  <c r="U116" i="2"/>
  <c r="D116" i="2"/>
  <c r="C116" i="2"/>
  <c r="B116" i="2"/>
  <c r="Y115" i="2"/>
  <c r="X115" i="2"/>
  <c r="W115" i="2"/>
  <c r="V115" i="2"/>
  <c r="U115" i="2"/>
  <c r="D115" i="2"/>
  <c r="C115" i="2"/>
  <c r="B115" i="2"/>
  <c r="Y114" i="2"/>
  <c r="X114" i="2"/>
  <c r="W114" i="2"/>
  <c r="V114" i="2"/>
  <c r="U114" i="2"/>
  <c r="D114" i="2"/>
  <c r="C114" i="2"/>
  <c r="B114" i="2"/>
  <c r="Y113" i="2"/>
  <c r="X113" i="2"/>
  <c r="W113" i="2"/>
  <c r="V113" i="2"/>
  <c r="U113" i="2"/>
  <c r="D113" i="2"/>
  <c r="C113" i="2"/>
  <c r="B113" i="2"/>
  <c r="Y112" i="2"/>
  <c r="X112" i="2"/>
  <c r="W112" i="2"/>
  <c r="V112" i="2"/>
  <c r="U112" i="2"/>
  <c r="D112" i="2"/>
  <c r="C112" i="2"/>
  <c r="B112" i="2"/>
  <c r="Y111" i="2"/>
  <c r="X111" i="2"/>
  <c r="W111" i="2"/>
  <c r="V111" i="2"/>
  <c r="U111" i="2"/>
  <c r="D111" i="2"/>
  <c r="C111" i="2"/>
  <c r="B111" i="2"/>
  <c r="Y110" i="2"/>
  <c r="X110" i="2"/>
  <c r="W110" i="2"/>
  <c r="V110" i="2"/>
  <c r="U110" i="2"/>
  <c r="D110" i="2"/>
  <c r="C110" i="2"/>
  <c r="B110" i="2"/>
  <c r="Y109" i="2"/>
  <c r="X109" i="2"/>
  <c r="W109" i="2"/>
  <c r="V109" i="2"/>
  <c r="U109" i="2"/>
  <c r="D109" i="2"/>
  <c r="C109" i="2"/>
  <c r="B109" i="2"/>
  <c r="Y108" i="2"/>
  <c r="X108" i="2"/>
  <c r="W108" i="2"/>
  <c r="V108" i="2"/>
  <c r="U108" i="2"/>
  <c r="D108" i="2"/>
  <c r="C108" i="2"/>
  <c r="B108" i="2"/>
  <c r="Y107" i="2"/>
  <c r="X107" i="2"/>
  <c r="W107" i="2"/>
  <c r="V107" i="2"/>
  <c r="U107" i="2"/>
  <c r="D107" i="2"/>
  <c r="C107" i="2"/>
  <c r="B107" i="2"/>
  <c r="Y106" i="2"/>
  <c r="X106" i="2"/>
  <c r="W106" i="2"/>
  <c r="V106" i="2"/>
  <c r="U106" i="2"/>
  <c r="D106" i="2"/>
  <c r="C106" i="2"/>
  <c r="B106" i="2"/>
  <c r="Y105" i="2"/>
  <c r="X105" i="2"/>
  <c r="W105" i="2"/>
  <c r="V105" i="2"/>
  <c r="U105" i="2"/>
  <c r="D105" i="2"/>
  <c r="C105" i="2"/>
  <c r="B105" i="2"/>
  <c r="Y104" i="2"/>
  <c r="X104" i="2"/>
  <c r="W104" i="2"/>
  <c r="V104" i="2"/>
  <c r="U104" i="2"/>
  <c r="D104" i="2"/>
  <c r="C104" i="2"/>
  <c r="B104" i="2"/>
  <c r="Y103" i="2"/>
  <c r="X103" i="2"/>
  <c r="W103" i="2"/>
  <c r="V103" i="2"/>
  <c r="U103" i="2"/>
  <c r="D103" i="2"/>
  <c r="C103" i="2"/>
  <c r="B103" i="2"/>
  <c r="Y102" i="2"/>
  <c r="X102" i="2"/>
  <c r="W102" i="2"/>
  <c r="V102" i="2"/>
  <c r="U102" i="2"/>
  <c r="D102" i="2"/>
  <c r="C102" i="2"/>
  <c r="B102" i="2"/>
  <c r="Y101" i="2"/>
  <c r="X101" i="2"/>
  <c r="W101" i="2"/>
  <c r="V101" i="2"/>
  <c r="U101" i="2"/>
  <c r="D101" i="2"/>
  <c r="C101" i="2"/>
  <c r="B101" i="2"/>
  <c r="Y100" i="2"/>
  <c r="X100" i="2"/>
  <c r="W100" i="2"/>
  <c r="V100" i="2"/>
  <c r="U100" i="2"/>
  <c r="D100" i="2"/>
  <c r="C100" i="2"/>
  <c r="B100" i="2"/>
  <c r="Y99" i="2"/>
  <c r="X99" i="2"/>
  <c r="W99" i="2"/>
  <c r="V99" i="2"/>
  <c r="U99" i="2"/>
  <c r="D99" i="2"/>
  <c r="C99" i="2"/>
  <c r="B99" i="2"/>
  <c r="Y98" i="2"/>
  <c r="X98" i="2"/>
  <c r="W98" i="2"/>
  <c r="V98" i="2"/>
  <c r="U98" i="2"/>
  <c r="D98" i="2"/>
  <c r="C98" i="2"/>
  <c r="B98" i="2"/>
  <c r="Y97" i="2"/>
  <c r="X97" i="2"/>
  <c r="W97" i="2"/>
  <c r="V97" i="2"/>
  <c r="U97" i="2"/>
  <c r="D97" i="2"/>
  <c r="C97" i="2"/>
  <c r="B97" i="2"/>
  <c r="Y96" i="2"/>
  <c r="X96" i="2"/>
  <c r="W96" i="2"/>
  <c r="V96" i="2"/>
  <c r="U96" i="2"/>
  <c r="D96" i="2"/>
  <c r="C96" i="2"/>
  <c r="B96" i="2"/>
  <c r="Y95" i="2"/>
  <c r="X95" i="2"/>
  <c r="W95" i="2"/>
  <c r="V95" i="2"/>
  <c r="U95" i="2"/>
  <c r="D95" i="2"/>
  <c r="C95" i="2"/>
  <c r="B95" i="2"/>
  <c r="Y94" i="2"/>
  <c r="X94" i="2"/>
  <c r="W94" i="2"/>
  <c r="V94" i="2"/>
  <c r="U94" i="2"/>
  <c r="D94" i="2"/>
  <c r="C94" i="2"/>
  <c r="B94" i="2"/>
  <c r="Y93" i="2"/>
  <c r="X93" i="2"/>
  <c r="W93" i="2"/>
  <c r="V93" i="2"/>
  <c r="U93" i="2"/>
  <c r="D93" i="2"/>
  <c r="C93" i="2"/>
  <c r="B93" i="2"/>
  <c r="Y92" i="2"/>
  <c r="X92" i="2"/>
  <c r="W92" i="2"/>
  <c r="V92" i="2"/>
  <c r="U92" i="2"/>
  <c r="D92" i="2"/>
  <c r="C92" i="2"/>
  <c r="B92" i="2"/>
  <c r="Y91" i="2"/>
  <c r="X91" i="2"/>
  <c r="W91" i="2"/>
  <c r="V91" i="2"/>
  <c r="U91" i="2"/>
  <c r="D91" i="2"/>
  <c r="C91" i="2"/>
  <c r="B91" i="2"/>
  <c r="Y90" i="2"/>
  <c r="X90" i="2"/>
  <c r="W90" i="2"/>
  <c r="V90" i="2"/>
  <c r="U90" i="2"/>
  <c r="D90" i="2"/>
  <c r="C90" i="2"/>
  <c r="B90" i="2"/>
  <c r="Y89" i="2"/>
  <c r="X89" i="2"/>
  <c r="W89" i="2"/>
  <c r="V89" i="2"/>
  <c r="U89" i="2"/>
  <c r="D89" i="2"/>
  <c r="C89" i="2"/>
  <c r="B89" i="2"/>
  <c r="Y88" i="2"/>
  <c r="X88" i="2"/>
  <c r="W88" i="2"/>
  <c r="V88" i="2"/>
  <c r="U88" i="2"/>
  <c r="D88" i="2"/>
  <c r="C88" i="2"/>
  <c r="B88" i="2"/>
  <c r="Y87" i="2"/>
  <c r="X87" i="2"/>
  <c r="W87" i="2"/>
  <c r="V87" i="2"/>
  <c r="U87" i="2"/>
  <c r="D87" i="2"/>
  <c r="C87" i="2"/>
  <c r="B87" i="2"/>
  <c r="Y86" i="2"/>
  <c r="X86" i="2"/>
  <c r="W86" i="2"/>
  <c r="V86" i="2"/>
  <c r="U86" i="2"/>
  <c r="D86" i="2"/>
  <c r="C86" i="2"/>
  <c r="B86" i="2"/>
  <c r="Y85" i="2"/>
  <c r="X85" i="2"/>
  <c r="W85" i="2"/>
  <c r="V85" i="2"/>
  <c r="U85" i="2"/>
  <c r="D85" i="2"/>
  <c r="C85" i="2"/>
  <c r="B85" i="2"/>
  <c r="Y84" i="2"/>
  <c r="X84" i="2"/>
  <c r="W84" i="2"/>
  <c r="V84" i="2"/>
  <c r="U84" i="2"/>
  <c r="D84" i="2"/>
  <c r="C84" i="2"/>
  <c r="B84" i="2"/>
  <c r="Y83" i="2"/>
  <c r="X83" i="2"/>
  <c r="W83" i="2"/>
  <c r="V83" i="2"/>
  <c r="U83" i="2"/>
  <c r="D83" i="2"/>
  <c r="C83" i="2"/>
  <c r="B83" i="2"/>
  <c r="Y82" i="2"/>
  <c r="X82" i="2"/>
  <c r="W82" i="2"/>
  <c r="V82" i="2"/>
  <c r="U82" i="2"/>
  <c r="D82" i="2"/>
  <c r="C82" i="2"/>
  <c r="B82" i="2"/>
  <c r="Y81" i="2"/>
  <c r="X81" i="2"/>
  <c r="W81" i="2"/>
  <c r="V81" i="2"/>
  <c r="U81" i="2"/>
  <c r="D81" i="2"/>
  <c r="C81" i="2"/>
  <c r="B81" i="2"/>
  <c r="Y80" i="2"/>
  <c r="X80" i="2"/>
  <c r="W80" i="2"/>
  <c r="V80" i="2"/>
  <c r="U80" i="2"/>
  <c r="D80" i="2"/>
  <c r="C80" i="2"/>
  <c r="B80" i="2"/>
  <c r="Y79" i="2"/>
  <c r="X79" i="2"/>
  <c r="W79" i="2"/>
  <c r="V79" i="2"/>
  <c r="U79" i="2"/>
  <c r="D79" i="2"/>
  <c r="C79" i="2"/>
  <c r="B79" i="2"/>
  <c r="Y78" i="2"/>
  <c r="X78" i="2"/>
  <c r="W78" i="2"/>
  <c r="V78" i="2"/>
  <c r="U78" i="2"/>
  <c r="D78" i="2"/>
  <c r="C78" i="2"/>
  <c r="B78" i="2"/>
  <c r="Y77" i="2"/>
  <c r="X77" i="2"/>
  <c r="W77" i="2"/>
  <c r="V77" i="2"/>
  <c r="U77" i="2"/>
  <c r="D77" i="2"/>
  <c r="C77" i="2"/>
  <c r="B77" i="2"/>
  <c r="Y76" i="2"/>
  <c r="X76" i="2"/>
  <c r="W76" i="2"/>
  <c r="V76" i="2"/>
  <c r="U76" i="2"/>
  <c r="D76" i="2"/>
  <c r="C76" i="2"/>
  <c r="B76" i="2"/>
  <c r="Y75" i="2"/>
  <c r="X75" i="2"/>
  <c r="W75" i="2"/>
  <c r="V75" i="2"/>
  <c r="U75" i="2"/>
  <c r="D75" i="2"/>
  <c r="C75" i="2"/>
  <c r="B75" i="2"/>
  <c r="Y74" i="2"/>
  <c r="X74" i="2"/>
  <c r="W74" i="2"/>
  <c r="V74" i="2"/>
  <c r="U74" i="2"/>
  <c r="D74" i="2"/>
  <c r="C74" i="2"/>
  <c r="B74" i="2"/>
  <c r="Y73" i="2"/>
  <c r="X73" i="2"/>
  <c r="W73" i="2"/>
  <c r="V73" i="2"/>
  <c r="U73" i="2"/>
  <c r="D73" i="2"/>
  <c r="C73" i="2"/>
  <c r="B73" i="2"/>
  <c r="Y72" i="2"/>
  <c r="X72" i="2"/>
  <c r="W72" i="2"/>
  <c r="V72" i="2"/>
  <c r="U72" i="2"/>
  <c r="D72" i="2"/>
  <c r="C72" i="2"/>
  <c r="B72" i="2"/>
  <c r="Y71" i="2"/>
  <c r="X71" i="2"/>
  <c r="W71" i="2"/>
  <c r="V71" i="2"/>
  <c r="U71" i="2"/>
  <c r="D71" i="2"/>
  <c r="C71" i="2"/>
  <c r="B71" i="2"/>
  <c r="Y70" i="2"/>
  <c r="X70" i="2"/>
  <c r="W70" i="2"/>
  <c r="V70" i="2"/>
  <c r="U70" i="2"/>
  <c r="D70" i="2"/>
  <c r="C70" i="2"/>
  <c r="B70" i="2"/>
  <c r="Y69" i="2"/>
  <c r="X69" i="2"/>
  <c r="W69" i="2"/>
  <c r="V69" i="2"/>
  <c r="U69" i="2"/>
  <c r="D69" i="2"/>
  <c r="C69" i="2"/>
  <c r="B69" i="2"/>
  <c r="Y68" i="2"/>
  <c r="X68" i="2"/>
  <c r="W68" i="2"/>
  <c r="V68" i="2"/>
  <c r="U68" i="2"/>
  <c r="D68" i="2"/>
  <c r="C68" i="2"/>
  <c r="B68" i="2"/>
  <c r="Y67" i="2"/>
  <c r="X67" i="2"/>
  <c r="W67" i="2"/>
  <c r="V67" i="2"/>
  <c r="U67" i="2"/>
  <c r="D67" i="2"/>
  <c r="C67" i="2"/>
  <c r="B67" i="2"/>
  <c r="Y66" i="2"/>
  <c r="X66" i="2"/>
  <c r="W66" i="2"/>
  <c r="V66" i="2"/>
  <c r="U66" i="2"/>
  <c r="D66" i="2"/>
  <c r="C66" i="2"/>
  <c r="B66" i="2"/>
  <c r="Y65" i="2"/>
  <c r="X65" i="2"/>
  <c r="W65" i="2"/>
  <c r="V65" i="2"/>
  <c r="U65" i="2"/>
  <c r="D65" i="2"/>
  <c r="C65" i="2"/>
  <c r="B65" i="2"/>
  <c r="Y64" i="2"/>
  <c r="X64" i="2"/>
  <c r="W64" i="2"/>
  <c r="V64" i="2"/>
  <c r="U64" i="2"/>
  <c r="D64" i="2"/>
  <c r="C64" i="2"/>
  <c r="B64" i="2"/>
  <c r="Y63" i="2"/>
  <c r="X63" i="2"/>
  <c r="W63" i="2"/>
  <c r="V63" i="2"/>
  <c r="U63" i="2"/>
  <c r="D63" i="2"/>
  <c r="C63" i="2"/>
  <c r="B63" i="2"/>
  <c r="Y62" i="2"/>
  <c r="X62" i="2"/>
  <c r="W62" i="2"/>
  <c r="V62" i="2"/>
  <c r="U62" i="2"/>
  <c r="D62" i="2"/>
  <c r="C62" i="2"/>
  <c r="B62" i="2"/>
  <c r="Y61" i="2"/>
  <c r="X61" i="2"/>
  <c r="W61" i="2"/>
  <c r="V61" i="2"/>
  <c r="U61" i="2"/>
  <c r="D61" i="2"/>
  <c r="C61" i="2"/>
  <c r="B61" i="2"/>
  <c r="Y60" i="2"/>
  <c r="X60" i="2"/>
  <c r="W60" i="2"/>
  <c r="V60" i="2"/>
  <c r="U60" i="2"/>
  <c r="D60" i="2"/>
  <c r="C60" i="2"/>
  <c r="B60" i="2"/>
  <c r="Y59" i="2"/>
  <c r="X59" i="2"/>
  <c r="W59" i="2"/>
  <c r="V59" i="2"/>
  <c r="U59" i="2"/>
  <c r="D59" i="2"/>
  <c r="C59" i="2"/>
  <c r="B59" i="2"/>
  <c r="Y58" i="2"/>
  <c r="X58" i="2"/>
  <c r="W58" i="2"/>
  <c r="V58" i="2"/>
  <c r="U58" i="2"/>
  <c r="D58" i="2"/>
  <c r="C58" i="2"/>
  <c r="B58" i="2"/>
  <c r="Y57" i="2"/>
  <c r="X57" i="2"/>
  <c r="W57" i="2"/>
  <c r="V57" i="2"/>
  <c r="U57" i="2"/>
  <c r="D57" i="2"/>
  <c r="C57" i="2"/>
  <c r="B57" i="2"/>
  <c r="Y56" i="2"/>
  <c r="X56" i="2"/>
  <c r="W56" i="2"/>
  <c r="V56" i="2"/>
  <c r="U56" i="2"/>
  <c r="D56" i="2"/>
  <c r="C56" i="2"/>
  <c r="B56" i="2"/>
  <c r="Y55" i="2"/>
  <c r="X55" i="2"/>
  <c r="W55" i="2"/>
  <c r="V55" i="2"/>
  <c r="U55" i="2"/>
  <c r="D55" i="2"/>
  <c r="C55" i="2"/>
  <c r="B55" i="2"/>
  <c r="Y54" i="2"/>
  <c r="X54" i="2"/>
  <c r="W54" i="2"/>
  <c r="V54" i="2"/>
  <c r="U54" i="2"/>
  <c r="D54" i="2"/>
  <c r="C54" i="2"/>
  <c r="B54" i="2"/>
  <c r="Y53" i="2"/>
  <c r="X53" i="2"/>
  <c r="W53" i="2"/>
  <c r="V53" i="2"/>
  <c r="U53" i="2"/>
  <c r="D53" i="2"/>
  <c r="C53" i="2"/>
  <c r="B53" i="2"/>
  <c r="Y52" i="2"/>
  <c r="X52" i="2"/>
  <c r="W52" i="2"/>
  <c r="V52" i="2"/>
  <c r="U52" i="2"/>
  <c r="D52" i="2"/>
  <c r="C52" i="2"/>
  <c r="B52" i="2"/>
  <c r="Y51" i="2"/>
  <c r="X51" i="2"/>
  <c r="W51" i="2"/>
  <c r="V51" i="2"/>
  <c r="U51" i="2"/>
  <c r="D51" i="2"/>
  <c r="C51" i="2"/>
  <c r="B51" i="2"/>
  <c r="Y50" i="2"/>
  <c r="X50" i="2"/>
  <c r="W50" i="2"/>
  <c r="V50" i="2"/>
  <c r="U50" i="2"/>
  <c r="D50" i="2"/>
  <c r="C50" i="2"/>
  <c r="B50" i="2"/>
  <c r="Y49" i="2"/>
  <c r="X49" i="2"/>
  <c r="W49" i="2"/>
  <c r="V49" i="2"/>
  <c r="U49" i="2"/>
  <c r="D49" i="2"/>
  <c r="C49" i="2"/>
  <c r="B49" i="2"/>
  <c r="Y48" i="2"/>
  <c r="X48" i="2"/>
  <c r="W48" i="2"/>
  <c r="V48" i="2"/>
  <c r="U48" i="2"/>
  <c r="D48" i="2"/>
  <c r="C48" i="2"/>
  <c r="B48" i="2"/>
  <c r="Y47" i="2"/>
  <c r="X47" i="2"/>
  <c r="W47" i="2"/>
  <c r="V47" i="2"/>
  <c r="U47" i="2"/>
  <c r="D47" i="2"/>
  <c r="C47" i="2"/>
  <c r="B47" i="2"/>
  <c r="Y46" i="2"/>
  <c r="X46" i="2"/>
  <c r="W46" i="2"/>
  <c r="V46" i="2"/>
  <c r="U46" i="2"/>
  <c r="D46" i="2"/>
  <c r="C46" i="2"/>
  <c r="B46" i="2"/>
  <c r="Y45" i="2"/>
  <c r="X45" i="2"/>
  <c r="W45" i="2"/>
  <c r="V45" i="2"/>
  <c r="U45" i="2"/>
  <c r="D45" i="2"/>
  <c r="C45" i="2"/>
  <c r="B45" i="2"/>
  <c r="Y44" i="2"/>
  <c r="X44" i="2"/>
  <c r="W44" i="2"/>
  <c r="V44" i="2"/>
  <c r="U44" i="2"/>
  <c r="D44" i="2"/>
  <c r="C44" i="2"/>
  <c r="B44" i="2"/>
  <c r="Y43" i="2"/>
  <c r="X43" i="2"/>
  <c r="W43" i="2"/>
  <c r="V43" i="2"/>
  <c r="U43" i="2"/>
  <c r="D43" i="2"/>
  <c r="C43" i="2"/>
  <c r="B43" i="2"/>
  <c r="Y42" i="2"/>
  <c r="X42" i="2"/>
  <c r="W42" i="2"/>
  <c r="V42" i="2"/>
  <c r="U42" i="2"/>
  <c r="D42" i="2"/>
  <c r="C42" i="2"/>
  <c r="B42" i="2"/>
  <c r="Y41" i="2"/>
  <c r="X41" i="2"/>
  <c r="W41" i="2"/>
  <c r="V41" i="2"/>
  <c r="U41" i="2"/>
  <c r="D41" i="2"/>
  <c r="C41" i="2"/>
  <c r="B41" i="2"/>
  <c r="Y40" i="2"/>
  <c r="X40" i="2"/>
  <c r="W40" i="2"/>
  <c r="V40" i="2"/>
  <c r="U40" i="2"/>
  <c r="D40" i="2"/>
  <c r="C40" i="2"/>
  <c r="B40" i="2"/>
  <c r="Y39" i="2"/>
  <c r="X39" i="2"/>
  <c r="W39" i="2"/>
  <c r="V39" i="2"/>
  <c r="U39" i="2"/>
  <c r="D39" i="2"/>
  <c r="C39" i="2"/>
  <c r="B39" i="2"/>
  <c r="Y38" i="2"/>
  <c r="X38" i="2"/>
  <c r="W38" i="2"/>
  <c r="V38" i="2"/>
  <c r="U38" i="2"/>
  <c r="D38" i="2"/>
  <c r="C38" i="2"/>
  <c r="B38" i="2"/>
  <c r="Y37" i="2"/>
  <c r="X37" i="2"/>
  <c r="W37" i="2"/>
  <c r="V37" i="2"/>
  <c r="U37" i="2"/>
  <c r="D37" i="2"/>
  <c r="C37" i="2"/>
  <c r="B37" i="2"/>
  <c r="Y36" i="2"/>
  <c r="X36" i="2"/>
  <c r="W36" i="2"/>
  <c r="V36" i="2"/>
  <c r="U36" i="2"/>
  <c r="D36" i="2"/>
  <c r="C36" i="2"/>
  <c r="B36" i="2"/>
  <c r="Y35" i="2"/>
  <c r="X35" i="2"/>
  <c r="W35" i="2"/>
  <c r="V35" i="2"/>
  <c r="U35" i="2"/>
  <c r="D35" i="2"/>
  <c r="C35" i="2"/>
  <c r="B35" i="2"/>
  <c r="Y34" i="2"/>
  <c r="X34" i="2"/>
  <c r="W34" i="2"/>
  <c r="V34" i="2"/>
  <c r="U34" i="2"/>
  <c r="D34" i="2"/>
  <c r="C34" i="2"/>
  <c r="B34" i="2"/>
  <c r="Y33" i="2"/>
  <c r="X33" i="2"/>
  <c r="W33" i="2"/>
  <c r="V33" i="2"/>
  <c r="U33" i="2"/>
  <c r="D33" i="2"/>
  <c r="C33" i="2"/>
  <c r="B33" i="2"/>
  <c r="Y32" i="2"/>
  <c r="X32" i="2"/>
  <c r="W32" i="2"/>
  <c r="V32" i="2"/>
  <c r="U32" i="2"/>
  <c r="D32" i="2"/>
  <c r="C32" i="2"/>
  <c r="B32" i="2"/>
  <c r="Y31" i="2"/>
  <c r="X31" i="2"/>
  <c r="W31" i="2"/>
  <c r="V31" i="2"/>
  <c r="U31" i="2"/>
  <c r="D31" i="2"/>
  <c r="C31" i="2"/>
  <c r="B31" i="2"/>
  <c r="Y30" i="2"/>
  <c r="X30" i="2"/>
  <c r="W30" i="2"/>
  <c r="V30" i="2"/>
  <c r="U30" i="2"/>
  <c r="D30" i="2"/>
  <c r="C30" i="2"/>
  <c r="B30" i="2"/>
  <c r="Y29" i="2"/>
  <c r="X29" i="2"/>
  <c r="W29" i="2"/>
  <c r="V29" i="2"/>
  <c r="U29" i="2"/>
  <c r="D29" i="2"/>
  <c r="C29" i="2"/>
  <c r="B29" i="2"/>
  <c r="Y28" i="2"/>
  <c r="X28" i="2"/>
  <c r="W28" i="2"/>
  <c r="V28" i="2"/>
  <c r="U28" i="2"/>
  <c r="D28" i="2"/>
  <c r="C28" i="2"/>
  <c r="B28" i="2"/>
  <c r="Y27" i="2"/>
  <c r="X27" i="2"/>
  <c r="W27" i="2"/>
  <c r="V27" i="2"/>
  <c r="U27" i="2"/>
  <c r="D27" i="2"/>
  <c r="C27" i="2"/>
  <c r="B27" i="2"/>
  <c r="Y26" i="2"/>
  <c r="X26" i="2"/>
  <c r="W26" i="2"/>
  <c r="V26" i="2"/>
  <c r="U26" i="2"/>
  <c r="D26" i="2"/>
  <c r="C26" i="2"/>
  <c r="B26" i="2"/>
  <c r="Y25" i="2"/>
  <c r="X25" i="2"/>
  <c r="W25" i="2"/>
  <c r="V25" i="2"/>
  <c r="U25" i="2"/>
  <c r="D25" i="2"/>
  <c r="C25" i="2"/>
  <c r="B25" i="2"/>
  <c r="Y24" i="2"/>
  <c r="X24" i="2"/>
  <c r="W24" i="2"/>
  <c r="V24" i="2"/>
  <c r="U24" i="2"/>
  <c r="D24" i="2"/>
  <c r="C24" i="2"/>
  <c r="B24" i="2"/>
  <c r="Y23" i="2"/>
  <c r="X23" i="2"/>
  <c r="W23" i="2"/>
  <c r="V23" i="2"/>
  <c r="U23" i="2"/>
  <c r="D23" i="2"/>
  <c r="C23" i="2"/>
  <c r="B23" i="2"/>
  <c r="Y22" i="2"/>
  <c r="X22" i="2"/>
  <c r="W22" i="2"/>
  <c r="V22" i="2"/>
  <c r="U22" i="2"/>
  <c r="D22" i="2"/>
  <c r="C22" i="2"/>
  <c r="B22" i="2"/>
  <c r="Y21" i="2"/>
  <c r="X21" i="2"/>
  <c r="W21" i="2"/>
  <c r="V21" i="2"/>
  <c r="U21" i="2"/>
  <c r="D21" i="2"/>
  <c r="C21" i="2"/>
  <c r="B21" i="2"/>
  <c r="Y20" i="2"/>
  <c r="X20" i="2"/>
  <c r="W20" i="2"/>
  <c r="V20" i="2"/>
  <c r="U20" i="2"/>
  <c r="D20" i="2"/>
  <c r="C20" i="2"/>
  <c r="B20" i="2"/>
  <c r="Y19" i="2"/>
  <c r="X19" i="2"/>
  <c r="W19" i="2"/>
  <c r="V19" i="2"/>
  <c r="U19" i="2"/>
  <c r="D19" i="2"/>
  <c r="C19" i="2"/>
  <c r="B19" i="2"/>
  <c r="Y18" i="2"/>
  <c r="X18" i="2"/>
  <c r="W18" i="2"/>
  <c r="V18" i="2"/>
  <c r="U18" i="2"/>
  <c r="D18" i="2"/>
  <c r="C18" i="2"/>
  <c r="B18" i="2"/>
  <c r="Y17" i="2"/>
  <c r="X17" i="2"/>
  <c r="W17" i="2"/>
  <c r="V17" i="2"/>
  <c r="U17" i="2"/>
  <c r="D17" i="2"/>
  <c r="C17" i="2"/>
  <c r="B17" i="2"/>
  <c r="Y16" i="2"/>
  <c r="X16" i="2"/>
  <c r="W16" i="2"/>
  <c r="V16" i="2"/>
  <c r="U16" i="2"/>
  <c r="D16" i="2"/>
  <c r="C16" i="2"/>
  <c r="B16" i="2"/>
  <c r="Y15" i="2"/>
  <c r="X15" i="2"/>
  <c r="W15" i="2"/>
  <c r="V15" i="2"/>
  <c r="U15" i="2"/>
  <c r="D15" i="2"/>
  <c r="C15" i="2"/>
  <c r="B15" i="2"/>
  <c r="Y14" i="2"/>
  <c r="X14" i="2"/>
  <c r="W14" i="2"/>
  <c r="V14" i="2"/>
  <c r="U14" i="2"/>
  <c r="D14" i="2"/>
  <c r="C14" i="2"/>
  <c r="B14" i="2"/>
  <c r="Y13" i="2"/>
  <c r="X13" i="2"/>
  <c r="W13" i="2"/>
  <c r="V13" i="2"/>
  <c r="U13" i="2"/>
  <c r="D13" i="2"/>
  <c r="C13" i="2"/>
  <c r="B13" i="2"/>
  <c r="Y12" i="2"/>
  <c r="X12" i="2"/>
  <c r="W12" i="2"/>
  <c r="V12" i="2"/>
  <c r="U12" i="2"/>
  <c r="D12" i="2"/>
  <c r="C12" i="2"/>
  <c r="B12" i="2"/>
  <c r="Y11" i="2"/>
  <c r="X11" i="2"/>
  <c r="W11" i="2"/>
  <c r="V11" i="2"/>
  <c r="U11" i="2"/>
  <c r="D11" i="2"/>
  <c r="C11" i="2"/>
  <c r="B11" i="2"/>
  <c r="Y10" i="2"/>
  <c r="X10" i="2"/>
  <c r="W10" i="2"/>
  <c r="V10" i="2"/>
  <c r="U10" i="2"/>
  <c r="D10" i="2"/>
  <c r="C10" i="2"/>
  <c r="B10" i="2"/>
  <c r="Y9" i="2"/>
  <c r="X9" i="2"/>
  <c r="W9" i="2"/>
  <c r="V9" i="2"/>
  <c r="U9" i="2"/>
  <c r="D9" i="2"/>
  <c r="C9" i="2"/>
  <c r="B9" i="2"/>
  <c r="Y8" i="2"/>
  <c r="X8" i="2"/>
  <c r="W8" i="2"/>
  <c r="V8" i="2"/>
  <c r="U8" i="2"/>
  <c r="D8" i="2"/>
  <c r="C8" i="2"/>
  <c r="B8" i="2"/>
  <c r="Y7" i="2"/>
  <c r="X7" i="2"/>
  <c r="W7" i="2"/>
  <c r="V7" i="2"/>
  <c r="U7" i="2"/>
  <c r="D7" i="2"/>
  <c r="C7" i="2"/>
  <c r="B7" i="2"/>
  <c r="Y6" i="2"/>
  <c r="X6" i="2"/>
  <c r="W6" i="2"/>
  <c r="V6" i="2"/>
  <c r="U6" i="2"/>
  <c r="D6" i="2"/>
  <c r="C6" i="2"/>
  <c r="B6" i="2"/>
  <c r="Y5" i="2"/>
  <c r="X5" i="2"/>
  <c r="W5" i="2"/>
  <c r="V5" i="2"/>
  <c r="U5" i="2"/>
  <c r="D5" i="2"/>
  <c r="C5" i="2"/>
  <c r="B5" i="2"/>
  <c r="Y4" i="2"/>
  <c r="X4" i="2"/>
  <c r="W4" i="2"/>
  <c r="V4" i="2"/>
  <c r="U4" i="2"/>
  <c r="D4" i="2"/>
  <c r="C4" i="2"/>
  <c r="B4" i="2"/>
  <c r="Y3" i="2"/>
  <c r="X3" i="2"/>
  <c r="W3" i="2"/>
  <c r="V3" i="2"/>
  <c r="U3" i="2"/>
  <c r="D3" i="2"/>
  <c r="C3" i="2"/>
  <c r="B3" i="2"/>
  <c r="Y2" i="2"/>
  <c r="X2" i="2"/>
  <c r="W2" i="2"/>
  <c r="V2" i="2"/>
  <c r="U2" i="2"/>
  <c r="D2" i="2"/>
  <c r="C2" i="2"/>
  <c r="B2" i="2"/>
  <c r="AU10" i="1" l="1"/>
  <c r="AT10" i="1"/>
  <c r="AV10" i="1"/>
  <c r="AT14" i="1"/>
  <c r="AU14" i="1"/>
  <c r="AV14" i="1"/>
  <c r="AW6" i="1"/>
  <c r="AW14" i="1"/>
  <c r="AU6" i="1"/>
  <c r="AT6" i="1"/>
  <c r="AV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<sst xmlns="http://schemas.openxmlformats.org/spreadsheetml/2006/main" count="6197" uniqueCount="1071">
  <si>
    <t>2023-01-01</t>
  </si>
  <si>
    <t>-</t>
  </si>
  <si>
    <t>HEAVY EQUIPMENT</t>
  </si>
  <si>
    <t>SK330-10</t>
  </si>
  <si>
    <t>2023-01-02</t>
  </si>
  <si>
    <t>CV. Adil Prima Perkasa</t>
  </si>
  <si>
    <t>TS/APP/29122</t>
  </si>
  <si>
    <t>Mining KBM</t>
  </si>
  <si>
    <t>Ore Getting</t>
  </si>
  <si>
    <t>DIGGER, LOADING &amp; SIDE CAST</t>
  </si>
  <si>
    <t>2023-01-03</t>
  </si>
  <si>
    <t>TS/APP/29123</t>
  </si>
  <si>
    <t>33386</t>
  </si>
  <si>
    <t>DONE</t>
  </si>
  <si>
    <t>2023-01-04</t>
  </si>
  <si>
    <t>TS/APP/29124</t>
  </si>
  <si>
    <t>2023-01-05</t>
  </si>
  <si>
    <t>TS/APP/29125</t>
  </si>
  <si>
    <t>2023-01-06</t>
  </si>
  <si>
    <t>TS/APP/29150</t>
  </si>
  <si>
    <t>33566</t>
  </si>
  <si>
    <t>2023-01-07</t>
  </si>
  <si>
    <t>TS/APP/29195</t>
  </si>
  <si>
    <t>33864</t>
  </si>
  <si>
    <t>2023-01-08</t>
  </si>
  <si>
    <t>TS/APP/29241</t>
  </si>
  <si>
    <t>33870</t>
  </si>
  <si>
    <t>2023-01-09</t>
  </si>
  <si>
    <t>TS/APP/29278</t>
  </si>
  <si>
    <t>Quarry Mined</t>
  </si>
  <si>
    <t>2023-01-10</t>
  </si>
  <si>
    <t>TS/APP/29325</t>
  </si>
  <si>
    <t>2023-01-11</t>
  </si>
  <si>
    <t>TS/APP/29374</t>
  </si>
  <si>
    <t>34253</t>
  </si>
  <si>
    <t>2023-01-12</t>
  </si>
  <si>
    <t>TS/APP/29421</t>
  </si>
  <si>
    <t>2023-01-13</t>
  </si>
  <si>
    <t>TS/APP/29696</t>
  </si>
  <si>
    <t>34394</t>
  </si>
  <si>
    <t>2023-01-14</t>
  </si>
  <si>
    <t>TS/APP/29744</t>
  </si>
  <si>
    <t>2023-01-15</t>
  </si>
  <si>
    <t>TS/APP/29790</t>
  </si>
  <si>
    <t>2023-01-16</t>
  </si>
  <si>
    <t>TS/APP/29938</t>
  </si>
  <si>
    <t>2023-01-17</t>
  </si>
  <si>
    <t>TS/APP/29986</t>
  </si>
  <si>
    <t>2023-01-18</t>
  </si>
  <si>
    <t>TS/APP/30252</t>
  </si>
  <si>
    <t>35329</t>
  </si>
  <si>
    <t>2023-01-19</t>
  </si>
  <si>
    <t>TS/APP/30308</t>
  </si>
  <si>
    <t>35335</t>
  </si>
  <si>
    <t>2023-01-20</t>
  </si>
  <si>
    <t>TS/APP/30362</t>
  </si>
  <si>
    <t>2023-01-21</t>
  </si>
  <si>
    <t>TS/APP/30800</t>
  </si>
  <si>
    <t>35431</t>
  </si>
  <si>
    <t>2023-01-22</t>
  </si>
  <si>
    <t>2023-01-23</t>
  </si>
  <si>
    <t>2023-01-24</t>
  </si>
  <si>
    <t>2023-01-25</t>
  </si>
  <si>
    <t>2023-01-26</t>
  </si>
  <si>
    <t>TS/APP/37699</t>
  </si>
  <si>
    <t>35845</t>
  </si>
  <si>
    <t>2023-01-27</t>
  </si>
  <si>
    <t>TS/APP/37740</t>
  </si>
  <si>
    <t>2023-01-28</t>
  </si>
  <si>
    <t>TS/APP/37892</t>
  </si>
  <si>
    <t>2023-01-29</t>
  </si>
  <si>
    <t>TS/APP/37966</t>
  </si>
  <si>
    <t>2023-01-30</t>
  </si>
  <si>
    <t>TS/APP/38073</t>
  </si>
  <si>
    <t>36273</t>
  </si>
  <si>
    <t>2023-01-31</t>
  </si>
  <si>
    <t>TS/APP/38234</t>
  </si>
  <si>
    <t>2023-02-01</t>
  </si>
  <si>
    <t>TS/APP/38459;TS/APP/38460</t>
  </si>
  <si>
    <t>36519</t>
  </si>
  <si>
    <t>2023-02-02</t>
  </si>
  <si>
    <t>TS/APP/38508</t>
  </si>
  <si>
    <t>36704</t>
  </si>
  <si>
    <t>2023-02-03</t>
  </si>
  <si>
    <t>TS/APP/38553</t>
  </si>
  <si>
    <t>36580</t>
  </si>
  <si>
    <t>2023-02-04</t>
  </si>
  <si>
    <t>TS/APP/38777</t>
  </si>
  <si>
    <t>36972</t>
  </si>
  <si>
    <t>2023-02-05</t>
  </si>
  <si>
    <t>TS/APP/38826</t>
  </si>
  <si>
    <t>36987</t>
  </si>
  <si>
    <t>2023-02-06</t>
  </si>
  <si>
    <t>TS/APP/38871</t>
  </si>
  <si>
    <t>2023-02-07</t>
  </si>
  <si>
    <t>TS/APP/38920</t>
  </si>
  <si>
    <t>2023-02-08</t>
  </si>
  <si>
    <t>TS/APP/38972</t>
  </si>
  <si>
    <t>37133;37133</t>
  </si>
  <si>
    <t>DONE;DONE</t>
  </si>
  <si>
    <t>2023-02-09</t>
  </si>
  <si>
    <t>TS/APP/39220</t>
  </si>
  <si>
    <t>37415</t>
  </si>
  <si>
    <t>2023-02-10</t>
  </si>
  <si>
    <t>TS/APP/39309</t>
  </si>
  <si>
    <t>2023-02-11</t>
  </si>
  <si>
    <t>TS/APP/39412</t>
  </si>
  <si>
    <t>37750</t>
  </si>
  <si>
    <t>2023-02-12</t>
  </si>
  <si>
    <t>TS/APP/39467</t>
  </si>
  <si>
    <t>2023-02-13</t>
  </si>
  <si>
    <t>TS/APP/39562</t>
  </si>
  <si>
    <t>37870</t>
  </si>
  <si>
    <t>2023-02-14</t>
  </si>
  <si>
    <t>TS/APP/39719</t>
  </si>
  <si>
    <t>2023-02-15</t>
  </si>
  <si>
    <t>TS/APP/39873</t>
  </si>
  <si>
    <t>2023-02-16</t>
  </si>
  <si>
    <t>TS/APP/39988</t>
  </si>
  <si>
    <t>38228</t>
  </si>
  <si>
    <t>2023-02-17</t>
  </si>
  <si>
    <t>TS/APP/40103</t>
  </si>
  <si>
    <t>2023-02-18</t>
  </si>
  <si>
    <t>TS/APP/40183</t>
  </si>
  <si>
    <t>38591</t>
  </si>
  <si>
    <t>2023-02-19</t>
  </si>
  <si>
    <t>TS/APP/40307</t>
  </si>
  <si>
    <t>2023-02-20</t>
  </si>
  <si>
    <t>TS/APP/40359</t>
  </si>
  <si>
    <t>2023-02-21</t>
  </si>
  <si>
    <t>TS/APP/40541</t>
  </si>
  <si>
    <t>Stripping Overburden</t>
  </si>
  <si>
    <t>38850</t>
  </si>
  <si>
    <t>2023-02-22</t>
  </si>
  <si>
    <t>TS/APP/40817</t>
  </si>
  <si>
    <t>2023-02-23</t>
  </si>
  <si>
    <t>TS/APP/40871</t>
  </si>
  <si>
    <t>2023-02-24</t>
  </si>
  <si>
    <t>TS/APP/40924</t>
  </si>
  <si>
    <t>39198</t>
  </si>
  <si>
    <t>2023-02-25</t>
  </si>
  <si>
    <t>TS/APP/41025</t>
  </si>
  <si>
    <t>2023-02-26</t>
  </si>
  <si>
    <t>TS/APP/41446</t>
  </si>
  <si>
    <t>TS/APP/27591</t>
  </si>
  <si>
    <t>Support Ore Getting</t>
  </si>
  <si>
    <t>2023-02-27</t>
  </si>
  <si>
    <t>TS/APP/41511</t>
  </si>
  <si>
    <t>2023-02-28</t>
  </si>
  <si>
    <t>TS/APP/41554</t>
  </si>
  <si>
    <t>2023-03-01</t>
  </si>
  <si>
    <t>TS/APP/41907</t>
  </si>
  <si>
    <t>2023-03-02</t>
  </si>
  <si>
    <t>TS/APP/41954</t>
  </si>
  <si>
    <t>39795</t>
  </si>
  <si>
    <t>2023-03-03</t>
  </si>
  <si>
    <t>TS/APP/41996</t>
  </si>
  <si>
    <t>2023-03-04</t>
  </si>
  <si>
    <t>TS/APP/42047</t>
  </si>
  <si>
    <t>2023-03-05</t>
  </si>
  <si>
    <t>TS/APP/42094</t>
  </si>
  <si>
    <t>2023-03-06</t>
  </si>
  <si>
    <t>TS/APP/42137</t>
  </si>
  <si>
    <t>2023-03-07</t>
  </si>
  <si>
    <t>TS/APP/42414</t>
  </si>
  <si>
    <t>2023-03-08</t>
  </si>
  <si>
    <t>TS/APP/42669</t>
  </si>
  <si>
    <t>2023-03-09</t>
  </si>
  <si>
    <t>TS/APP/42720</t>
  </si>
  <si>
    <t>2023-03-10</t>
  </si>
  <si>
    <t>TS/APP/42771</t>
  </si>
  <si>
    <t>40838</t>
  </si>
  <si>
    <t>2023-03-11</t>
  </si>
  <si>
    <t>TS/APP/42847</t>
  </si>
  <si>
    <t>42748</t>
  </si>
  <si>
    <t>2023-03-12</t>
  </si>
  <si>
    <t>TS/APP/42903</t>
  </si>
  <si>
    <t>2023-03-13</t>
  </si>
  <si>
    <t>TS/APP/42947</t>
  </si>
  <si>
    <t>2023-03-14</t>
  </si>
  <si>
    <t>TS/APP/43087</t>
  </si>
  <si>
    <t>2023-03-15</t>
  </si>
  <si>
    <t>TS/APP/43196</t>
  </si>
  <si>
    <t>41233</t>
  </si>
  <si>
    <t>2023-03-16</t>
  </si>
  <si>
    <t>TS/APP/43321</t>
  </si>
  <si>
    <t>2023-03-17</t>
  </si>
  <si>
    <t>TS/APP/43422</t>
  </si>
  <si>
    <t>2023-03-18</t>
  </si>
  <si>
    <t>TS/APP/43594</t>
  </si>
  <si>
    <t>2023-03-19</t>
  </si>
  <si>
    <t>2023-03-20</t>
  </si>
  <si>
    <t>41787</t>
  </si>
  <si>
    <t>2023-03-21</t>
  </si>
  <si>
    <t>2023-03-22</t>
  </si>
  <si>
    <t>41941</t>
  </si>
  <si>
    <t>2023-03-23</t>
  </si>
  <si>
    <t>2023-03-24</t>
  </si>
  <si>
    <t>2023-03-25</t>
  </si>
  <si>
    <t>2023-03-26</t>
  </si>
  <si>
    <t>42421</t>
  </si>
  <si>
    <t>2023-03-27</t>
  </si>
  <si>
    <t>2023-03-28</t>
  </si>
  <si>
    <t>2023-03-29</t>
  </si>
  <si>
    <t>42790</t>
  </si>
  <si>
    <t>2023-03-30</t>
  </si>
  <si>
    <t>2023-03-31</t>
  </si>
  <si>
    <t>2023-04-01</t>
  </si>
  <si>
    <t>43020;42819</t>
  </si>
  <si>
    <t>2023-04-02</t>
  </si>
  <si>
    <t>2023-04-03</t>
  </si>
  <si>
    <t>2023-04-04</t>
  </si>
  <si>
    <t>2023-04-05</t>
  </si>
  <si>
    <t>2023-04-06</t>
  </si>
  <si>
    <t>2023-04-07</t>
  </si>
  <si>
    <t>43586</t>
  </si>
  <si>
    <t>2023-04-08</t>
  </si>
  <si>
    <t>2023-04-09</t>
  </si>
  <si>
    <t>2023-04-10</t>
  </si>
  <si>
    <t>44687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</si>
  <si>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</si>
  <si>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</si>
  <si>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</si>
  <si>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</si>
  <si>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</si>
  <si>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</si>
  <si>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</si>
  <si>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</si>
  <si>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</si>
  <si>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</si>
  <si>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</si>
  <si>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</si>
  <si>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</si>
  <si>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</si>
  <si>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45459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</si>
  <si>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</si>
  <si>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</si>
  <si>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</si>
  <si>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</si>
  <si>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</si>
  <si>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</si>
  <si>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</si>
  <si>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</si>
  <si>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</si>
  <si>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</si>
  <si>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</si>
  <si>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</si>
  <si>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</si>
  <si>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</si>
  <si>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</si>
  <si>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</si>
  <si>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</si>
  <si>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46348</t>
  </si>
  <si>
    <t>2023-05-12</t>
  </si>
  <si>
    <t>2023-05-13</t>
  </si>
  <si>
    <t>47152</t>
  </si>
  <si>
    <t>2023-05-14</t>
  </si>
  <si>
    <t>48550;48550;46752</t>
  </si>
  <si>
    <t>DONE;DONE;DONE</t>
  </si>
  <si>
    <t>2023-05-15</t>
  </si>
  <si>
    <t>2023-05-16</t>
  </si>
  <si>
    <t>2023-05-17</t>
  </si>
  <si>
    <t>2023-05-18</t>
  </si>
  <si>
    <t>50749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</si>
  <si>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</si>
  <si>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</si>
  <si>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</si>
  <si>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</si>
  <si>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</si>
  <si>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</si>
  <si>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</si>
  <si>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</si>
  <si>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50741</t>
  </si>
  <si>
    <t>2023-05-27</t>
  </si>
  <si>
    <t>2023-05-28</t>
  </si>
  <si>
    <t>2023-05-29</t>
  </si>
  <si>
    <t>2023-05-30</t>
  </si>
  <si>
    <t>2023-05-31</t>
  </si>
  <si>
    <t>48850</t>
  </si>
  <si>
    <t>2023-06-01</t>
  </si>
  <si>
    <t>2023-06-02</t>
  </si>
  <si>
    <t>2023-06-03</t>
  </si>
  <si>
    <t>2023-06-04</t>
  </si>
  <si>
    <t>2023-06-05</t>
  </si>
  <si>
    <t>49297</t>
  </si>
  <si>
    <t>2023-06-06</t>
  </si>
  <si>
    <t>2023-06-07</t>
  </si>
  <si>
    <t>2023-06-08</t>
  </si>
  <si>
    <t>49456</t>
  </si>
  <si>
    <t>2023-06-09</t>
  </si>
  <si>
    <t>2023-06-10</t>
  </si>
  <si>
    <t>2023-06-11</t>
  </si>
  <si>
    <t>2023-06-12</t>
  </si>
  <si>
    <t>2023-06-13</t>
  </si>
  <si>
    <t>2023-06-14</t>
  </si>
  <si>
    <t>50149;50146</t>
  </si>
  <si>
    <t>2023-06-15</t>
  </si>
  <si>
    <t>50229;50125</t>
  </si>
  <si>
    <t>2023-06-16</t>
  </si>
  <si>
    <t>2023-06-17</t>
  </si>
  <si>
    <t>52422</t>
  </si>
  <si>
    <t>2023-06-18</t>
  </si>
  <si>
    <t>52431;50521;50521;50521</t>
  </si>
  <si>
    <t>DONE;DONE;DONE;DONE</t>
  </si>
  <si>
    <t>2023-06-19</t>
  </si>
  <si>
    <t>2023-06-20</t>
  </si>
  <si>
    <t>51578</t>
  </si>
  <si>
    <t>2023-06-21</t>
  </si>
  <si>
    <t>51745</t>
  </si>
  <si>
    <t>2023-06-22</t>
  </si>
  <si>
    <t>2023-06-23</t>
  </si>
  <si>
    <t>2023-06-24</t>
  </si>
  <si>
    <t>2023-06-25</t>
  </si>
  <si>
    <t>2023-06-26</t>
  </si>
  <si>
    <t>TS/APP/114046</t>
  </si>
  <si>
    <t>2023-06-27</t>
  </si>
  <si>
    <t>TS/APP/114114</t>
  </si>
  <si>
    <t>2023-06-28</t>
  </si>
  <si>
    <t>TS/APP/114239</t>
  </si>
  <si>
    <t>2023-06-29</t>
  </si>
  <si>
    <t>2023-06-30</t>
  </si>
  <si>
    <t>TS/APP/114287</t>
  </si>
  <si>
    <t>2023-07-01</t>
  </si>
  <si>
    <t>TS/APP/114488</t>
  </si>
  <si>
    <t>2023-07-02</t>
  </si>
  <si>
    <t>2023-07-03</t>
  </si>
  <si>
    <t>TS/APP/114613</t>
  </si>
  <si>
    <t>2023-07-04</t>
  </si>
  <si>
    <t>TS/APP/114737</t>
  </si>
  <si>
    <t>2023-07-05</t>
  </si>
  <si>
    <t>TS/APP/114826</t>
  </si>
  <si>
    <t>2023-07-06</t>
  </si>
  <si>
    <t>TS/APP/114906</t>
  </si>
  <si>
    <t>2023-07-07</t>
  </si>
  <si>
    <t>TS/APP/114998</t>
  </si>
  <si>
    <t>52615</t>
  </si>
  <si>
    <t>2023-07-08</t>
  </si>
  <si>
    <t>TS/APP/115287</t>
  </si>
  <si>
    <t>2023-07-09</t>
  </si>
  <si>
    <t>2023-07-10</t>
  </si>
  <si>
    <t>52852</t>
  </si>
  <si>
    <t>2023-07-11</t>
  </si>
  <si>
    <t>2023-07-12</t>
  </si>
  <si>
    <t>TS/APP/115633</t>
  </si>
  <si>
    <t>53215</t>
  </si>
  <si>
    <t>2023-07-13</t>
  </si>
  <si>
    <t>TS/APP/115714</t>
  </si>
  <si>
    <t>53313</t>
  </si>
  <si>
    <t>2023-07-14</t>
  </si>
  <si>
    <t>TS/APP/115784</t>
  </si>
  <si>
    <t>2023-07-15</t>
  </si>
  <si>
    <t>TS/APP/115919</t>
  </si>
  <si>
    <t>2023-07-16</t>
  </si>
  <si>
    <t>TS/APP/116047</t>
  </si>
  <si>
    <t>2023-07-17</t>
  </si>
  <si>
    <t>TS/APP/116100</t>
  </si>
  <si>
    <t>54734</t>
  </si>
  <si>
    <t>2023-07-18</t>
  </si>
  <si>
    <t>TS/APP/116382</t>
  </si>
  <si>
    <t>2023-07-19</t>
  </si>
  <si>
    <t>TS/APP/116414</t>
  </si>
  <si>
    <t>2023-07-20</t>
  </si>
  <si>
    <t>TS/APP/116486</t>
  </si>
  <si>
    <t>2023-07-21</t>
  </si>
  <si>
    <t>TS/APP/116622</t>
  </si>
  <si>
    <t>54845</t>
  </si>
  <si>
    <t>2023-07-22</t>
  </si>
  <si>
    <t>2023-07-23</t>
  </si>
  <si>
    <t>54884</t>
  </si>
  <si>
    <t>2023-07-24</t>
  </si>
  <si>
    <t>TS/APP/116934</t>
  </si>
  <si>
    <t>2023-07-25</t>
  </si>
  <si>
    <t>TS/APP/117081</t>
  </si>
  <si>
    <t>54918</t>
  </si>
  <si>
    <t>2023-07-26</t>
  </si>
  <si>
    <t>TS/APP/83869</t>
  </si>
  <si>
    <t>2023-07-27</t>
  </si>
  <si>
    <t>TS/APP/83980</t>
  </si>
  <si>
    <t>2023-07-28</t>
  </si>
  <si>
    <t>2023-07-29</t>
  </si>
  <si>
    <t>TS/APP/84236</t>
  </si>
  <si>
    <t>2023-07-30</t>
  </si>
  <si>
    <t>TS/APP/84297</t>
  </si>
  <si>
    <t>2023-07-31</t>
  </si>
  <si>
    <t>TS/APP/84487</t>
  </si>
  <si>
    <t>2023-08-01</t>
  </si>
  <si>
    <t>TS/APP/84454</t>
  </si>
  <si>
    <t>55291;55158</t>
  </si>
  <si>
    <t>2023-08-02</t>
  </si>
  <si>
    <t>TS/APP/84635</t>
  </si>
  <si>
    <t>2023-08-03</t>
  </si>
  <si>
    <t>TS/APP/84735</t>
  </si>
  <si>
    <t>2023-08-04</t>
  </si>
  <si>
    <t>TS/APP/94781</t>
  </si>
  <si>
    <t>55549</t>
  </si>
  <si>
    <t>2023-08-05</t>
  </si>
  <si>
    <t>TS/APP/94891</t>
  </si>
  <si>
    <t>2023-08-06</t>
  </si>
  <si>
    <t>TS/APP/94972</t>
  </si>
  <si>
    <t>2023-08-07</t>
  </si>
  <si>
    <t>TS/APP/95062</t>
  </si>
  <si>
    <t>55806</t>
  </si>
  <si>
    <t>2023-08-08</t>
  </si>
  <si>
    <t>TS/APP/95227</t>
  </si>
  <si>
    <t>55993</t>
  </si>
  <si>
    <t>2023-08-09</t>
  </si>
  <si>
    <t>TS/APP/95334</t>
  </si>
  <si>
    <t>2023-08-10</t>
  </si>
  <si>
    <t>TS/APP/95435</t>
  </si>
  <si>
    <t>2023-08-11</t>
  </si>
  <si>
    <t>TS/APP/95523</t>
  </si>
  <si>
    <t>58786</t>
  </si>
  <si>
    <t>2023-08-12</t>
  </si>
  <si>
    <t>TS/APP/95655</t>
  </si>
  <si>
    <t>2023-08-13</t>
  </si>
  <si>
    <t>TS/APP/95750</t>
  </si>
  <si>
    <t>2023-08-14</t>
  </si>
  <si>
    <t>TS/APP/111862</t>
  </si>
  <si>
    <t>2023-08-15</t>
  </si>
  <si>
    <t>TS/APP/111951</t>
  </si>
  <si>
    <t>2023-08-16</t>
  </si>
  <si>
    <t>56765</t>
  </si>
  <si>
    <t>2023-08-17</t>
  </si>
  <si>
    <t>TS/APP/112124</t>
  </si>
  <si>
    <t>57147</t>
  </si>
  <si>
    <t>2023-08-18</t>
  </si>
  <si>
    <t>CV. SENTOSA ABADI</t>
  </si>
  <si>
    <t>TS/SA/117966</t>
  </si>
  <si>
    <t>Mining BDM</t>
  </si>
  <si>
    <t>58956;56957</t>
  </si>
  <si>
    <t>2023-08-19</t>
  </si>
  <si>
    <t>TS/APP/118332</t>
  </si>
  <si>
    <t>2023-08-20</t>
  </si>
  <si>
    <t>TS/APP/118423</t>
  </si>
  <si>
    <t>2023-08-21</t>
  </si>
  <si>
    <t>TS/APP/119437</t>
  </si>
  <si>
    <t>57497</t>
  </si>
  <si>
    <t>2023-08-22</t>
  </si>
  <si>
    <t>TS/APP/119583</t>
  </si>
  <si>
    <t>2023-08-23</t>
  </si>
  <si>
    <t>TS/APP/120641</t>
  </si>
  <si>
    <t>2023-08-24</t>
  </si>
  <si>
    <t>2023-08-25</t>
  </si>
  <si>
    <t>TS/APP/122083</t>
  </si>
  <si>
    <t>58004</t>
  </si>
  <si>
    <t>2023-08-26</t>
  </si>
  <si>
    <t>TS/APP/122672</t>
  </si>
  <si>
    <t>58480</t>
  </si>
  <si>
    <t>2023-08-27</t>
  </si>
  <si>
    <t>TS/APP/122809</t>
  </si>
  <si>
    <t>58238</t>
  </si>
  <si>
    <t>2023-08-28</t>
  </si>
  <si>
    <t>TS/APP/122895</t>
  </si>
  <si>
    <t>2023-08-29</t>
  </si>
  <si>
    <t>TS/APP/124445</t>
  </si>
  <si>
    <t>2023-08-30</t>
  </si>
  <si>
    <t>2023-08-31</t>
  </si>
  <si>
    <t>TS/APP/125012</t>
  </si>
  <si>
    <t>2023-09-01</t>
  </si>
  <si>
    <t>TS/APP/125117</t>
  </si>
  <si>
    <t>2023-09-02</t>
  </si>
  <si>
    <t>TS/APP/125247</t>
  </si>
  <si>
    <t>2023-09-03</t>
  </si>
  <si>
    <t>TS/APP/125313</t>
  </si>
  <si>
    <t>58896</t>
  </si>
  <si>
    <t>2023-09-04</t>
  </si>
  <si>
    <t>TS/APP/125862</t>
  </si>
  <si>
    <t>2023-09-05</t>
  </si>
  <si>
    <t>TS/APP/125963</t>
  </si>
  <si>
    <t>59409</t>
  </si>
  <si>
    <t>2023-09-06</t>
  </si>
  <si>
    <t>TS/APP/126356</t>
  </si>
  <si>
    <t>59488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</si>
  <si>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</si>
  <si>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</si>
  <si>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</si>
  <si>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</si>
  <si>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</si>
  <si>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</si>
  <si>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</si>
  <si>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</si>
  <si>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</si>
  <si>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</si>
  <si>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</si>
  <si>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</si>
  <si>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</si>
  <si>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</si>
  <si>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</si>
  <si>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</si>
  <si>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</si>
  <si>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</si>
  <si>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</si>
  <si>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</si>
  <si>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</si>
  <si>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</si>
  <si>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</si>
  <si>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</si>
  <si>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</si>
  <si>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</si>
  <si>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</si>
  <si>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</si>
  <si>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</si>
  <si>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</si>
  <si>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</si>
  <si>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</si>
  <si>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</si>
  <si>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</si>
  <si>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</si>
  <si>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63417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</si>
  <si>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</si>
  <si>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</si>
  <si>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</si>
  <si>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</si>
  <si>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</si>
  <si>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</si>
  <si>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</si>
  <si>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64148</t>
  </si>
  <si>
    <t>2023-10-19</t>
  </si>
  <si>
    <t>TS/APP/149039</t>
  </si>
  <si>
    <t>64811</t>
  </si>
  <si>
    <t>2023-10-20</t>
  </si>
  <si>
    <t>TS/APP/149226</t>
  </si>
  <si>
    <t>2023-10-21</t>
  </si>
  <si>
    <t>2023-10-22</t>
  </si>
  <si>
    <t>2023-10-23</t>
  </si>
  <si>
    <t>2023-10-24</t>
  </si>
  <si>
    <t>65727;62822</t>
  </si>
  <si>
    <t>2023-10-25</t>
  </si>
  <si>
    <t>TS/APP/151765</t>
  </si>
  <si>
    <t>65365</t>
  </si>
  <si>
    <t>2023-10-26</t>
  </si>
  <si>
    <t>TS/APP/152543</t>
  </si>
  <si>
    <t>2023-10-27</t>
  </si>
  <si>
    <t>TS/APP/152630</t>
  </si>
  <si>
    <t>2023-10-28</t>
  </si>
  <si>
    <t>65854</t>
  </si>
  <si>
    <t>2023-10-29</t>
  </si>
  <si>
    <t>65904</t>
  </si>
  <si>
    <t>2023-10-30</t>
  </si>
  <si>
    <t>TS/APP/155565</t>
  </si>
  <si>
    <t>2023-10-31</t>
  </si>
  <si>
    <t>2023-11-01</t>
  </si>
  <si>
    <t>TS/APP/157246</t>
  </si>
  <si>
    <t>2023-11-02</t>
  </si>
  <si>
    <t>TS/APP/157349</t>
  </si>
  <si>
    <t>2023-11-03</t>
  </si>
  <si>
    <t>66179</t>
  </si>
  <si>
    <t>2023-11-04</t>
  </si>
  <si>
    <t>2023-11-05</t>
  </si>
  <si>
    <t>TS/APP/158351</t>
  </si>
  <si>
    <t>66583</t>
  </si>
  <si>
    <t>2023-11-06</t>
  </si>
  <si>
    <t>TS/APP/159330</t>
  </si>
  <si>
    <t>2023-11-07</t>
  </si>
  <si>
    <t>TS/APP/159481;TS/APP/159482</t>
  </si>
  <si>
    <t>2023-11-08</t>
  </si>
  <si>
    <t>TS/APP/160433</t>
  </si>
  <si>
    <t>2023-11-09</t>
  </si>
  <si>
    <t>TS/APP/160880</t>
  </si>
  <si>
    <t>66937</t>
  </si>
  <si>
    <t>2023-11-10</t>
  </si>
  <si>
    <t>TS/APP/161200;TS/APP/161201</t>
  </si>
  <si>
    <t>67045</t>
  </si>
  <si>
    <t>2023-11-11</t>
  </si>
  <si>
    <t>TS/APP/162054</t>
  </si>
  <si>
    <t>67419</t>
  </si>
  <si>
    <t>2023-11-12</t>
  </si>
  <si>
    <t>TS/APP/162134;TS/APP/162135</t>
  </si>
  <si>
    <t>2023-11-13</t>
  </si>
  <si>
    <t>TS/APP/162251;TS/APP/162252</t>
  </si>
  <si>
    <t>2023-11-14</t>
  </si>
  <si>
    <t>TS/APP/162833</t>
  </si>
  <si>
    <t>70122</t>
  </si>
  <si>
    <t>2023-11-15</t>
  </si>
  <si>
    <t>TS/APP/162993</t>
  </si>
  <si>
    <t>2023-11-16</t>
  </si>
  <si>
    <t>TS/APP/163561</t>
  </si>
  <si>
    <t>2023-11-17</t>
  </si>
  <si>
    <t>TS/APP/164681;TS/APP/164682</t>
  </si>
  <si>
    <t>2023-11-18</t>
  </si>
  <si>
    <t>TS/APP/166178;TS/APP/166179</t>
  </si>
  <si>
    <t>70128</t>
  </si>
  <si>
    <t>2023-11-19</t>
  </si>
  <si>
    <t>TS/APP/166237</t>
  </si>
  <si>
    <t>2023-11-20</t>
  </si>
  <si>
    <t>TS/APP/166437</t>
  </si>
  <si>
    <t>68581</t>
  </si>
  <si>
    <t>2023-11-21</t>
  </si>
  <si>
    <t>2023-11-22</t>
  </si>
  <si>
    <t>TS/APP/167123</t>
  </si>
  <si>
    <t>2023-11-23</t>
  </si>
  <si>
    <t>TS/APP/169074</t>
  </si>
  <si>
    <t>68729</t>
  </si>
  <si>
    <t>2023-11-24</t>
  </si>
  <si>
    <t>TS/APP/169668;TS/APP/169669</t>
  </si>
  <si>
    <t>2023-11-25</t>
  </si>
  <si>
    <t>TS/APP/170188;TS/APP/170322</t>
  </si>
  <si>
    <t>69356</t>
  </si>
  <si>
    <t>2023-11-26</t>
  </si>
  <si>
    <t>2023-11-27</t>
  </si>
  <si>
    <t>2023-11-28</t>
  </si>
  <si>
    <t>TS/APP/172073</t>
  </si>
  <si>
    <t>2023-11-29</t>
  </si>
  <si>
    <t>TS/APP/172714</t>
  </si>
  <si>
    <t>69529</t>
  </si>
  <si>
    <t>2023-11-30</t>
  </si>
  <si>
    <t>2023-12-01</t>
  </si>
  <si>
    <t>2023-12-02</t>
  </si>
  <si>
    <t>TS/APP/173235</t>
  </si>
  <si>
    <t>73558</t>
  </si>
  <si>
    <t>2023-12-03</t>
  </si>
  <si>
    <t>TS/APP/173180</t>
  </si>
  <si>
    <t>2023-12-04</t>
  </si>
  <si>
    <t>TS/APP/174108</t>
  </si>
  <si>
    <t>2023-12-05</t>
  </si>
  <si>
    <t>TS/APP/174366</t>
  </si>
  <si>
    <t>2023-12-06</t>
  </si>
  <si>
    <t>TS/APP/174901</t>
  </si>
  <si>
    <t>73594</t>
  </si>
  <si>
    <t>2023-12-07</t>
  </si>
  <si>
    <t>TS/APP/174977;TS/APP/174978</t>
  </si>
  <si>
    <t>2023-12-08</t>
  </si>
  <si>
    <t>TS/APP/175077</t>
  </si>
  <si>
    <t>2023-12-09</t>
  </si>
  <si>
    <t>TS/APP/176898</t>
  </si>
  <si>
    <t>73596</t>
  </si>
  <si>
    <t>2023-12-10</t>
  </si>
  <si>
    <t>TS/APP/176651</t>
  </si>
  <si>
    <t>2023-12-11</t>
  </si>
  <si>
    <t>TS/APP/176749;TS/APP/176991</t>
  </si>
  <si>
    <t>2023-12-12</t>
  </si>
  <si>
    <t>TS/APP/177010</t>
  </si>
  <si>
    <t>2023-12-13</t>
  </si>
  <si>
    <t>TS/APP/177415</t>
  </si>
  <si>
    <t>71286</t>
  </si>
  <si>
    <t>2023-12-14</t>
  </si>
  <si>
    <t>TS/APP/178073</t>
  </si>
  <si>
    <t>2023-12-15</t>
  </si>
  <si>
    <t>TS/APP/178613</t>
  </si>
  <si>
    <t>2023-12-16</t>
  </si>
  <si>
    <t>TS/APP/179154</t>
  </si>
  <si>
    <t>2023-12-17</t>
  </si>
  <si>
    <t>TS/APP/179235</t>
  </si>
  <si>
    <t>71616</t>
  </si>
  <si>
    <t>2023-12-18</t>
  </si>
  <si>
    <t>TS/APP/180053</t>
  </si>
  <si>
    <t>71685</t>
  </si>
  <si>
    <t>2023-12-19</t>
  </si>
  <si>
    <t>TS/APP/180159</t>
  </si>
  <si>
    <t>71918;71718</t>
  </si>
  <si>
    <t>DONE;In Progress</t>
  </si>
  <si>
    <t>2023-12-20</t>
  </si>
  <si>
    <t>TS/APP/180516</t>
  </si>
  <si>
    <t>73802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</si>
  <si>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</si>
  <si>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</si>
  <si>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</si>
  <si>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</si>
  <si>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</si>
  <si>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</si>
  <si>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</si>
  <si>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72491;72475</t>
  </si>
  <si>
    <t>2023-12-28</t>
  </si>
  <si>
    <t>2023-12-29</t>
  </si>
  <si>
    <t>2023-12-30</t>
  </si>
  <si>
    <t>73877</t>
  </si>
  <si>
    <t>2023-12-31</t>
  </si>
  <si>
    <t>2024-01-01</t>
  </si>
  <si>
    <t>2024-01-02</t>
  </si>
  <si>
    <t>TS/APP/182778</t>
  </si>
  <si>
    <t>2024-01-03</t>
  </si>
  <si>
    <t>TS/APP/182853</t>
  </si>
  <si>
    <t>72961</t>
  </si>
  <si>
    <t>2024-01-04</t>
  </si>
  <si>
    <t>TS/APP/183306</t>
  </si>
  <si>
    <t>72906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</si>
  <si>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</si>
  <si>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</si>
  <si>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</si>
  <si>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</si>
  <si>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</si>
  <si>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</si>
  <si>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</si>
  <si>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</si>
  <si>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</si>
  <si>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</si>
  <si>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</si>
  <si>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</si>
  <si>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</si>
  <si>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</si>
  <si>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</si>
  <si>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</si>
  <si>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</si>
  <si>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TS/APP/189629</t>
  </si>
  <si>
    <t>74918</t>
  </si>
  <si>
    <t>2024-01-22</t>
  </si>
  <si>
    <t>TS/APP/190390</t>
  </si>
  <si>
    <t>2024-01-23</t>
  </si>
  <si>
    <t>TS/APP/190491</t>
  </si>
  <si>
    <t>2024-01-24</t>
  </si>
  <si>
    <t>TS/APP/191303;TS/APP/191304</t>
  </si>
  <si>
    <t>75240</t>
  </si>
  <si>
    <t>2024-01-25</t>
  </si>
  <si>
    <t>TS/APP/191409</t>
  </si>
  <si>
    <t>2024-01-26</t>
  </si>
  <si>
    <t>TS/APP/192523</t>
  </si>
  <si>
    <t>2024-01-27</t>
  </si>
  <si>
    <t>TS/APP/192658</t>
  </si>
  <si>
    <t>2024-01-28</t>
  </si>
  <si>
    <t>TS/APP/192713</t>
  </si>
  <si>
    <t>2024-01-29</t>
  </si>
  <si>
    <t>TS/APP/193476</t>
  </si>
  <si>
    <t>75851</t>
  </si>
  <si>
    <t>TS/APP/193825</t>
  </si>
  <si>
    <t>2024-01-30</t>
  </si>
  <si>
    <t>TS/APP/193839</t>
  </si>
  <si>
    <t>75934</t>
  </si>
  <si>
    <t>2024-01-31</t>
  </si>
  <si>
    <t>TS/APP/193901</t>
  </si>
  <si>
    <t>2024-02-01</t>
  </si>
  <si>
    <t>TS/APP/194528</t>
  </si>
  <si>
    <t>2024-02-02</t>
  </si>
  <si>
    <t>TS/APP/194556</t>
  </si>
  <si>
    <t>76233</t>
  </si>
  <si>
    <t>2024-02-03</t>
  </si>
  <si>
    <t>TS/APP/195104</t>
  </si>
  <si>
    <t>2024-02-04</t>
  </si>
  <si>
    <t>TS/APP/195196</t>
  </si>
  <si>
    <t>2024-02-05</t>
  </si>
  <si>
    <t>76540</t>
  </si>
  <si>
    <t>2024-02-06</t>
  </si>
  <si>
    <t>TS/APP/195926</t>
  </si>
  <si>
    <t>2024-02-07</t>
  </si>
  <si>
    <t>TS/APP/196008</t>
  </si>
  <si>
    <t>2024-02-08</t>
  </si>
  <si>
    <t>TS/APP/196186</t>
  </si>
  <si>
    <t>76877</t>
  </si>
  <si>
    <t>2024-02-09</t>
  </si>
  <si>
    <t>TS/APP/197315</t>
  </si>
  <si>
    <t>2024-02-10</t>
  </si>
  <si>
    <t>TS/APP/197378</t>
  </si>
  <si>
    <t>2024-02-11</t>
  </si>
  <si>
    <t>TS/APP/197519</t>
  </si>
  <si>
    <t>2024-02-12</t>
  </si>
  <si>
    <t>TS/APP/198514</t>
  </si>
  <si>
    <t>2024-02-13</t>
  </si>
  <si>
    <t>TS/APP/198585</t>
  </si>
  <si>
    <t>77599</t>
  </si>
  <si>
    <t>2024-02-14</t>
  </si>
  <si>
    <t>2024-02-15</t>
  </si>
  <si>
    <t>TS/APP/199305</t>
  </si>
  <si>
    <t>2024-02-16</t>
  </si>
  <si>
    <t>TS/APP/199711</t>
  </si>
  <si>
    <t>77694</t>
  </si>
  <si>
    <t>2024-02-17</t>
  </si>
  <si>
    <t>TS/APP/199769</t>
  </si>
  <si>
    <t>2024-02-18</t>
  </si>
  <si>
    <t>TS/APP/200439</t>
  </si>
  <si>
    <t>77933</t>
  </si>
  <si>
    <t>2024-02-19</t>
  </si>
  <si>
    <t>TS/APP/200875</t>
  </si>
  <si>
    <t>2024-02-20</t>
  </si>
  <si>
    <t>TS/APP/200933</t>
  </si>
  <si>
    <t>2024-02-21</t>
  </si>
  <si>
    <t>TS/APP/201043</t>
  </si>
  <si>
    <t>2024-02-22</t>
  </si>
  <si>
    <t>TS/APP/202756</t>
  </si>
  <si>
    <t>78547</t>
  </si>
  <si>
    <t>2024-02-23</t>
  </si>
  <si>
    <t>TS/APP/202836</t>
  </si>
  <si>
    <t>2024-02-24</t>
  </si>
  <si>
    <t>TS/APP/202951</t>
  </si>
  <si>
    <t>78881</t>
  </si>
  <si>
    <t>2024-02-25</t>
  </si>
  <si>
    <t>TS/APP/203932</t>
  </si>
  <si>
    <t>2024-02-26</t>
  </si>
  <si>
    <t>78995</t>
  </si>
  <si>
    <t>2024-02-27</t>
  </si>
  <si>
    <t>2024-02-28</t>
  </si>
  <si>
    <t>TS/APP/204480</t>
  </si>
  <si>
    <t>2024-02-29</t>
  </si>
  <si>
    <t>TS/SA/205619</t>
  </si>
  <si>
    <t>2024-03-01</t>
  </si>
  <si>
    <t>2024-03-02</t>
  </si>
  <si>
    <t>TS/APP/205815</t>
  </si>
  <si>
    <t>2024-03-03</t>
  </si>
  <si>
    <t>TS/APP/206705</t>
  </si>
  <si>
    <t>2024-03-04</t>
  </si>
  <si>
    <t>TS/APP/206811</t>
  </si>
  <si>
    <t>79778</t>
  </si>
  <si>
    <t>2024-03-05</t>
  </si>
  <si>
    <t>TS/APP/207340</t>
  </si>
  <si>
    <t>2024-03-06</t>
  </si>
  <si>
    <t>TS/APP/207458</t>
  </si>
  <si>
    <t>2024-03-07</t>
  </si>
  <si>
    <t>TS/APP/207531</t>
  </si>
  <si>
    <t>80049</t>
  </si>
  <si>
    <t>2024-03-08</t>
  </si>
  <si>
    <t>TS/APP/207661</t>
  </si>
  <si>
    <t>2024-03-09</t>
  </si>
  <si>
    <t>2024-03-10</t>
  </si>
  <si>
    <t>TS/APP/208392</t>
  </si>
  <si>
    <t>2024-03-11</t>
  </si>
  <si>
    <t>2024-03-12</t>
  </si>
  <si>
    <t>80488</t>
  </si>
  <si>
    <t>2024-03-13</t>
  </si>
  <si>
    <t>TS/APP/209997</t>
  </si>
  <si>
    <t>2024-03-14</t>
  </si>
  <si>
    <t>2024-03-15</t>
  </si>
  <si>
    <t>2024-03-16</t>
  </si>
  <si>
    <t>2024-03-17</t>
  </si>
  <si>
    <t>TS/APP/211334</t>
  </si>
  <si>
    <t>2024-03-18</t>
  </si>
  <si>
    <t>TS/APP/211435</t>
  </si>
  <si>
    <t>81147</t>
  </si>
  <si>
    <t>2024-03-19</t>
  </si>
  <si>
    <t>TS/APP/211550</t>
  </si>
  <si>
    <t>2024-03-20</t>
  </si>
  <si>
    <t>TS/APP/212173</t>
  </si>
  <si>
    <t>81260</t>
  </si>
  <si>
    <t>2024-03-21</t>
  </si>
  <si>
    <t>2024-03-22</t>
  </si>
  <si>
    <t>81938;81426</t>
  </si>
  <si>
    <t>2024-03-23</t>
  </si>
  <si>
    <t>2024-03-24</t>
  </si>
  <si>
    <t>TS/APP/213992</t>
  </si>
  <si>
    <t>2024-03-25</t>
  </si>
  <si>
    <t>82079</t>
  </si>
  <si>
    <t>2024-03-26</t>
  </si>
  <si>
    <t>TS/APP/214283</t>
  </si>
  <si>
    <t>2024-03-27</t>
  </si>
  <si>
    <t>TS/APP/214345</t>
  </si>
  <si>
    <t>2024-03-28</t>
  </si>
  <si>
    <t>TS/APP/214411</t>
  </si>
  <si>
    <t>2024-03-29</t>
  </si>
  <si>
    <t>2024-03-30</t>
  </si>
  <si>
    <t>TS/APP/215643</t>
  </si>
  <si>
    <t>2024-03-31</t>
  </si>
  <si>
    <t>2024-04-01</t>
  </si>
  <si>
    <t>TS/APP/217185</t>
  </si>
  <si>
    <t>2024-04-02</t>
  </si>
  <si>
    <t>TS/APP/217195</t>
  </si>
  <si>
    <t>2024-04-03</t>
  </si>
  <si>
    <t>TS/APP/217344</t>
  </si>
  <si>
    <t>2024-04-04</t>
  </si>
  <si>
    <t>TS/APP/217965</t>
  </si>
  <si>
    <t>2024-04-05</t>
  </si>
  <si>
    <t>TS/APP/218044</t>
  </si>
  <si>
    <t>83311</t>
  </si>
  <si>
    <t>2024-04-06</t>
  </si>
  <si>
    <t>2024-04-07</t>
  </si>
  <si>
    <t>2024-04-08</t>
  </si>
  <si>
    <t>TS/APP/218762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</si>
  <si>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</si>
  <si>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</si>
  <si>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</si>
  <si>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</si>
  <si>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</si>
  <si>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</si>
  <si>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</si>
  <si>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</si>
  <si>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</si>
  <si>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</si>
  <si>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84346;84346</t>
  </si>
  <si>
    <t>2024-04-19</t>
  </si>
  <si>
    <t>2024-04-20</t>
  </si>
  <si>
    <t>2024-04-21</t>
  </si>
  <si>
    <t>2024-04-22</t>
  </si>
  <si>
    <t>2024-04-23</t>
  </si>
  <si>
    <t>2024-04-24</t>
  </si>
  <si>
    <t>TS/APP/222718</t>
  </si>
  <si>
    <t>84991</t>
  </si>
  <si>
    <t>2024-04-25</t>
  </si>
  <si>
    <t>TS/APP/222972</t>
  </si>
  <si>
    <t>85090</t>
  </si>
  <si>
    <t>2024-04-26</t>
  </si>
  <si>
    <t>TS/APP/224452</t>
  </si>
  <si>
    <t>2024-04-27</t>
  </si>
  <si>
    <t>TS/APP/224500</t>
  </si>
  <si>
    <t>2024-04-28</t>
  </si>
  <si>
    <t>TS/APP/224552</t>
  </si>
  <si>
    <t>2024-04-29</t>
  </si>
  <si>
    <t>TS/APP/223785</t>
  </si>
  <si>
    <t>85570</t>
  </si>
  <si>
    <t>2024-04-30</t>
  </si>
  <si>
    <t>TS/APP/224634</t>
  </si>
  <si>
    <t>2024-05-01</t>
  </si>
  <si>
    <t>TS/APP/224788</t>
  </si>
  <si>
    <t>85582</t>
  </si>
  <si>
    <t>2024-05-02</t>
  </si>
  <si>
    <t>TS/APP/225320</t>
  </si>
  <si>
    <t>2024-05-03</t>
  </si>
  <si>
    <t>TS/APP/225440</t>
  </si>
  <si>
    <t>2024-05-04</t>
  </si>
  <si>
    <t>2024-05-05</t>
  </si>
  <si>
    <t>TS/APP/225665</t>
  </si>
  <si>
    <t>2024-05-06</t>
  </si>
  <si>
    <t>TS/APP/226797</t>
  </si>
  <si>
    <t>86268</t>
  </si>
  <si>
    <t>2024-05-07</t>
  </si>
  <si>
    <t>TS/APP/226943</t>
  </si>
  <si>
    <t>2024-05-08</t>
  </si>
  <si>
    <t>TS/APP/227034</t>
  </si>
  <si>
    <t>2024-05-09</t>
  </si>
  <si>
    <t>TS/APP/227162</t>
  </si>
  <si>
    <t>87002</t>
  </si>
  <si>
    <t>2024-05-10</t>
  </si>
  <si>
    <t>TS/APP/228281</t>
  </si>
  <si>
    <t>2024-05-11</t>
  </si>
  <si>
    <t>TS/APP/228385</t>
  </si>
  <si>
    <t>2024-05-12</t>
  </si>
  <si>
    <t>TS/APP/228906</t>
  </si>
  <si>
    <t>87712</t>
  </si>
  <si>
    <t>2024-05-13</t>
  </si>
  <si>
    <t>TS/APP/229534</t>
  </si>
  <si>
    <t>2024-05-14</t>
  </si>
  <si>
    <t>TS/APP/229661</t>
  </si>
  <si>
    <t>87268</t>
  </si>
  <si>
    <t>2024-05-15</t>
  </si>
  <si>
    <t>TS/APP/229779</t>
  </si>
  <si>
    <t>2024-05-16</t>
  </si>
  <si>
    <t>TS/APP/230570</t>
  </si>
  <si>
    <t>87319</t>
  </si>
  <si>
    <t>2024-05-17</t>
  </si>
  <si>
    <t>TS/APP/230730</t>
  </si>
  <si>
    <t>2024-05-18</t>
  </si>
  <si>
    <t>2024-05-19</t>
  </si>
  <si>
    <t>87744</t>
  </si>
  <si>
    <t>2024-05-20</t>
  </si>
  <si>
    <t>TS/APP/231469</t>
  </si>
  <si>
    <t>2024-05-21</t>
  </si>
  <si>
    <t>TS/APP/231590</t>
  </si>
  <si>
    <t>87966</t>
  </si>
  <si>
    <t>2024-05-22</t>
  </si>
  <si>
    <t>TS/APP/232201</t>
  </si>
  <si>
    <t>2024-05-23</t>
  </si>
  <si>
    <t>TS/APP/232309</t>
  </si>
  <si>
    <t>88283</t>
  </si>
  <si>
    <t>2024-05-24</t>
  </si>
  <si>
    <t>TS/APP/233671</t>
  </si>
  <si>
    <t>2024-05-25</t>
  </si>
  <si>
    <t>TS/APP/233789;TS/APP/233790</t>
  </si>
  <si>
    <t>88527</t>
  </si>
  <si>
    <t>2024-05-26</t>
  </si>
  <si>
    <t>TS/APP/234468</t>
  </si>
  <si>
    <t>88426</t>
  </si>
  <si>
    <t>2024-05-27</t>
  </si>
  <si>
    <t>TS/APP/234515</t>
  </si>
  <si>
    <t>88773</t>
  </si>
  <si>
    <t>2024-05-28</t>
  </si>
  <si>
    <t>TS/APP/234607</t>
  </si>
  <si>
    <t>88850</t>
  </si>
  <si>
    <t>TS/APP/234606</t>
  </si>
  <si>
    <t>2024-05-29</t>
  </si>
  <si>
    <t>TS/APP/234961;TS/APP/234962</t>
  </si>
  <si>
    <t>89031</t>
  </si>
  <si>
    <t>2024-05-30</t>
  </si>
  <si>
    <t>TS/APP/235055</t>
  </si>
  <si>
    <t>2024-05-31</t>
  </si>
  <si>
    <t>2024-06-01</t>
  </si>
  <si>
    <t>TS/APP/236166</t>
  </si>
  <si>
    <t>2024-06-02</t>
  </si>
  <si>
    <t>2024-06-03</t>
  </si>
  <si>
    <t>2024-06-04</t>
  </si>
  <si>
    <t>TS/APP/236485</t>
  </si>
  <si>
    <t>2024-06-05</t>
  </si>
  <si>
    <t>TS/APP/236616</t>
  </si>
  <si>
    <t>2024-06-06</t>
  </si>
  <si>
    <t>TS/APP/237540</t>
  </si>
  <si>
    <t>2024-06-07</t>
  </si>
  <si>
    <t>TS/APP/237641</t>
  </si>
  <si>
    <t>2024-06-08</t>
  </si>
  <si>
    <t>TS/APP/238142</t>
  </si>
  <si>
    <t>2024-06-09</t>
  </si>
  <si>
    <t>TS/APP/238257</t>
  </si>
  <si>
    <t>90380</t>
  </si>
  <si>
    <t>2024-06-10</t>
  </si>
  <si>
    <t>TS/APP/241296</t>
  </si>
  <si>
    <t>2024-06-11</t>
  </si>
  <si>
    <t>TS/APP/239014</t>
  </si>
  <si>
    <t>2024-06-12</t>
  </si>
  <si>
    <t>TS/APP/239113</t>
  </si>
  <si>
    <t>2024-06-13</t>
  </si>
  <si>
    <t>TS/APP/239237</t>
  </si>
  <si>
    <t>90872</t>
  </si>
  <si>
    <t>2024-06-14</t>
  </si>
  <si>
    <t>TS/APP/239851</t>
  </si>
  <si>
    <t>2024-06-15</t>
  </si>
  <si>
    <t>TS/APP/239954</t>
  </si>
  <si>
    <t>2024-06-16</t>
  </si>
  <si>
    <t>TS/APP/240521</t>
  </si>
  <si>
    <t>91247</t>
  </si>
  <si>
    <t>2024-06-17</t>
  </si>
  <si>
    <t>2024-06-18</t>
  </si>
  <si>
    <t>TS/APP/240798</t>
  </si>
  <si>
    <t>91267</t>
  </si>
  <si>
    <t>2024-06-19</t>
  </si>
  <si>
    <t>TS/APP/240904</t>
  </si>
  <si>
    <t>2024-06-20</t>
  </si>
  <si>
    <t>TS/APP/241037</t>
  </si>
  <si>
    <t>91590</t>
  </si>
  <si>
    <t>2024-06-21</t>
  </si>
  <si>
    <t>TS/APP/241381</t>
  </si>
  <si>
    <t>2024-06-22</t>
  </si>
  <si>
    <t>TS/APP/241502</t>
  </si>
  <si>
    <t>2024-06-23</t>
  </si>
  <si>
    <t>TS/APP/241582</t>
  </si>
  <si>
    <t>2024-06-24</t>
  </si>
  <si>
    <t>TS/APP/242973</t>
  </si>
  <si>
    <t>2024-06-25</t>
  </si>
  <si>
    <t>TS/APP/243315</t>
  </si>
  <si>
    <t>2024-06-26</t>
  </si>
  <si>
    <t>TS/APP/243641</t>
  </si>
  <si>
    <t>92429;92194</t>
  </si>
  <si>
    <t>2024-06-27</t>
  </si>
  <si>
    <t>TS/APP/243739</t>
  </si>
  <si>
    <t>2024-06-28</t>
  </si>
  <si>
    <t>TS/APP/244222</t>
  </si>
  <si>
    <t>2024-06-29</t>
  </si>
  <si>
    <t>TS/APP/244456;TS/APP/244562</t>
  </si>
  <si>
    <t>92571</t>
  </si>
  <si>
    <t>2024-06-30</t>
  </si>
  <si>
    <t>DATE</t>
  </si>
  <si>
    <t>COMPANY</t>
  </si>
  <si>
    <t>SPK</t>
  </si>
  <si>
    <t>KONTRAK</t>
  </si>
  <si>
    <t>PRODUCTION</t>
  </si>
  <si>
    <t>MOVE TYPE</t>
  </si>
  <si>
    <t>TS</t>
  </si>
  <si>
    <t>STAGE</t>
  </si>
  <si>
    <t>CATEGORY EQUIPMENT</t>
  </si>
  <si>
    <t>EQUIPMENT NAME</t>
  </si>
  <si>
    <t>NAME</t>
  </si>
  <si>
    <t>JAM PRODUKTIF</t>
  </si>
  <si>
    <t>JAM BREAKDOWN</t>
  </si>
  <si>
    <t>JAM STANDBY</t>
  </si>
  <si>
    <t>COST RM</t>
  </si>
  <si>
    <t>COST FUEL</t>
  </si>
  <si>
    <t>COST TYRE</t>
  </si>
  <si>
    <t>COST OPERASIONAL</t>
  </si>
  <si>
    <t>PA</t>
  </si>
  <si>
    <t>UA</t>
  </si>
  <si>
    <t>MA</t>
  </si>
  <si>
    <t>EU</t>
  </si>
  <si>
    <t>KOBELCO SK330</t>
  </si>
  <si>
    <t>Row Labels</t>
  </si>
  <si>
    <t>Grand Total</t>
  </si>
  <si>
    <t>Average of PA</t>
  </si>
  <si>
    <t>Average of MA</t>
  </si>
  <si>
    <t>Average of UA</t>
  </si>
  <si>
    <t>Average of EU</t>
  </si>
  <si>
    <t>YEARS</t>
  </si>
  <si>
    <t>MONTHS</t>
  </si>
  <si>
    <t>M/Y</t>
  </si>
  <si>
    <t>01/24</t>
  </si>
  <si>
    <t>02/24</t>
  </si>
  <si>
    <t>03/24</t>
  </si>
  <si>
    <t>04/24</t>
  </si>
  <si>
    <t>05/24</t>
  </si>
  <si>
    <t>06/24</t>
  </si>
  <si>
    <t>RM</t>
  </si>
  <si>
    <t>FUEL</t>
  </si>
  <si>
    <t>TYRE</t>
  </si>
  <si>
    <t>COUNT DAY</t>
  </si>
  <si>
    <t>OPERASIONAL</t>
  </si>
  <si>
    <t>188 DAYS</t>
  </si>
  <si>
    <t>SUM of COST OPERASIONAL</t>
  </si>
  <si>
    <t>RATIO FUEL / HM</t>
  </si>
  <si>
    <t>AVERAGE of COST OPERASIONAL PER DAY</t>
  </si>
  <si>
    <t>AVERAGE of KPI PER DAY</t>
  </si>
  <si>
    <t>RATIO RM /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</si>
</sst>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41" fontId="1" fillId="0" borderId="1" xfId="1" applyNumberFormat="1" applyFont="1" applyBorder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1" fillId="0" borderId="1" xfId="2" applyFont="1" applyBorder="1" applyAlignment="1">
      <alignment horizontal="center" vertical="center" wrapText="1"/>
    </xf>
    <xf numFmtId="9" fontId="0" fillId="0" borderId="0" xfId="2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41" fontId="0" fillId="9" borderId="2" xfId="0" applyNumberForma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Percent" xfId="2" builtinId="5"/>
  </cellStyles>
  <dxfs count="1"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[check kobelco sk330-10.xlsx]Sheet1!PivotTable2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KPI</a:t>
            </a:r>
            <a:r>
              <a:rPr lang="en-US" baseline="0"/>
              <a:t> EQUIPMENT MODEL : KOBELCO SK330-10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118495207996658E-2"/>
          <c:y val="0.12758201701093561"/>
          <c:w val="0.75939443044320998"/>
          <c:h val="0.72996192152773121"/>
        </c:manualLayout>
      </c:layout>
      <c:lineChart>
        <c:grouping val="standard"/>
        <c:varyColors val="0"/>
        <c:ser>
          <c:idx val="0"/>
          <c:order val="0"/>
          <c:tx>
            <c:strRef>
              <c:f>Sheet1!$AB$4</c:f>
              <c:strCache>
                <c:ptCount val="1"/>
                <c:pt idx="0">
                  <c:v>Average of PA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Sheet1!$AA$5:$AA$12</c:f>
              <c:multiLvlStrCache>
                <c:ptCount val="6"/>
                <c:lvl>
                  <c:pt idx="0">
                    <c:v>01/24</c:v>
                  </c:pt>
                  <c:pt idx="1">
                    <c:v>02/24</c:v>
                  </c:pt>
                  <c:pt idx="2">
                    <c:v>03/24</c:v>
                  </c:pt>
                  <c:pt idx="3">
                    <c:v>04/24</c:v>
                  </c:pt>
                  <c:pt idx="4">
                    <c:v>05/24</c:v>
                  </c:pt>
                  <c:pt idx="5">
                    <c:v>06/24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Sheet1!$AB$5:$AB$12</c:f>
              <c:numCache>
                <c:formatCode>0%</c:formatCode>
                <c:ptCount val="6"/>
                <c:pt idx="0">
                  <c:v>0.98519607843137247</c:v>
                </c:pt>
                <c:pt idx="1">
                  <c:v>0.95843103448275857</c:v>
                </c:pt>
                <c:pt idx="2">
                  <c:v>0.99392921146953395</c:v>
                </c:pt>
                <c:pt idx="3">
                  <c:v>0.99671851851851856</c:v>
                </c:pt>
                <c:pt idx="4">
                  <c:v>0.98488316993464031</c:v>
                </c:pt>
                <c:pt idx="5">
                  <c:v>0.95863796296296289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5-BC4B-A2E4-4AAC6AD5B54F}"/>
            </c:ext>
          </c:extLst>
        </c:ser>
        <c:ser>
          <c:idx val="1"/>
          <c:order val="1"/>
          <c:tx>
            <c:strRef>
              <c:f>Sheet1!$AC$4</c:f>
              <c:strCache>
                <c:ptCount val="1"/>
                <c:pt idx="0">
                  <c:v>Average of MA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Sheet1!$AA$5:$AA$12</c:f>
              <c:multiLvlStrCache>
                <c:ptCount val="6"/>
                <c:lvl>
                  <c:pt idx="0">
                    <c:v>01/24</c:v>
                  </c:pt>
                  <c:pt idx="1">
                    <c:v>02/24</c:v>
                  </c:pt>
                  <c:pt idx="2">
                    <c:v>03/24</c:v>
                  </c:pt>
                  <c:pt idx="3">
                    <c:v>04/24</c:v>
                  </c:pt>
                  <c:pt idx="4">
                    <c:v>05/24</c:v>
                  </c:pt>
                  <c:pt idx="5">
                    <c:v>06/24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Sheet1!$AC$5:$AC$12</c:f>
              <c:numCache>
                <c:formatCode>0%</c:formatCode>
                <c:ptCount val="6"/>
                <c:pt idx="0">
                  <c:v>0.46194283652566309</c:v>
                </c:pt>
                <c:pt idx="1">
                  <c:v>0.81797958198575171</c:v>
                </c:pt>
                <c:pt idx="2">
                  <c:v>0.57741460256108168</c:v>
                </c:pt>
                <c:pt idx="3">
                  <c:v>0.42879421681786173</c:v>
                </c:pt>
                <c:pt idx="4">
                  <c:v>0.82068930548865038</c:v>
                </c:pt>
                <c:pt idx="5">
                  <c:v>0.77884391488658811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D5-BC4B-A2E4-4AAC6AD5B54F}"/>
            </c:ext>
          </c:extLst>
        </c:ser>
        <c:ser>
          <c:idx val="2"/>
          <c:order val="2"/>
          <c:tx>
            <c:strRef>
              <c:f>Sheet1!$AD$4</c:f>
              <c:strCache>
                <c:ptCount val="1"/>
                <c:pt idx="0">
                  <c:v>Average of UA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Sheet1!$AA$5:$AA$12</c:f>
              <c:multiLvlStrCache>
                <c:ptCount val="6"/>
                <c:lvl>
                  <c:pt idx="0">
                    <c:v>01/24</c:v>
                  </c:pt>
                  <c:pt idx="1">
                    <c:v>02/24</c:v>
                  </c:pt>
                  <c:pt idx="2">
                    <c:v>03/24</c:v>
                  </c:pt>
                  <c:pt idx="3">
                    <c:v>04/24</c:v>
                  </c:pt>
                  <c:pt idx="4">
                    <c:v>05/24</c:v>
                  </c:pt>
                  <c:pt idx="5">
                    <c:v>06/24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Sheet1!$AD$5:$AD$12</c:f>
              <c:numCache>
                <c:formatCode>0%</c:formatCode>
                <c:ptCount val="6"/>
                <c:pt idx="0">
                  <c:v>0.35906571601077286</c:v>
                </c:pt>
                <c:pt idx="1">
                  <c:v>0.58110068856597186</c:v>
                </c:pt>
                <c:pt idx="2">
                  <c:v>0.40495756677125477</c:v>
                </c:pt>
                <c:pt idx="3">
                  <c:v>0.29570554133870208</c:v>
                </c:pt>
                <c:pt idx="4">
                  <c:v>0.57808244952018994</c:v>
                </c:pt>
                <c:pt idx="5">
                  <c:v>0.56008202969536358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D5-BC4B-A2E4-4AAC6AD5B54F}"/>
            </c:ext>
          </c:extLst>
        </c:ser>
        <c:ser>
          <c:idx val="3"/>
          <c:order val="3"/>
          <c:tx>
            <c:strRef>
              <c:f>Sheet1!$AE$4</c:f>
              <c:strCache>
                <c:ptCount val="1"/>
                <c:pt idx="0">
                  <c:v>Average of EU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Sheet1!$AA$5:$AA$12</c:f>
              <c:multiLvlStrCache>
                <c:ptCount val="6"/>
                <c:lvl>
                  <c:pt idx="0">
                    <c:v>01/24</c:v>
                  </c:pt>
                  <c:pt idx="1">
                    <c:v>02/24</c:v>
                  </c:pt>
                  <c:pt idx="2">
                    <c:v>03/24</c:v>
                  </c:pt>
                  <c:pt idx="3">
                    <c:v>04/24</c:v>
                  </c:pt>
                  <c:pt idx="4">
                    <c:v>05/24</c:v>
                  </c:pt>
                  <c:pt idx="5">
                    <c:v>06/24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Sheet1!$AE$5:$AE$12</c:f>
              <c:numCache>
                <c:formatCode>0%</c:formatCode>
                <c:ptCount val="6"/>
                <c:pt idx="0">
                  <c:v>0.34705882352941175</c:v>
                </c:pt>
                <c:pt idx="1">
                  <c:v>0.57586206896551717</c:v>
                </c:pt>
                <c:pt idx="2">
                  <c:v>0.40322580645161288</c:v>
                </c:pt>
                <c:pt idx="3">
                  <c:v>0.29333333333333333</c:v>
                </c:pt>
                <c:pt idx="4">
                  <c:v>0.5676470588235295</c:v>
                </c:pt>
                <c:pt idx="5">
                  <c:v>0.5299999999999998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D5-BC4B-A2E4-4AAC6AD5B5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0023728"/>
        <c:axId val="1699999456"/>
      </c:lineChart>
      <c:catAx>
        <c:axId val="170002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999456"/>
        <c:crosses val="autoZero"/>
        <c:auto val="1"/>
        <c:lblAlgn val="ctr"/>
        <c:lblOffset val="100"/>
        <c:noMultiLvlLbl val="0"/>
      </c:catAx>
      <c:valAx>
        <c:axId val="16999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0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outerShdw blurRad="50800" dist="38100" dir="18900000" algn="b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33866</xdr:colOff>
      <xdr:row>2</xdr:row>
      <xdr:rowOff>187960</xdr:rowOff>
    </xdr:from>
    <xdr:to>
      <xdr:col>44</xdr:col>
      <xdr:colOff>487680</xdr:colOff>
      <xdr:row>24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B0415-074B-E10B-7635-3D701748B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cky02102000" refreshedDate="45499.677721064814" createdVersion="8" refreshedVersion="8" minRefreshableVersion="3" recordCount="582" xr:uid="{DB96027B-D1E1-6D45-A2DE-CD5D70B9A095}">
  <cacheSource type="worksheet">
    <worksheetSource ref="Z1:AX583" sheet="Sheet1"/>
  </cacheSource>
  <cacheFields count="25">
    <cacheField name="DATE" numFmtId="0">
      <sharedItems/>
    </cacheField>
    <cacheField name="YEARS" numFmtId="0">
      <sharedItems containsSemiMixedTypes="0" containsString="0" containsNumber="1" containsInteger="1" minValue="2023" maxValue="2024" count="2">
        <n v="2023"/>
        <n v="2024"/>
      </sharedItems>
    </cacheField>
    <cacheField name="MONTHS" numFmtId="0">
      <sharedItems/>
    </cacheField>
    <cacheField name="M/Y" numFmtId="0">
      <sharedItems count="19">
        <s v="01/23"/>
        <s v="02/23"/>
        <s v="03/23"/>
        <s v="04/23"/>
        <s v="05/23"/>
        <s v="06/23"/>
        <s v="07/23"/>
        <s v="08/23"/>
        <s v="09/23"/>
        <s v="10/23"/>
        <s v="11/23"/>
        <s v="12/23"/>
        <s v="01/24"/>
        <s v="02/24"/>
        <s v="03/24"/>
        <s v="04/24"/>
        <s v="05/24"/>
        <s v="06/24"/>
        <s v="07/24"/>
      </sharedItems>
    </cacheField>
    <cacheField name="COMPANY" numFmtId="0">
      <sharedItems/>
    </cacheField>
    <cacheField name="TS" numFmtId="0">
      <sharedItems/>
    </cacheField>
    <cacheField name="KONTRAK" numFmtId="0">
      <sharedItems/>
    </cacheField>
    <cacheField name="PRODUCTION" numFmtId="0">
      <sharedItems/>
    </cacheField>
    <cacheField name="MOVE TYPE" numFmtId="0">
      <sharedItems/>
    </cacheField>
    <cacheField name="SPK" numFmtId="0">
      <sharedItems/>
    </cacheField>
    <cacheField name="STAGE" numFmtId="0">
      <sharedItems/>
    </cacheField>
    <cacheField name="CATEGORY EQUIPMENT" numFmtId="0">
      <sharedItems/>
    </cacheField>
    <cacheField name="EQUIPMENT NAME" numFmtId="0">
      <sharedItems/>
    </cacheField>
    <cacheField name="NAME" numFmtId="0">
      <sharedItems/>
    </cacheField>
    <cacheField name="JAM PRODUKTIF" numFmtId="41">
      <sharedItems containsSemiMixedTypes="0" containsString="0" containsNumber="1" containsInteger="1" minValue="0" maxValue="10"/>
    </cacheField>
    <cacheField name="JAM BREAKDOWN" numFmtId="41">
      <sharedItems containsSemiMixedTypes="0" containsString="0" containsNumber="1" minValue="0" maxValue="10"/>
    </cacheField>
    <cacheField name="JAM STANDBY" numFmtId="41">
      <sharedItems containsSemiMixedTypes="0" containsString="0" containsNumber="1" minValue="0" maxValue="10"/>
    </cacheField>
    <cacheField name="COST RM" numFmtId="41">
      <sharedItems containsSemiMixedTypes="0" containsString="0" containsNumber="1" minValue="0" maxValue="3655000"/>
    </cacheField>
    <cacheField name="COST FUEL" numFmtId="41">
      <sharedItems containsSemiMixedTypes="0" containsString="0" containsNumber="1" minValue="0" maxValue="5990653.2857142854"/>
    </cacheField>
    <cacheField name="COST TYRE" numFmtId="41">
      <sharedItems containsSemiMixedTypes="0" containsString="0" containsNumber="1" containsInteger="1" minValue="0" maxValue="0"/>
    </cacheField>
    <cacheField name="COST OPERASIONAL" numFmtId="41">
      <sharedItems containsSemiMixedTypes="0" containsString="0" containsNumber="1" minValue="0" maxValue="7128033.2857142854"/>
    </cacheField>
    <cacheField name="PA" numFmtId="9">
      <sharedItems containsSemiMixedTypes="0" containsString="0" containsNumber="1" minValue="0" maxValue="1"/>
    </cacheField>
    <cacheField name="MA" numFmtId="9">
      <sharedItems containsSemiMixedTypes="0" containsString="0" containsNumber="1" minValue="0" maxValue="1"/>
    </cacheField>
    <cacheField name="UA" numFmtId="9">
      <sharedItems containsSemiMixedTypes="0" containsString="0" containsNumber="1" minValue="0" maxValue="1"/>
    </cacheField>
    <cacheField name="EU" numFmtId="9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2">
  <r>
    <s v="2023-01-01"/>
    <x v="0"/>
    <s v="01"/>
    <x v="0"/>
    <s v="-"/>
    <s v="-"/>
    <s v="-"/>
    <s v="-"/>
    <s v="-"/>
    <s v="-"/>
    <s v="-"/>
    <s v="HEAVY EQUIPMENT"/>
    <s v="KOBELCO SK330"/>
    <s v="SK330-10"/>
    <n v="0"/>
    <n v="0"/>
    <n v="10"/>
    <n v="0"/>
    <n v="1652160.580645161"/>
    <n v="0"/>
    <n v="1652160.580645161"/>
    <n v="1"/>
    <n v="0"/>
    <n v="0"/>
    <n v="0"/>
  </r>
  <r>
    <s v="2023-01-02"/>
    <x v="0"/>
    <s v="01"/>
    <x v="0"/>
    <s v="CV. Adil Prima Perkasa"/>
    <s v="TS/APP/29122"/>
    <s v="Mining KBM"/>
    <s v="Ore Getting"/>
    <s v="DIGGER, LOADING &amp; SIDE CAST"/>
    <s v="-"/>
    <s v="-"/>
    <s v="HEAVY EQUIPMENT"/>
    <s v="KOBELCO SK330"/>
    <s v="SK330-10"/>
    <n v="9"/>
    <n v="0"/>
    <n v="1"/>
    <n v="0"/>
    <n v="1652160.580645161"/>
    <n v="0"/>
    <n v="1652160.580645161"/>
    <n v="1"/>
    <n v="1"/>
    <n v="0.9"/>
    <n v="0.9"/>
  </r>
  <r>
    <s v="2023-01-03"/>
    <x v="0"/>
    <s v="01"/>
    <x v="0"/>
    <s v="CV. Adil Prima Perkasa"/>
    <s v="TS/APP/29123"/>
    <s v="Mining KBM"/>
    <s v="Ore Getting"/>
    <s v="DIGGER, LOADING &amp; SIDE CAST"/>
    <s v="33386"/>
    <s v="DONE"/>
    <s v="HEAVY EQUIPMENT"/>
    <s v="KOBELCO SK330"/>
    <s v="SK330-10"/>
    <n v="10"/>
    <n v="0.33333333333333331"/>
    <n v="0"/>
    <n v="132132.35999999999"/>
    <n v="1652160.580645161"/>
    <n v="0"/>
    <n v="1784292.9406451611"/>
    <n v="1"/>
    <n v="0.96774193548387089"/>
    <n v="1"/>
    <n v="1"/>
  </r>
  <r>
    <s v="2023-01-04"/>
    <x v="0"/>
    <s v="01"/>
    <x v="0"/>
    <s v="CV. Adil Prima Perkasa"/>
    <s v="TS/APP/29124"/>
    <s v="Mining KBM"/>
    <s v="Ore Getting"/>
    <s v="DIGGER, LOADING &amp; SIDE CAST"/>
    <s v="-"/>
    <s v="-"/>
    <s v="HEAVY EQUIPMENT"/>
    <s v="KOBELCO SK330"/>
    <s v="SK330-10"/>
    <n v="10"/>
    <n v="0"/>
    <n v="0"/>
    <n v="0"/>
    <n v="1652160.580645161"/>
    <n v="0"/>
    <n v="1652160.580645161"/>
    <n v="1"/>
    <n v="1"/>
    <n v="1"/>
    <n v="1"/>
  </r>
  <r>
    <s v="2023-01-05"/>
    <x v="0"/>
    <s v="01"/>
    <x v="0"/>
    <s v="CV. Adil Prima Perkasa"/>
    <s v="TS/APP/29125"/>
    <s v="Mining KBM"/>
    <s v="Ore Getting"/>
    <s v="DIGGER, LOADING &amp; SIDE CAST"/>
    <s v="-"/>
    <s v="-"/>
    <s v="HEAVY EQUIPMENT"/>
    <s v="KOBELCO SK330"/>
    <s v="SK330-10"/>
    <n v="8"/>
    <n v="0"/>
    <n v="2"/>
    <n v="0"/>
    <n v="1436987.2258064509"/>
    <n v="0"/>
    <n v="1436987.2258064509"/>
    <n v="1"/>
    <n v="1"/>
    <n v="0.8"/>
    <n v="0.8"/>
  </r>
  <r>
    <s v="2023-01-06"/>
    <x v="0"/>
    <s v="01"/>
    <x v="0"/>
    <s v="CV. Adil Prima Perkasa"/>
    <s v="TS/APP/29150"/>
    <s v="Mining KBM"/>
    <s v="Ore Getting"/>
    <s v="DIGGER, LOADING &amp; SIDE CAST"/>
    <s v="33566"/>
    <s v="DONE"/>
    <s v="HEAVY EQUIPMENT"/>
    <s v="KOBELCO SK330"/>
    <s v="SK330-10"/>
    <n v="9"/>
    <n v="2.583333333333333"/>
    <n v="0"/>
    <n v="0"/>
    <n v="1436987.2258064509"/>
    <n v="0"/>
    <n v="1436987.2258064509"/>
    <n v="0.9"/>
    <n v="0.7769784172661871"/>
    <n v="1"/>
    <n v="0.9"/>
  </r>
  <r>
    <s v="2023-01-07"/>
    <x v="0"/>
    <s v="01"/>
    <x v="0"/>
    <s v="CV. Adil Prima Perkasa"/>
    <s v="TS/APP/29195"/>
    <s v="Mining KBM"/>
    <s v="Ore Getting"/>
    <s v="DIGGER, LOADING &amp; SIDE CAST"/>
    <s v="33864"/>
    <s v="DONE"/>
    <s v="HEAVY EQUIPMENT"/>
    <s v="KOBELCO SK330"/>
    <s v="SK330-10"/>
    <n v="3"/>
    <n v="0.43333333333333329"/>
    <n v="6.5666666666666664"/>
    <n v="132132.35999999999"/>
    <n v="1436987.2258064509"/>
    <n v="0"/>
    <n v="1569119.5858064508"/>
    <n v="0.95666666666666667"/>
    <n v="0.87378640776699035"/>
    <n v="0.31358885017421606"/>
    <n v="0.3"/>
  </r>
  <r>
    <s v="2023-01-08"/>
    <x v="0"/>
    <s v="01"/>
    <x v="0"/>
    <s v="CV. Adil Prima Perkasa"/>
    <s v="TS/APP/29241"/>
    <s v="Mining KBM"/>
    <s v="Ore Getting"/>
    <s v="DIGGER, LOADING &amp; SIDE CAST"/>
    <s v="33870"/>
    <s v="DONE"/>
    <s v="HEAVY EQUIPMENT"/>
    <s v="KOBELCO SK330"/>
    <s v="SK330-10"/>
    <n v="8"/>
    <n v="0"/>
    <n v="2"/>
    <n v="132132.35999999999"/>
    <n v="1436987.2258064509"/>
    <n v="0"/>
    <n v="1569119.5858064508"/>
    <n v="1"/>
    <n v="1"/>
    <n v="0.8"/>
    <n v="0.8"/>
  </r>
  <r>
    <s v="2023-01-09"/>
    <x v="0"/>
    <s v="01"/>
    <x v="0"/>
    <s v="CV. Adil Prima Perkasa"/>
    <s v="TS/APP/29278"/>
    <s v="Mining KBM"/>
    <s v="Quarry Mined"/>
    <s v="DIGGER, LOADING &amp; SIDE CAST"/>
    <s v="-"/>
    <s v="-"/>
    <s v="HEAVY EQUIPMENT"/>
    <s v="KOBELCO SK330"/>
    <s v="SK330-10"/>
    <n v="8"/>
    <n v="0"/>
    <n v="2"/>
    <n v="0"/>
    <n v="1436987.2258064509"/>
    <n v="0"/>
    <n v="1436987.2258064509"/>
    <n v="1"/>
    <n v="1"/>
    <n v="0.8"/>
    <n v="0.8"/>
  </r>
  <r>
    <s v="2023-01-10"/>
    <x v="0"/>
    <s v="01"/>
    <x v="0"/>
    <s v="CV. Adil Prima Perkasa"/>
    <s v="TS/APP/29325"/>
    <s v="Mining KBM"/>
    <s v="Ore Getting"/>
    <s v="DIGGER, LOADING &amp; SIDE CAST"/>
    <s v="-"/>
    <s v="-"/>
    <s v="HEAVY EQUIPMENT"/>
    <s v="KOBELCO SK330"/>
    <s v="SK330-10"/>
    <n v="9"/>
    <n v="0"/>
    <n v="1"/>
    <n v="0"/>
    <n v="1436987.2258064509"/>
    <n v="0"/>
    <n v="1436987.2258064509"/>
    <n v="1"/>
    <n v="1"/>
    <n v="0.9"/>
    <n v="0.9"/>
  </r>
  <r>
    <s v="2023-01-11"/>
    <x v="0"/>
    <s v="01"/>
    <x v="0"/>
    <s v="CV. Adil Prima Perkasa"/>
    <s v="TS/APP/29374"/>
    <s v="Mining KBM"/>
    <s v="Ore Getting"/>
    <s v="DIGGER, LOADING &amp; SIDE CAST"/>
    <s v="34253"/>
    <s v="DONE"/>
    <s v="HEAVY EQUIPMENT"/>
    <s v="KOBELCO SK330"/>
    <s v="SK330-10"/>
    <n v="10"/>
    <n v="0.43333333333333329"/>
    <n v="0"/>
    <n v="132132.35999999999"/>
    <n v="1436987.2258064509"/>
    <n v="0"/>
    <n v="1569119.5858064508"/>
    <n v="1"/>
    <n v="0.95846645367412142"/>
    <n v="1"/>
    <n v="1"/>
  </r>
  <r>
    <s v="2023-01-12"/>
    <x v="0"/>
    <s v="01"/>
    <x v="0"/>
    <s v="CV. Adil Prima Perkasa"/>
    <s v="TS/APP/29421"/>
    <s v="Mining KBM"/>
    <s v="Ore Getting"/>
    <s v="DIGGER, LOADING &amp; SIDE CAST"/>
    <s v="-"/>
    <s v="-"/>
    <s v="HEAVY EQUIPMENT"/>
    <s v="KOBELCO SK330"/>
    <s v="SK330-10"/>
    <n v="10"/>
    <n v="0"/>
    <n v="0"/>
    <n v="0"/>
    <n v="1436987.2258064509"/>
    <n v="0"/>
    <n v="1436987.2258064509"/>
    <n v="1"/>
    <n v="1"/>
    <n v="1"/>
    <n v="1"/>
  </r>
  <r>
    <s v="2023-01-13"/>
    <x v="0"/>
    <s v="01"/>
    <x v="0"/>
    <s v="CV. Adil Prima Perkasa"/>
    <s v="TS/APP/29696"/>
    <s v="Mining KBM"/>
    <s v="Ore Getting"/>
    <s v="DIGGER, LOADING &amp; SIDE CAST"/>
    <s v="34394"/>
    <s v="DONE"/>
    <s v="HEAVY EQUIPMENT"/>
    <s v="KOBELCO SK330"/>
    <s v="SK330-10"/>
    <n v="10"/>
    <n v="0"/>
    <n v="0"/>
    <n v="0"/>
    <n v="1436987.2258064509"/>
    <n v="0"/>
    <n v="1436987.2258064509"/>
    <n v="1"/>
    <n v="1"/>
    <n v="1"/>
    <n v="1"/>
  </r>
  <r>
    <s v="2023-01-14"/>
    <x v="0"/>
    <s v="01"/>
    <x v="0"/>
    <s v="CV. Adil Prima Perkasa"/>
    <s v="TS/APP/29744"/>
    <s v="Mining KBM"/>
    <s v="Ore Getting"/>
    <s v="DIGGER, LOADING &amp; SIDE CAST"/>
    <s v="-"/>
    <s v="-"/>
    <s v="HEAVY EQUIPMENT"/>
    <s v="KOBELCO SK330"/>
    <s v="SK330-10"/>
    <n v="9"/>
    <n v="0"/>
    <n v="1"/>
    <n v="0"/>
    <n v="1436987.2258064509"/>
    <n v="0"/>
    <n v="1436987.2258064509"/>
    <n v="1"/>
    <n v="1"/>
    <n v="0.9"/>
    <n v="0.9"/>
  </r>
  <r>
    <s v="2023-01-15"/>
    <x v="0"/>
    <s v="01"/>
    <x v="0"/>
    <s v="CV. Adil Prima Perkasa"/>
    <s v="TS/APP/29790"/>
    <s v="Mining KBM"/>
    <s v="Ore Getting"/>
    <s v="DIGGER, LOADING &amp; SIDE CAST"/>
    <s v="-"/>
    <s v="-"/>
    <s v="HEAVY EQUIPMENT"/>
    <s v="KOBELCO SK330"/>
    <s v="SK330-10"/>
    <n v="8"/>
    <n v="0"/>
    <n v="2"/>
    <n v="0"/>
    <n v="1436987.2258064509"/>
    <n v="0"/>
    <n v="1436987.2258064509"/>
    <n v="1"/>
    <n v="1"/>
    <n v="0.8"/>
    <n v="0.8"/>
  </r>
  <r>
    <s v="2023-01-16"/>
    <x v="0"/>
    <s v="01"/>
    <x v="0"/>
    <s v="CV. Adil Prima Perkasa"/>
    <s v="TS/APP/29938"/>
    <s v="Mining KBM"/>
    <s v="Ore Getting"/>
    <s v="DIGGER, LOADING &amp; SIDE CAST"/>
    <s v="-"/>
    <s v="-"/>
    <s v="HEAVY EQUIPMENT"/>
    <s v="KOBELCO SK330"/>
    <s v="SK330-10"/>
    <n v="9"/>
    <n v="0"/>
    <n v="1"/>
    <n v="0"/>
    <n v="1436987.2258064509"/>
    <n v="0"/>
    <n v="1436987.2258064509"/>
    <n v="1"/>
    <n v="1"/>
    <n v="0.9"/>
    <n v="0.9"/>
  </r>
  <r>
    <s v="2023-01-17"/>
    <x v="0"/>
    <s v="01"/>
    <x v="0"/>
    <s v="CV. Adil Prima Perkasa"/>
    <s v="TS/APP/29986"/>
    <s v="Mining KBM"/>
    <s v="Ore Getting"/>
    <s v="DIGGER, LOADING &amp; SIDE CAST"/>
    <s v="-"/>
    <s v="-"/>
    <s v="HEAVY EQUIPMENT"/>
    <s v="KOBELCO SK330"/>
    <s v="SK330-10"/>
    <n v="10"/>
    <n v="0"/>
    <n v="0"/>
    <n v="0"/>
    <n v="1436987.2258064509"/>
    <n v="0"/>
    <n v="1436987.2258064509"/>
    <n v="1"/>
    <n v="1"/>
    <n v="1"/>
    <n v="1"/>
  </r>
  <r>
    <s v="2023-01-18"/>
    <x v="0"/>
    <s v="01"/>
    <x v="0"/>
    <s v="CV. Adil Prima Perkasa"/>
    <s v="TS/APP/30252"/>
    <s v="Mining KBM"/>
    <s v="Ore Getting"/>
    <s v="DIGGER, LOADING &amp; SIDE CAST"/>
    <s v="35329"/>
    <s v="DONE"/>
    <s v="HEAVY EQUIPMENT"/>
    <s v="KOBELCO SK330"/>
    <s v="SK330-10"/>
    <n v="10"/>
    <n v="0.33333333333333331"/>
    <n v="0"/>
    <n v="66066.180000000008"/>
    <n v="1436987.2258064509"/>
    <n v="0"/>
    <n v="1503053.4058064509"/>
    <n v="1"/>
    <n v="0.96774193548387089"/>
    <n v="1"/>
    <n v="1"/>
  </r>
  <r>
    <s v="2023-01-19"/>
    <x v="0"/>
    <s v="01"/>
    <x v="0"/>
    <s v="CV. Adil Prima Perkasa"/>
    <s v="TS/APP/30308"/>
    <s v="Mining KBM"/>
    <s v="Ore Getting"/>
    <s v="DIGGER, LOADING &amp; SIDE CAST"/>
    <s v="35335"/>
    <s v="DONE"/>
    <s v="HEAVY EQUIPMENT"/>
    <s v="KOBELCO SK330"/>
    <s v="SK330-10"/>
    <n v="10"/>
    <n v="0.25"/>
    <n v="0"/>
    <n v="430000"/>
    <n v="1436987.2258064509"/>
    <n v="0"/>
    <n v="1866987.2258064509"/>
    <n v="1"/>
    <n v="0.97560975609756095"/>
    <n v="1"/>
    <n v="1"/>
  </r>
  <r>
    <s v="2023-01-20"/>
    <x v="0"/>
    <s v="01"/>
    <x v="0"/>
    <s v="CV. Adil Prima Perkasa"/>
    <s v="TS/APP/30362"/>
    <s v="Mining KBM"/>
    <s v="Ore Getting"/>
    <s v="DIGGER, LOADING &amp; SIDE CAST"/>
    <s v="-"/>
    <s v="-"/>
    <s v="HEAVY EQUIPMENT"/>
    <s v="KOBELCO SK330"/>
    <s v="SK330-10"/>
    <n v="10"/>
    <n v="0"/>
    <n v="0"/>
    <n v="0"/>
    <n v="1436987.2258064509"/>
    <n v="0"/>
    <n v="1436987.2258064509"/>
    <n v="1"/>
    <n v="1"/>
    <n v="1"/>
    <n v="1"/>
  </r>
  <r>
    <s v="2023-01-21"/>
    <x v="0"/>
    <s v="01"/>
    <x v="0"/>
    <s v="CV. Adil Prima Perkasa"/>
    <s v="TS/APP/30800"/>
    <s v="Mining KBM"/>
    <s v="Ore Getting"/>
    <s v="DIGGER, LOADING &amp; SIDE CAST"/>
    <s v="35431"/>
    <s v="DONE"/>
    <s v="HEAVY EQUIPMENT"/>
    <s v="KOBELCO SK330"/>
    <s v="SK330-10"/>
    <n v="10"/>
    <n v="0.33333333333333331"/>
    <n v="0"/>
    <n v="66066.180000000008"/>
    <n v="1436987.2258064509"/>
    <n v="0"/>
    <n v="1503053.4058064509"/>
    <n v="1"/>
    <n v="0.96774193548387089"/>
    <n v="1"/>
    <n v="1"/>
  </r>
  <r>
    <s v="2023-01-22"/>
    <x v="0"/>
    <s v="01"/>
    <x v="0"/>
    <s v="-"/>
    <s v="-"/>
    <s v="-"/>
    <s v="-"/>
    <s v="-"/>
    <s v="-"/>
    <s v="-"/>
    <s v="HEAVY EQUIPMENT"/>
    <s v="KOBELCO SK330"/>
    <s v="SK330-10"/>
    <n v="0"/>
    <n v="0"/>
    <n v="10"/>
    <n v="0"/>
    <n v="1436987.2258064509"/>
    <n v="0"/>
    <n v="1436987.2258064509"/>
    <n v="1"/>
    <n v="0"/>
    <n v="0"/>
    <n v="0"/>
  </r>
  <r>
    <s v="2023-01-23"/>
    <x v="0"/>
    <s v="01"/>
    <x v="0"/>
    <s v="-"/>
    <s v="-"/>
    <s v="-"/>
    <s v="-"/>
    <s v="-"/>
    <s v="-"/>
    <s v="-"/>
    <s v="HEAVY EQUIPMENT"/>
    <s v="KOBELCO SK330"/>
    <s v="SK330-10"/>
    <n v="0"/>
    <n v="0"/>
    <n v="10"/>
    <n v="0"/>
    <n v="1436987.2258064509"/>
    <n v="0"/>
    <n v="1436987.2258064509"/>
    <n v="1"/>
    <n v="0"/>
    <n v="0"/>
    <n v="0"/>
  </r>
  <r>
    <s v="2023-01-24"/>
    <x v="0"/>
    <s v="01"/>
    <x v="0"/>
    <s v="-"/>
    <s v="-"/>
    <s v="-"/>
    <s v="-"/>
    <s v="-"/>
    <s v="-"/>
    <s v="-"/>
    <s v="HEAVY EQUIPMENT"/>
    <s v="KOBELCO SK330"/>
    <s v="SK330-10"/>
    <n v="0"/>
    <n v="0"/>
    <n v="10"/>
    <n v="0"/>
    <n v="1436987.2258064509"/>
    <n v="0"/>
    <n v="1436987.2258064509"/>
    <n v="1"/>
    <n v="0"/>
    <n v="0"/>
    <n v="0"/>
  </r>
  <r>
    <s v="2023-01-25"/>
    <x v="0"/>
    <s v="01"/>
    <x v="0"/>
    <s v="-"/>
    <s v="-"/>
    <s v="-"/>
    <s v="-"/>
    <s v="-"/>
    <s v="-"/>
    <s v="-"/>
    <s v="HEAVY EQUIPMENT"/>
    <s v="KOBELCO SK330"/>
    <s v="SK330-10"/>
    <n v="0"/>
    <n v="0"/>
    <n v="10"/>
    <n v="0"/>
    <n v="1436987.2258064509"/>
    <n v="0"/>
    <n v="1436987.2258064509"/>
    <n v="1"/>
    <n v="0"/>
    <n v="0"/>
    <n v="0"/>
  </r>
  <r>
    <s v="2023-01-26"/>
    <x v="0"/>
    <s v="01"/>
    <x v="0"/>
    <s v="CV. Adil Prima Perkasa"/>
    <s v="TS/APP/37699"/>
    <s v="Mining KBM"/>
    <s v="Ore Getting"/>
    <s v="DIGGER, LOADING &amp; SIDE CAST"/>
    <s v="35845"/>
    <s v="DONE"/>
    <s v="HEAVY EQUIPMENT"/>
    <s v="KOBELCO SK330"/>
    <s v="SK330-10"/>
    <n v="10"/>
    <n v="0.41666666666666669"/>
    <n v="0"/>
    <n v="3655000"/>
    <n v="1436987.2258064509"/>
    <n v="0"/>
    <n v="5091987.2258064505"/>
    <n v="1"/>
    <n v="0.96000000000000008"/>
    <n v="1"/>
    <n v="1"/>
  </r>
  <r>
    <s v="2023-01-27"/>
    <x v="0"/>
    <s v="01"/>
    <x v="0"/>
    <s v="CV. Adil Prima Perkasa"/>
    <s v="TS/APP/37740"/>
    <s v="Mining KBM"/>
    <s v="Ore Getting"/>
    <s v="DIGGER, LOADING &amp; SIDE CAST"/>
    <s v="-"/>
    <s v="-"/>
    <s v="HEAVY EQUIPMENT"/>
    <s v="KOBELCO SK330"/>
    <s v="SK330-10"/>
    <n v="8"/>
    <n v="0"/>
    <n v="2"/>
    <n v="0"/>
    <n v="1436987.2258064509"/>
    <n v="0"/>
    <n v="1436987.2258064509"/>
    <n v="1"/>
    <n v="1"/>
    <n v="0.8"/>
    <n v="0.8"/>
  </r>
  <r>
    <s v="2023-01-28"/>
    <x v="0"/>
    <s v="01"/>
    <x v="0"/>
    <s v="CV. Adil Prima Perkasa"/>
    <s v="TS/APP/37892"/>
    <s v="Mining KBM"/>
    <s v="Ore Getting"/>
    <s v="DIGGER, LOADING &amp; SIDE CAST"/>
    <s v="-"/>
    <s v="-"/>
    <s v="HEAVY EQUIPMENT"/>
    <s v="KOBELCO SK330"/>
    <s v="SK330-10"/>
    <n v="1"/>
    <n v="0"/>
    <n v="9"/>
    <n v="0"/>
    <n v="1436987.2258064509"/>
    <n v="0"/>
    <n v="1436987.2258064509"/>
    <n v="1"/>
    <n v="1"/>
    <n v="0.1"/>
    <n v="0.1"/>
  </r>
  <r>
    <s v="2023-01-29"/>
    <x v="0"/>
    <s v="01"/>
    <x v="0"/>
    <s v="CV. Adil Prima Perkasa"/>
    <s v="TS/APP/37966"/>
    <s v="Mining KBM"/>
    <s v="Ore Getting"/>
    <s v="DIGGER, LOADING &amp; SIDE CAST"/>
    <s v="-"/>
    <s v="-"/>
    <s v="HEAVY EQUIPMENT"/>
    <s v="KOBELCO SK330"/>
    <s v="SK330-10"/>
    <n v="8"/>
    <n v="0"/>
    <n v="2"/>
    <n v="0"/>
    <n v="1436987.2258064509"/>
    <n v="0"/>
    <n v="1436987.2258064509"/>
    <n v="1"/>
    <n v="1"/>
    <n v="0.8"/>
    <n v="0.8"/>
  </r>
  <r>
    <s v="2023-01-30"/>
    <x v="0"/>
    <s v="01"/>
    <x v="0"/>
    <s v="CV. Adil Prima Perkasa"/>
    <s v="TS/APP/38073"/>
    <s v="Mining KBM"/>
    <s v="Ore Getting"/>
    <s v="DIGGER, LOADING &amp; SIDE CAST"/>
    <s v="36273"/>
    <s v="DONE"/>
    <s v="HEAVY EQUIPMENT"/>
    <s v="KOBELCO SK330"/>
    <s v="SK330-10"/>
    <n v="9"/>
    <n v="0.33333333333333331"/>
    <n v="0.66666666666666607"/>
    <n v="66066.180000000008"/>
    <n v="1436987.2258064509"/>
    <n v="0"/>
    <n v="1503053.4058064509"/>
    <n v="0.96666666666666656"/>
    <n v="0.96428571428571419"/>
    <n v="0.93103448275862077"/>
    <n v="0.9"/>
  </r>
  <r>
    <s v="2023-01-31"/>
    <x v="0"/>
    <s v="01"/>
    <x v="0"/>
    <s v="CV. Adil Prima Perkasa"/>
    <s v="TS/APP/38234"/>
    <s v="Mining KBM"/>
    <s v="Ore Getting"/>
    <s v="DIGGER, LOADING &amp; SIDE CAST"/>
    <s v="-"/>
    <s v="-"/>
    <s v="HEAVY EQUIPMENT"/>
    <s v="KOBELCO SK330"/>
    <s v="SK330-10"/>
    <n v="10"/>
    <n v="0"/>
    <n v="0"/>
    <n v="0"/>
    <n v="1436987.2258064509"/>
    <n v="0"/>
    <n v="1436987.2258064509"/>
    <n v="1"/>
    <n v="1"/>
    <n v="1"/>
    <n v="1"/>
  </r>
  <r>
    <s v="2023-02-01"/>
    <x v="0"/>
    <s v="02"/>
    <x v="1"/>
    <s v="CV. Adil Prima Perkasa"/>
    <s v="TS/APP/38459;TS/APP/38460"/>
    <s v="Mining KBM"/>
    <s v="Ore Getting"/>
    <s v="DIGGER, LOADING &amp; SIDE CAST"/>
    <s v="36519"/>
    <s v="DONE"/>
    <s v="HEAVY EQUIPMENT"/>
    <s v="KOBELCO SK330"/>
    <s v="SK330-10"/>
    <n v="10"/>
    <n v="0"/>
    <n v="0"/>
    <n v="66066.180000000008"/>
    <n v="5990653.2857142854"/>
    <n v="0"/>
    <n v="6056719.4657142852"/>
    <n v="1"/>
    <n v="1"/>
    <n v="1"/>
    <n v="1"/>
  </r>
  <r>
    <s v="2023-02-02"/>
    <x v="0"/>
    <s v="02"/>
    <x v="1"/>
    <s v="CV. Adil Prima Perkasa"/>
    <s v="TS/APP/38508"/>
    <s v="Mining KBM"/>
    <s v="Ore Getting"/>
    <s v="DIGGER, LOADING &amp; SIDE CAST"/>
    <s v="36704"/>
    <s v="DONE"/>
    <s v="HEAVY EQUIPMENT"/>
    <s v="KOBELCO SK330"/>
    <s v="SK330-10"/>
    <n v="10"/>
    <n v="0"/>
    <n v="0"/>
    <n v="66066.180000000008"/>
    <n v="5990653.2857142854"/>
    <n v="0"/>
    <n v="6056719.4657142852"/>
    <n v="1"/>
    <n v="1"/>
    <n v="1"/>
    <n v="1"/>
  </r>
  <r>
    <s v="2023-02-03"/>
    <x v="0"/>
    <s v="02"/>
    <x v="1"/>
    <s v="CV. Adil Prima Perkasa"/>
    <s v="TS/APP/38553"/>
    <s v="Mining KBM"/>
    <s v="Ore Getting"/>
    <s v="DIGGER, LOADING &amp; SIDE CAST"/>
    <s v="36580"/>
    <s v="DONE"/>
    <s v="HEAVY EQUIPMENT"/>
    <s v="KOBELCO SK330"/>
    <s v="SK330-10"/>
    <n v="10"/>
    <n v="10"/>
    <n v="0"/>
    <n v="0"/>
    <n v="5990653.2857142854"/>
    <n v="0"/>
    <n v="5990653.2857142854"/>
    <n v="1"/>
    <n v="0.5"/>
    <n v="1"/>
    <n v="1"/>
  </r>
  <r>
    <s v="2023-02-04"/>
    <x v="0"/>
    <s v="02"/>
    <x v="1"/>
    <s v="CV. Adil Prima Perkasa"/>
    <s v="TS/APP/38777"/>
    <s v="Mining KBM"/>
    <s v="Ore Getting"/>
    <s v="DIGGER, LOADING &amp; SIDE CAST"/>
    <s v="36972"/>
    <s v="DONE"/>
    <s v="HEAVY EQUIPMENT"/>
    <s v="KOBELCO SK330"/>
    <s v="SK330-10"/>
    <n v="10"/>
    <n v="0"/>
    <n v="0"/>
    <n v="66066.180000000008"/>
    <n v="5990653.2857142854"/>
    <n v="0"/>
    <n v="6056719.4657142852"/>
    <n v="1"/>
    <n v="1"/>
    <n v="1"/>
    <n v="1"/>
  </r>
  <r>
    <s v="2023-02-05"/>
    <x v="0"/>
    <s v="02"/>
    <x v="1"/>
    <s v="CV. Adil Prima Perkasa"/>
    <s v="TS/APP/38826"/>
    <s v="Mining KBM"/>
    <s v="Ore Getting"/>
    <s v="DIGGER, LOADING &amp; SIDE CAST"/>
    <s v="36987"/>
    <s v="DONE"/>
    <s v="HEAVY EQUIPMENT"/>
    <s v="KOBELCO SK330"/>
    <s v="SK330-10"/>
    <n v="8"/>
    <n v="0.33333333333333331"/>
    <n v="1.6666666666666661"/>
    <n v="66066.180000000008"/>
    <n v="5990653.2857142854"/>
    <n v="0"/>
    <n v="6056719.4657142852"/>
    <n v="0.96666666666666656"/>
    <n v="0.96"/>
    <n v="0.82758620689655182"/>
    <n v="0.8"/>
  </r>
  <r>
    <s v="2023-02-06"/>
    <x v="0"/>
    <s v="02"/>
    <x v="1"/>
    <s v="CV. Adil Prima Perkasa"/>
    <s v="TS/APP/38871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07"/>
    <x v="0"/>
    <s v="02"/>
    <x v="1"/>
    <s v="CV. Adil Prima Perkasa"/>
    <s v="TS/APP/38920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08"/>
    <x v="0"/>
    <s v="02"/>
    <x v="1"/>
    <s v="CV. Adil Prima Perkasa"/>
    <s v="TS/APP/38972"/>
    <s v="Mining KBM"/>
    <s v="Ore Getting"/>
    <s v="DIGGER, LOADING &amp; SIDE CAST"/>
    <s v="37133;37133"/>
    <s v="DONE;DONE"/>
    <s v="HEAVY EQUIPMENT"/>
    <s v="KOBELCO SK330"/>
    <s v="SK330-10"/>
    <n v="8"/>
    <n v="10"/>
    <n v="0"/>
    <n v="1137380"/>
    <n v="5990653.2857142854"/>
    <n v="0"/>
    <n v="7128033.2857142854"/>
    <n v="0.8"/>
    <n v="0.44444444444444442"/>
    <n v="1"/>
    <n v="0.8"/>
  </r>
  <r>
    <s v="2023-02-09"/>
    <x v="0"/>
    <s v="02"/>
    <x v="1"/>
    <s v="CV. Adil Prima Perkasa"/>
    <s v="TS/APP/39220"/>
    <s v="Mining KBM"/>
    <s v="Ore Getting"/>
    <s v="DIGGER, LOADING &amp; SIDE CAST"/>
    <s v="37415"/>
    <s v="DONE"/>
    <s v="HEAVY EQUIPMENT"/>
    <s v="KOBELCO SK330"/>
    <s v="SK330-10"/>
    <n v="10"/>
    <n v="0.43333333333333329"/>
    <n v="0"/>
    <n v="132132.35999999999"/>
    <n v="5990653.2857142854"/>
    <n v="0"/>
    <n v="6122785.6457142858"/>
    <n v="1"/>
    <n v="0.95846645367412142"/>
    <n v="1"/>
    <n v="1"/>
  </r>
  <r>
    <s v="2023-02-10"/>
    <x v="0"/>
    <s v="02"/>
    <x v="1"/>
    <s v="CV. Adil Prima Perkasa"/>
    <s v="TS/APP/39309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1"/>
    <x v="0"/>
    <s v="02"/>
    <x v="1"/>
    <s v="CV. Adil Prima Perkasa"/>
    <s v="TS/APP/39412"/>
    <s v="Mining KBM"/>
    <s v="Ore Getting"/>
    <s v="DIGGER, LOADING &amp; SIDE CAST"/>
    <s v="37750"/>
    <s v="DONE"/>
    <s v="HEAVY EQUIPMENT"/>
    <s v="KOBELCO SK330"/>
    <s v="SK330-10"/>
    <n v="10"/>
    <n v="0.43333333333333329"/>
    <n v="0"/>
    <n v="0"/>
    <n v="5990653.2857142854"/>
    <n v="0"/>
    <n v="5990653.2857142854"/>
    <n v="1"/>
    <n v="0.95846645367412142"/>
    <n v="1"/>
    <n v="1"/>
  </r>
  <r>
    <s v="2023-02-12"/>
    <x v="0"/>
    <s v="02"/>
    <x v="1"/>
    <s v="CV. Adil Prima Perkasa"/>
    <s v="TS/APP/39467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3"/>
    <x v="0"/>
    <s v="02"/>
    <x v="1"/>
    <s v="CV. Adil Prima Perkasa"/>
    <s v="TS/APP/39562"/>
    <s v="Mining KBM"/>
    <s v="Ore Getting"/>
    <s v="DIGGER, LOADING &amp; SIDE CAST"/>
    <s v="37870"/>
    <s v="DONE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4"/>
    <x v="0"/>
    <s v="02"/>
    <x v="1"/>
    <s v="CV. Adil Prima Perkasa"/>
    <s v="TS/APP/39719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5"/>
    <x v="0"/>
    <s v="02"/>
    <x v="1"/>
    <s v="CV. Adil Prima Perkasa"/>
    <s v="TS/APP/39873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6"/>
    <x v="0"/>
    <s v="02"/>
    <x v="1"/>
    <s v="CV. Adil Prima Perkasa"/>
    <s v="TS/APP/39988"/>
    <s v="Mining KBM"/>
    <s v="Ore Getting"/>
    <s v="DIGGER, LOADING &amp; SIDE CAST"/>
    <s v="38228"/>
    <s v="DONE"/>
    <s v="HEAVY EQUIPMENT"/>
    <s v="KOBELCO SK330"/>
    <s v="SK330-10"/>
    <n v="10"/>
    <n v="6"/>
    <n v="0"/>
    <n v="0"/>
    <n v="5990653.2857142854"/>
    <n v="0"/>
    <n v="5990653.2857142854"/>
    <n v="1"/>
    <n v="0.625"/>
    <n v="1"/>
    <n v="1"/>
  </r>
  <r>
    <s v="2023-02-17"/>
    <x v="0"/>
    <s v="02"/>
    <x v="1"/>
    <s v="CV. Adil Prima Perkasa"/>
    <s v="TS/APP/40103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18"/>
    <x v="0"/>
    <s v="02"/>
    <x v="1"/>
    <s v="CV. Adil Prima Perkasa"/>
    <s v="TS/APP/40183"/>
    <s v="Mining KBM"/>
    <s v="Ore Getting"/>
    <s v="DIGGER, LOADING &amp; SIDE CAST"/>
    <s v="38591"/>
    <s v="DONE"/>
    <s v="HEAVY EQUIPMENT"/>
    <s v="KOBELCO SK330"/>
    <s v="SK330-10"/>
    <n v="9"/>
    <n v="0.43333333333333329"/>
    <n v="0.56666666666666643"/>
    <n v="66066.180000000008"/>
    <n v="5990653.2857142854"/>
    <n v="0"/>
    <n v="6056719.4657142852"/>
    <n v="0.95666666666666667"/>
    <n v="0.95406360424028269"/>
    <n v="0.94076655052264813"/>
    <n v="0.9"/>
  </r>
  <r>
    <s v="2023-02-19"/>
    <x v="0"/>
    <s v="02"/>
    <x v="1"/>
    <s v="CV. Adil Prima Perkasa"/>
    <s v="TS/APP/40307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0"/>
    <x v="0"/>
    <s v="02"/>
    <x v="1"/>
    <s v="CV. Adil Prima Perkasa"/>
    <s v="TS/APP/40359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1"/>
    <x v="0"/>
    <s v="02"/>
    <x v="1"/>
    <s v="CV. Adil Prima Perkasa"/>
    <s v="TS/APP/40541"/>
    <s v="Mining KBM"/>
    <s v="Stripping Overburden"/>
    <s v="DIGGER, LOADING &amp; SIDE CAST"/>
    <s v="38850"/>
    <s v="DONE"/>
    <s v="HEAVY EQUIPMENT"/>
    <s v="KOBELCO SK330"/>
    <s v="SK330-10"/>
    <n v="10"/>
    <n v="0.43333333333333329"/>
    <n v="0"/>
    <n v="132132.35999999999"/>
    <n v="5990653.2857142854"/>
    <n v="0"/>
    <n v="6122785.6457142858"/>
    <n v="1"/>
    <n v="0.95846645367412142"/>
    <n v="1"/>
    <n v="1"/>
  </r>
  <r>
    <s v="2023-02-22"/>
    <x v="0"/>
    <s v="02"/>
    <x v="1"/>
    <s v="CV. Adil Prima Perkasa"/>
    <s v="TS/APP/40817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3"/>
    <x v="0"/>
    <s v="02"/>
    <x v="1"/>
    <s v="CV. Adil Prima Perkasa"/>
    <s v="TS/APP/40871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4"/>
    <x v="0"/>
    <s v="02"/>
    <x v="1"/>
    <s v="CV. Adil Prima Perkasa"/>
    <s v="TS/APP/40924"/>
    <s v="Mining KBM"/>
    <s v="Ore Getting"/>
    <s v="DIGGER, LOADING &amp; SIDE CAST"/>
    <s v="39198"/>
    <s v="DONE"/>
    <s v="HEAVY EQUIPMENT"/>
    <s v="KOBELCO SK330"/>
    <s v="SK330-10"/>
    <n v="10"/>
    <n v="0.33333333333333331"/>
    <n v="0"/>
    <n v="132132.35999999999"/>
    <n v="5990653.2857142854"/>
    <n v="0"/>
    <n v="6122785.6457142858"/>
    <n v="1"/>
    <n v="0.96774193548387089"/>
    <n v="1"/>
    <n v="1"/>
  </r>
  <r>
    <s v="2023-02-25"/>
    <x v="0"/>
    <s v="02"/>
    <x v="1"/>
    <s v="CV. Adil Prima Perkasa"/>
    <s v="TS/APP/41025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6"/>
    <x v="0"/>
    <s v="02"/>
    <x v="1"/>
    <s v="CV. Adil Prima Perkasa"/>
    <s v="TS/APP/41446"/>
    <s v="Mining KBM"/>
    <s v="Ore Getting"/>
    <s v="DIGGER, LOADING &amp; SIDE CAST"/>
    <s v="-"/>
    <s v="-"/>
    <s v="HEAVY EQUIPMENT"/>
    <s v="KOBELCO SK330"/>
    <s v="SK330-10"/>
    <n v="8"/>
    <n v="0"/>
    <n v="2"/>
    <n v="0"/>
    <n v="5990653.2857142854"/>
    <n v="0"/>
    <n v="5990653.2857142854"/>
    <n v="1"/>
    <n v="1"/>
    <n v="0.8"/>
    <n v="0.8"/>
  </r>
  <r>
    <s v="2023-02-26"/>
    <x v="0"/>
    <s v="02"/>
    <x v="1"/>
    <s v="CV. Adil Prima Perkasa"/>
    <s v="TS/APP/41446"/>
    <s v="Mining KBM"/>
    <s v="Ore Getting"/>
    <s v="DIGGER, LOADING &amp; SIDE CAST"/>
    <s v="-"/>
    <s v="-"/>
    <s v="HEAVY EQUIPMENT"/>
    <s v="KOBELCO SK330"/>
    <s v="SK330-10"/>
    <n v="8"/>
    <n v="0"/>
    <n v="2"/>
    <n v="0"/>
    <n v="5990653.2857142854"/>
    <n v="0"/>
    <n v="5990653.2857142854"/>
    <n v="1"/>
    <n v="1"/>
    <n v="0.8"/>
    <n v="0.8"/>
  </r>
  <r>
    <s v="2023-02-26"/>
    <x v="0"/>
    <s v="02"/>
    <x v="1"/>
    <s v="CV. Adil Prima Perkasa"/>
    <s v="TS/APP/27591"/>
    <s v="Mining KBM"/>
    <s v="Support Ore Getting"/>
    <s v="DIGGER, LOADING &amp; SIDE CAST"/>
    <s v="-"/>
    <s v="-"/>
    <s v="HEAVY EQUIPMENT"/>
    <s v="KOBELCO SK330"/>
    <s v="SK330-10"/>
    <n v="8"/>
    <n v="0"/>
    <n v="2"/>
    <n v="0"/>
    <n v="5990653.2857142854"/>
    <n v="0"/>
    <n v="5990653.2857142854"/>
    <n v="1"/>
    <n v="1"/>
    <n v="0.8"/>
    <n v="0.8"/>
  </r>
  <r>
    <s v="2023-02-26"/>
    <x v="0"/>
    <s v="02"/>
    <x v="1"/>
    <s v="CV. Adil Prima Perkasa"/>
    <s v="TS/APP/27591"/>
    <s v="Mining KBM"/>
    <s v="Support Ore Getting"/>
    <s v="DIGGER, LOADING &amp; SIDE CAST"/>
    <s v="-"/>
    <s v="-"/>
    <s v="HEAVY EQUIPMENT"/>
    <s v="KOBELCO SK330"/>
    <s v="SK330-10"/>
    <n v="8"/>
    <n v="0"/>
    <n v="2"/>
    <n v="0"/>
    <n v="5990653.2857142854"/>
    <n v="0"/>
    <n v="5990653.2857142854"/>
    <n v="1"/>
    <n v="1"/>
    <n v="0.8"/>
    <n v="0.8"/>
  </r>
  <r>
    <s v="2023-02-27"/>
    <x v="0"/>
    <s v="02"/>
    <x v="1"/>
    <s v="CV. Adil Prima Perkasa"/>
    <s v="TS/APP/41511"/>
    <s v="Mining KBM"/>
    <s v="Ore Getting"/>
    <s v="DIGGER, LOADING &amp; SIDE CAST"/>
    <s v="-"/>
    <s v="-"/>
    <s v="HEAVY EQUIPMENT"/>
    <s v="KOBELCO SK330"/>
    <s v="SK330-10"/>
    <n v="10"/>
    <n v="0"/>
    <n v="0"/>
    <n v="0"/>
    <n v="5990653.2857142854"/>
    <n v="0"/>
    <n v="5990653.2857142854"/>
    <n v="1"/>
    <n v="1"/>
    <n v="1"/>
    <n v="1"/>
  </r>
  <r>
    <s v="2023-02-28"/>
    <x v="0"/>
    <s v="02"/>
    <x v="1"/>
    <s v="CV. Adil Prima Perkasa"/>
    <s v="TS/APP/41554"/>
    <s v="Mining KBM"/>
    <s v="Ore Getting"/>
    <s v="DIGGER, LOADING &amp; SIDE CAST"/>
    <s v="-"/>
    <s v="-"/>
    <s v="HEAVY EQUIPMENT"/>
    <s v="KOBELCO SK330"/>
    <s v="SK330-10"/>
    <n v="8"/>
    <n v="0"/>
    <n v="2"/>
    <n v="0"/>
    <n v="5990653.2857142854"/>
    <n v="0"/>
    <n v="5990653.2857142854"/>
    <n v="1"/>
    <n v="1"/>
    <n v="0.8"/>
    <n v="0.8"/>
  </r>
  <r>
    <s v="2023-03-01"/>
    <x v="0"/>
    <s v="03"/>
    <x v="2"/>
    <s v="CV. Adil Prima Perkasa"/>
    <s v="TS/APP/41907"/>
    <s v="Mining KBM"/>
    <s v="Ore Getting"/>
    <s v="DIGGER, LOADING &amp; SIDE CAST"/>
    <s v="-"/>
    <s v="-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02"/>
    <x v="0"/>
    <s v="03"/>
    <x v="2"/>
    <s v="CV. Adil Prima Perkasa"/>
    <s v="TS/APP/41954"/>
    <s v="Mining KBM"/>
    <s v="Ore Getting"/>
    <s v="DIGGER, LOADING &amp; SIDE CAST"/>
    <s v="39795"/>
    <s v="DONE"/>
    <s v="HEAVY EQUIPMENT"/>
    <s v="KOBELCO SK330"/>
    <s v="SK330-10"/>
    <n v="10"/>
    <n v="0"/>
    <n v="0"/>
    <n v="66066.180000000008"/>
    <n v="4194620.7096774196"/>
    <n v="0"/>
    <n v="4260686.8896774193"/>
    <n v="1"/>
    <n v="1"/>
    <n v="1"/>
    <n v="1"/>
  </r>
  <r>
    <s v="2023-03-03"/>
    <x v="0"/>
    <s v="03"/>
    <x v="2"/>
    <s v="CV. Adil Prima Perkasa"/>
    <s v="TS/APP/41996"/>
    <s v="Mining KBM"/>
    <s v="Ore Getting"/>
    <s v="DIGGER, LOADING &amp; SIDE CAST"/>
    <s v="-"/>
    <s v="-"/>
    <s v="HEAVY EQUIPMENT"/>
    <s v="KOBELCO SK330"/>
    <s v="SK330-10"/>
    <n v="5"/>
    <n v="0"/>
    <n v="5"/>
    <n v="0"/>
    <n v="4194620.7096774196"/>
    <n v="0"/>
    <n v="4194620.7096774196"/>
    <n v="1"/>
    <n v="1"/>
    <n v="0.5"/>
    <n v="0.5"/>
  </r>
  <r>
    <s v="2023-03-04"/>
    <x v="0"/>
    <s v="03"/>
    <x v="2"/>
    <s v="CV. Adil Prima Perkasa"/>
    <s v="TS/APP/42047"/>
    <s v="Mining KBM"/>
    <s v="Ore Getting"/>
    <s v="DIGGER, LOADING &amp; SIDE CAST"/>
    <s v="-"/>
    <s v="-"/>
    <s v="HEAVY EQUIPMENT"/>
    <s v="KOBELCO SK330"/>
    <s v="SK330-10"/>
    <n v="10"/>
    <n v="0"/>
    <n v="0"/>
    <n v="0"/>
    <n v="4194620.7096774196"/>
    <n v="0"/>
    <n v="4194620.7096774196"/>
    <n v="1"/>
    <n v="1"/>
    <n v="1"/>
    <n v="1"/>
  </r>
  <r>
    <s v="2023-03-05"/>
    <x v="0"/>
    <s v="03"/>
    <x v="2"/>
    <s v="CV. Adil Prima Perkasa"/>
    <s v="TS/APP/42094"/>
    <s v="Mining KBM"/>
    <s v="Ore Getting"/>
    <s v="DIGGER, LOADING &amp; SIDE CAST"/>
    <s v="-"/>
    <s v="-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06"/>
    <x v="0"/>
    <s v="03"/>
    <x v="2"/>
    <s v="CV. Adil Prima Perkasa"/>
    <s v="TS/APP/42137"/>
    <s v="Mining KBM"/>
    <s v="Ore Getting"/>
    <s v="DIGGER, LOADING &amp; SIDE CAST"/>
    <s v="-"/>
    <s v="-"/>
    <s v="HEAVY EQUIPMENT"/>
    <s v="KOBELCO SK330"/>
    <s v="SK330-10"/>
    <n v="8"/>
    <n v="0"/>
    <n v="2"/>
    <n v="0"/>
    <n v="4194620.7096774196"/>
    <n v="0"/>
    <n v="4194620.7096774196"/>
    <n v="1"/>
    <n v="1"/>
    <n v="0.8"/>
    <n v="0.8"/>
  </r>
  <r>
    <s v="2023-03-07"/>
    <x v="0"/>
    <s v="03"/>
    <x v="2"/>
    <s v="CV. Adil Prima Perkasa"/>
    <s v="TS/APP/42414"/>
    <s v="Mining KBM"/>
    <s v="Ore Getting"/>
    <s v="DIGGER, LOADING &amp; SIDE CAST"/>
    <s v="-"/>
    <s v="-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08"/>
    <x v="0"/>
    <s v="03"/>
    <x v="2"/>
    <s v="CV. Adil Prima Perkasa"/>
    <s v="TS/APP/42669"/>
    <s v="Mining KBM"/>
    <s v="Ore Getting"/>
    <s v="DIGGER, LOADING &amp; SIDE CAST"/>
    <s v="-"/>
    <s v="-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09"/>
    <x v="0"/>
    <s v="03"/>
    <x v="2"/>
    <s v="CV. Adil Prima Perkasa"/>
    <s v="TS/APP/42720"/>
    <s v="Mining KBM"/>
    <s v="Ore Getting"/>
    <s v="DIGGER, LOADING &amp; SIDE CAST"/>
    <s v="-"/>
    <s v="-"/>
    <s v="HEAVY EQUIPMENT"/>
    <s v="KOBELCO SK330"/>
    <s v="SK330-10"/>
    <n v="10"/>
    <n v="0"/>
    <n v="0"/>
    <n v="0"/>
    <n v="4194620.7096774196"/>
    <n v="0"/>
    <n v="4194620.7096774196"/>
    <n v="1"/>
    <n v="1"/>
    <n v="1"/>
    <n v="1"/>
  </r>
  <r>
    <s v="2023-03-10"/>
    <x v="0"/>
    <s v="03"/>
    <x v="2"/>
    <s v="CV. Adil Prima Perkasa"/>
    <s v="TS/APP/42771"/>
    <s v="Mining KBM"/>
    <s v="Stripping Overburden"/>
    <s v="DIGGER, LOADING &amp; SIDE CAST"/>
    <s v="40838"/>
    <s v="DONE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11"/>
    <x v="0"/>
    <s v="03"/>
    <x v="2"/>
    <s v="CV. Adil Prima Perkasa"/>
    <s v="TS/APP/42847"/>
    <s v="Mining KBM"/>
    <s v="Ore Getting"/>
    <s v="DIGGER, LOADING &amp; SIDE CAST"/>
    <s v="42748"/>
    <s v="DONE"/>
    <s v="HEAVY EQUIPMENT"/>
    <s v="KOBELCO SK330"/>
    <s v="SK330-10"/>
    <n v="10"/>
    <n v="7"/>
    <n v="0"/>
    <n v="520000"/>
    <n v="4194620.7096774196"/>
    <n v="0"/>
    <n v="4714620.7096774196"/>
    <n v="1"/>
    <n v="0.58823529411764708"/>
    <n v="1"/>
    <n v="1"/>
  </r>
  <r>
    <s v="2023-03-12"/>
    <x v="0"/>
    <s v="03"/>
    <x v="2"/>
    <s v="CV. Adil Prima Perkasa"/>
    <s v="TS/APP/42903"/>
    <s v="Mining KBM"/>
    <s v="Ore Getting"/>
    <s v="DIGGER, LOADING &amp; SIDE CAST"/>
    <s v="-"/>
    <s v="-"/>
    <s v="HEAVY EQUIPMENT"/>
    <s v="KOBELCO SK330"/>
    <s v="SK330-10"/>
    <n v="9"/>
    <n v="0"/>
    <n v="1"/>
    <n v="0"/>
    <n v="4194620.7096774196"/>
    <n v="0"/>
    <n v="4194620.7096774196"/>
    <n v="1"/>
    <n v="1"/>
    <n v="0.9"/>
    <n v="0.9"/>
  </r>
  <r>
    <s v="2023-03-13"/>
    <x v="0"/>
    <s v="03"/>
    <x v="2"/>
    <s v="CV. Adil Prima Perkasa"/>
    <s v="TS/APP/42947"/>
    <s v="Mining KBM"/>
    <s v="Ore Getting"/>
    <s v="DIGGER, LOADING &amp; SIDE CAST"/>
    <s v="-"/>
    <s v="-"/>
    <s v="HEAVY EQUIPMENT"/>
    <s v="KOBELCO SK330"/>
    <s v="SK330-10"/>
    <n v="10"/>
    <n v="0"/>
    <n v="0"/>
    <n v="0"/>
    <n v="4194620.7096774196"/>
    <n v="0"/>
    <n v="4194620.7096774196"/>
    <n v="1"/>
    <n v="1"/>
    <n v="1"/>
    <n v="1"/>
  </r>
  <r>
    <s v="2023-03-14"/>
    <x v="0"/>
    <s v="03"/>
    <x v="2"/>
    <s v="CV. Adil Prima Perkasa"/>
    <s v="TS/APP/43087"/>
    <s v="Mining KBM"/>
    <s v="Ore Getting"/>
    <s v="DIGGER, LOADING &amp; SIDE CAST"/>
    <s v="-"/>
    <s v="-"/>
    <s v="HEAVY EQUIPMENT"/>
    <s v="KOBELCO SK330"/>
    <s v="SK330-10"/>
    <n v="10"/>
    <n v="0"/>
    <n v="0"/>
    <n v="0"/>
    <n v="4194620.7096774196"/>
    <n v="0"/>
    <n v="4194620.7096774196"/>
    <n v="1"/>
    <n v="1"/>
    <n v="1"/>
    <n v="1"/>
  </r>
  <r>
    <s v="2023-03-15"/>
    <x v="0"/>
    <s v="03"/>
    <x v="2"/>
    <s v="CV. Adil Prima Perkasa"/>
    <s v="TS/APP/43196"/>
    <s v="Mining KBM"/>
    <s v="Ore Getting"/>
    <s v="DIGGER, LOADING &amp; SIDE CAST"/>
    <s v="41233"/>
    <s v="DONE"/>
    <s v="HEAVY EQUIPMENT"/>
    <s v="KOBELCO SK330"/>
    <s v="SK330-10"/>
    <n v="9"/>
    <n v="0.33333333333333331"/>
    <n v="0.66666666666666607"/>
    <n v="430000"/>
    <n v="4194620.7096774196"/>
    <n v="0"/>
    <n v="4624620.7096774196"/>
    <n v="0.96666666666666656"/>
    <n v="0.96428571428571419"/>
    <n v="0.93103448275862077"/>
    <n v="0.9"/>
  </r>
  <r>
    <s v="2023-03-16"/>
    <x v="0"/>
    <s v="03"/>
    <x v="2"/>
    <s v="CV. Adil Prima Perkasa"/>
    <s v="TS/APP/43321"/>
    <s v="Mining KBM"/>
    <s v="Ore Getting"/>
    <s v="DIGGER, LOADING &amp; SIDE CAST"/>
    <s v="-"/>
    <s v="-"/>
    <s v="HEAVY EQUIPMENT"/>
    <s v="KOBELCO SK330"/>
    <s v="SK330-10"/>
    <n v="10"/>
    <n v="0"/>
    <n v="0"/>
    <n v="0"/>
    <n v="4194620.7096774196"/>
    <n v="0"/>
    <n v="4194620.7096774196"/>
    <n v="1"/>
    <n v="1"/>
    <n v="1"/>
    <n v="1"/>
  </r>
  <r>
    <s v="2023-03-17"/>
    <x v="0"/>
    <s v="03"/>
    <x v="2"/>
    <s v="CV. Adil Prima Perkasa"/>
    <s v="TS/APP/43422"/>
    <s v="Mining KBM"/>
    <s v="Ore Getting"/>
    <s v="DIGGER, LOADING &amp; SIDE CAST"/>
    <s v="-"/>
    <s v="-"/>
    <s v="HEAVY EQUIPMENT"/>
    <s v="KOBELCO SK330"/>
    <s v="SK330-10"/>
    <n v="6"/>
    <n v="0"/>
    <n v="4"/>
    <n v="0"/>
    <n v="4194620.7096774196"/>
    <n v="0"/>
    <n v="4194620.7096774196"/>
    <n v="1"/>
    <n v="1"/>
    <n v="0.6"/>
    <n v="0.6"/>
  </r>
  <r>
    <s v="2023-03-18"/>
    <x v="0"/>
    <s v="03"/>
    <x v="2"/>
    <s v="CV. Adil Prima Perkasa"/>
    <s v="TS/APP/43594"/>
    <s v="Mining KBM"/>
    <s v="Ore Getting"/>
    <s v="DIGGER, LOADING &amp; SIDE CAST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19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0"/>
    <x v="0"/>
    <s v="03"/>
    <x v="2"/>
    <s v="-"/>
    <s v="-"/>
    <s v="-"/>
    <s v="-"/>
    <s v="-"/>
    <s v="41787"/>
    <s v="DONE"/>
    <s v="HEAVY EQUIPMENT"/>
    <s v="KOBELCO SK330"/>
    <s v="SK330-10"/>
    <n v="0"/>
    <n v="0.33333333333333331"/>
    <n v="9.6666666666666661"/>
    <n v="66066.180000000008"/>
    <n v="4194620.7096774196"/>
    <n v="0"/>
    <n v="4260686.8896774193"/>
    <n v="0.96666666666666656"/>
    <n v="0"/>
    <n v="0"/>
    <n v="0"/>
  </r>
  <r>
    <s v="2023-03-21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2"/>
    <x v="0"/>
    <s v="03"/>
    <x v="2"/>
    <s v="-"/>
    <s v="-"/>
    <s v="-"/>
    <s v="-"/>
    <s v="-"/>
    <s v="41941"/>
    <s v="DONE"/>
    <s v="HEAVY EQUIPMENT"/>
    <s v="KOBELCO SK330"/>
    <s v="SK330-10"/>
    <n v="0"/>
    <n v="0.43333333333333329"/>
    <n v="9.5666666666666664"/>
    <n v="66066.180000000008"/>
    <n v="4194620.7096774196"/>
    <n v="0"/>
    <n v="4260686.8896774193"/>
    <n v="0.95666666666666667"/>
    <n v="0"/>
    <n v="0"/>
    <n v="0"/>
  </r>
  <r>
    <s v="2023-03-23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4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5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6"/>
    <x v="0"/>
    <s v="03"/>
    <x v="2"/>
    <s v="-"/>
    <s v="-"/>
    <s v="-"/>
    <s v="-"/>
    <s v="-"/>
    <s v="42421"/>
    <s v="DONE"/>
    <s v="HEAVY EQUIPMENT"/>
    <s v="KOBELCO SK330"/>
    <s v="SK330-10"/>
    <n v="0"/>
    <n v="0"/>
    <n v="10"/>
    <n v="132132.35999999999"/>
    <n v="4194620.7096774196"/>
    <n v="0"/>
    <n v="4326753.06967742"/>
    <n v="1"/>
    <n v="0"/>
    <n v="0"/>
    <n v="0"/>
  </r>
  <r>
    <s v="2023-03-27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8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29"/>
    <x v="0"/>
    <s v="03"/>
    <x v="2"/>
    <s v="-"/>
    <s v="-"/>
    <s v="-"/>
    <s v="-"/>
    <s v="-"/>
    <s v="42790"/>
    <s v="DONE"/>
    <s v="HEAVY EQUIPMENT"/>
    <s v="KOBELCO SK330"/>
    <s v="SK330-10"/>
    <n v="0"/>
    <n v="0"/>
    <n v="10"/>
    <n v="568690"/>
    <n v="4194620.7096774196"/>
    <n v="0"/>
    <n v="4763310.7096774196"/>
    <n v="1"/>
    <n v="0"/>
    <n v="0"/>
    <n v="0"/>
  </r>
  <r>
    <s v="2023-03-30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3-31"/>
    <x v="0"/>
    <s v="03"/>
    <x v="2"/>
    <s v="-"/>
    <s v="-"/>
    <s v="-"/>
    <s v="-"/>
    <s v="-"/>
    <s v="-"/>
    <s v="-"/>
    <s v="HEAVY EQUIPMENT"/>
    <s v="KOBELCO SK330"/>
    <s v="SK330-10"/>
    <n v="0"/>
    <n v="0"/>
    <n v="10"/>
    <n v="0"/>
    <n v="4194620.7096774196"/>
    <n v="0"/>
    <n v="4194620.7096774196"/>
    <n v="1"/>
    <n v="0"/>
    <n v="0"/>
    <n v="0"/>
  </r>
  <r>
    <s v="2023-04-01"/>
    <x v="0"/>
    <s v="04"/>
    <x v="3"/>
    <s v="-"/>
    <s v="-"/>
    <s v="-"/>
    <s v="-"/>
    <s v="-"/>
    <s v="43020;42819"/>
    <s v="DONE;DONE"/>
    <s v="HEAVY EQUIPMENT"/>
    <s v="KOBELCO SK330"/>
    <s v="SK330-10"/>
    <n v="0"/>
    <n v="6.2061111111111114"/>
    <n v="3.7938888888888891"/>
    <n v="72792.800000000003"/>
    <n v="1957748.2"/>
    <n v="0"/>
    <n v="2030541"/>
    <n v="0.37938888888888889"/>
    <n v="0"/>
    <n v="0"/>
    <n v="0"/>
  </r>
  <r>
    <s v="2023-04-02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3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4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5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6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7"/>
    <x v="0"/>
    <s v="04"/>
    <x v="3"/>
    <s v="-"/>
    <s v="-"/>
    <s v="-"/>
    <s v="-"/>
    <s v="-"/>
    <s v="43586"/>
    <s v="DONE"/>
    <s v="HEAVY EQUIPMENT"/>
    <s v="KOBELCO SK330"/>
    <s v="SK330-10"/>
    <n v="0"/>
    <n v="0.43333333333333329"/>
    <n v="9.5666666666666664"/>
    <n v="132132.35999999999"/>
    <n v="1957748.2"/>
    <n v="0"/>
    <n v="2089880.56"/>
    <n v="0.95666666666666667"/>
    <n v="0"/>
    <n v="0"/>
    <n v="0"/>
  </r>
  <r>
    <s v="2023-04-08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09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0"/>
    <x v="0"/>
    <s v="04"/>
    <x v="3"/>
    <s v="-"/>
    <s v="-"/>
    <s v="-"/>
    <s v="-"/>
    <s v="-"/>
    <s v="44687"/>
    <s v="DONE"/>
    <s v="HEAVY EQUIPMENT"/>
    <s v="KOBELCO SK330"/>
    <s v="SK330-10"/>
    <n v="0"/>
    <n v="0"/>
    <n v="10"/>
    <n v="2999708"/>
    <n v="1957748.2"/>
    <n v="0"/>
    <n v="4957456.2"/>
    <n v="1"/>
    <n v="0"/>
    <n v="0"/>
    <n v="0"/>
  </r>
  <r>
    <s v="2023-04-11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2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3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4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5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6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7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8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19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0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1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2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3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4"/>
    <x v="0"/>
    <s v="04"/>
    <x v="3"/>
    <s v="-"/>
    <s v="-"/>
    <s v="-"/>
    <s v="-"/>
    <s v="-"/>
    <s v="45459"/>
    <s v="DONE"/>
    <s v="HEAVY EQUIPMENT"/>
    <s v="KOBELCO SK330"/>
    <s v="SK330-10"/>
    <n v="0"/>
    <n v="0.32555555555555549"/>
    <n v="9.6744444444444451"/>
    <n v="1075000"/>
    <n v="1957748.2"/>
    <n v="0"/>
    <n v="3032748.2"/>
    <n v="0.96744444444444455"/>
    <n v="0"/>
    <n v="0"/>
    <n v="0"/>
  </r>
  <r>
    <s v="2023-04-25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6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7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8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29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4-30"/>
    <x v="0"/>
    <s v="04"/>
    <x v="3"/>
    <s v="-"/>
    <s v="-"/>
    <s v="-"/>
    <s v="-"/>
    <s v="-"/>
    <s v="-"/>
    <s v="-"/>
    <s v="HEAVY EQUIPMENT"/>
    <s v="KOBELCO SK330"/>
    <s v="SK330-10"/>
    <n v="0"/>
    <n v="0"/>
    <n v="10"/>
    <n v="0"/>
    <n v="1957748.2"/>
    <n v="0"/>
    <n v="1957748.2"/>
    <n v="1"/>
    <n v="0"/>
    <n v="0"/>
    <n v="0"/>
  </r>
  <r>
    <s v="2023-05-01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2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3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4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5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6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7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8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09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0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1"/>
    <x v="0"/>
    <s v="05"/>
    <x v="4"/>
    <s v="-"/>
    <s v="-"/>
    <s v="-"/>
    <s v="-"/>
    <s v="-"/>
    <s v="46348"/>
    <s v="DONE"/>
    <s v="HEAVY EQUIPMENT"/>
    <s v="KOBELCO SK330"/>
    <s v="SK330-10"/>
    <n v="0"/>
    <n v="3.166666666666667"/>
    <n v="6.8333333333333339"/>
    <n v="0"/>
    <n v="3170115.096774193"/>
    <n v="0"/>
    <n v="3170115.096774193"/>
    <n v="0.68333333333333335"/>
    <n v="0"/>
    <n v="0"/>
    <n v="0"/>
  </r>
  <r>
    <s v="2023-05-12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3"/>
    <x v="0"/>
    <s v="05"/>
    <x v="4"/>
    <s v="-"/>
    <s v="-"/>
    <s v="-"/>
    <s v="-"/>
    <s v="-"/>
    <s v="47152"/>
    <s v="DONE"/>
    <s v="HEAVY EQUIPMENT"/>
    <s v="KOBELCO SK330"/>
    <s v="SK330-10"/>
    <n v="0"/>
    <n v="0"/>
    <n v="10"/>
    <n v="66066.180000000008"/>
    <n v="3170115.096774193"/>
    <n v="0"/>
    <n v="3236181.2767741932"/>
    <n v="1"/>
    <n v="0"/>
    <n v="0"/>
    <n v="0"/>
  </r>
  <r>
    <s v="2023-05-14"/>
    <x v="0"/>
    <s v="05"/>
    <x v="4"/>
    <s v="-"/>
    <s v="-"/>
    <s v="-"/>
    <s v="-"/>
    <s v="-"/>
    <s v="48550;48550;46752"/>
    <s v="DONE;DONE;DONE"/>
    <s v="HEAVY EQUIPMENT"/>
    <s v="KOBELCO SK330"/>
    <s v="SK330-10"/>
    <n v="0"/>
    <n v="4.3005555555555546"/>
    <n v="5.6994444444444454"/>
    <n v="280000"/>
    <n v="3170115.096774193"/>
    <n v="0"/>
    <n v="3450115.096774193"/>
    <n v="0.56994444444444459"/>
    <n v="0"/>
    <n v="0"/>
    <n v="0"/>
  </r>
  <r>
    <s v="2023-05-15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6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7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18"/>
    <x v="0"/>
    <s v="05"/>
    <x v="4"/>
    <s v="-"/>
    <s v="-"/>
    <s v="-"/>
    <s v="-"/>
    <s v="-"/>
    <s v="50749"/>
    <s v="DONE"/>
    <s v="HEAVY EQUIPMENT"/>
    <s v="KOBELCO SK330"/>
    <s v="SK330-10"/>
    <n v="0"/>
    <n v="0.33333333333333331"/>
    <n v="9.6666666666666661"/>
    <n v="132132.35999999999"/>
    <n v="3170115.096774193"/>
    <n v="0"/>
    <n v="3302247.4567741929"/>
    <n v="0.96666666666666656"/>
    <n v="0"/>
    <n v="0"/>
    <n v="0"/>
  </r>
  <r>
    <s v="2023-05-19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0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1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2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3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4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5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6"/>
    <x v="0"/>
    <s v="05"/>
    <x v="4"/>
    <s v="-"/>
    <s v="-"/>
    <s v="-"/>
    <s v="-"/>
    <s v="-"/>
    <s v="50741"/>
    <s v="DONE"/>
    <s v="HEAVY EQUIPMENT"/>
    <s v="KOBELCO SK330"/>
    <s v="SK330-10"/>
    <n v="0"/>
    <n v="0.33333333333333331"/>
    <n v="9.6666666666666661"/>
    <n v="132132.35999999999"/>
    <n v="3170115.096774193"/>
    <n v="0"/>
    <n v="3302247.4567741929"/>
    <n v="0.96666666666666656"/>
    <n v="0"/>
    <n v="0"/>
    <n v="0"/>
  </r>
  <r>
    <s v="2023-05-27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8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29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30"/>
    <x v="0"/>
    <s v="05"/>
    <x v="4"/>
    <s v="-"/>
    <s v="-"/>
    <s v="-"/>
    <s v="-"/>
    <s v="-"/>
    <s v="-"/>
    <s v="-"/>
    <s v="HEAVY EQUIPMENT"/>
    <s v="KOBELCO SK330"/>
    <s v="SK330-10"/>
    <n v="0"/>
    <n v="0"/>
    <n v="10"/>
    <n v="0"/>
    <n v="3170115.096774193"/>
    <n v="0"/>
    <n v="3170115.096774193"/>
    <n v="1"/>
    <n v="0"/>
    <n v="0"/>
    <n v="0"/>
  </r>
  <r>
    <s v="2023-05-31"/>
    <x v="0"/>
    <s v="05"/>
    <x v="4"/>
    <s v="-"/>
    <s v="-"/>
    <s v="-"/>
    <s v="-"/>
    <s v="-"/>
    <s v="48850"/>
    <s v="DONE"/>
    <s v="HEAVY EQUIPMENT"/>
    <s v="KOBELCO SK330"/>
    <s v="SK330-10"/>
    <n v="0"/>
    <n v="0.33333333333333331"/>
    <n v="9.6666666666666661"/>
    <n v="66066.180000000008"/>
    <n v="3170115.096774193"/>
    <n v="0"/>
    <n v="3236181.2767741932"/>
    <n v="0.96666666666666656"/>
    <n v="0"/>
    <n v="0"/>
    <n v="0"/>
  </r>
  <r>
    <s v="2023-06-01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015314.6"/>
    <n v="0"/>
    <n v="4015314.6"/>
    <n v="1"/>
    <n v="0"/>
    <n v="0"/>
    <n v="0"/>
  </r>
  <r>
    <s v="2023-06-02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015314.6"/>
    <n v="0"/>
    <n v="4015314.6"/>
    <n v="1"/>
    <n v="0"/>
    <n v="0"/>
    <n v="0"/>
  </r>
  <r>
    <s v="2023-06-03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015314.6"/>
    <n v="0"/>
    <n v="4015314.6"/>
    <n v="1"/>
    <n v="0"/>
    <n v="0"/>
    <n v="0"/>
  </r>
  <r>
    <s v="2023-06-04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015314.6"/>
    <n v="0"/>
    <n v="4015314.6"/>
    <n v="1"/>
    <n v="0"/>
    <n v="0"/>
    <n v="0"/>
  </r>
  <r>
    <s v="2023-06-05"/>
    <x v="0"/>
    <s v="06"/>
    <x v="5"/>
    <s v="-"/>
    <s v="-"/>
    <s v="-"/>
    <s v="-"/>
    <s v="-"/>
    <s v="49297"/>
    <s v="DONE"/>
    <s v="HEAVY EQUIPMENT"/>
    <s v="KOBELCO SK330"/>
    <s v="SK330-10"/>
    <n v="0"/>
    <n v="0.33333333333333331"/>
    <n v="9.6666666666666661"/>
    <n v="66066.180000000008"/>
    <n v="4242551.5"/>
    <n v="0"/>
    <n v="4308617.68"/>
    <n v="0.96666666666666656"/>
    <n v="0"/>
    <n v="0"/>
    <n v="0"/>
  </r>
  <r>
    <s v="2023-06-06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07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08"/>
    <x v="0"/>
    <s v="06"/>
    <x v="5"/>
    <s v="-"/>
    <s v="-"/>
    <s v="-"/>
    <s v="-"/>
    <s v="-"/>
    <s v="49456"/>
    <s v="DONE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09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0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1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2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3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4"/>
    <x v="0"/>
    <s v="06"/>
    <x v="5"/>
    <s v="-"/>
    <s v="-"/>
    <s v="-"/>
    <s v="-"/>
    <s v="-"/>
    <s v="50149;50146"/>
    <s v="DONE;DONE"/>
    <s v="HEAVY EQUIPMENT"/>
    <s v="KOBELCO SK330"/>
    <s v="SK330-10"/>
    <n v="0"/>
    <n v="0.43333333333333329"/>
    <n v="9.5666666666666664"/>
    <n v="562132.36"/>
    <n v="4242551.5"/>
    <n v="0"/>
    <n v="4804683.8600000003"/>
    <n v="0.95666666666666667"/>
    <n v="0"/>
    <n v="0"/>
    <n v="0"/>
  </r>
  <r>
    <s v="2023-06-15"/>
    <x v="0"/>
    <s v="06"/>
    <x v="5"/>
    <s v="-"/>
    <s v="-"/>
    <s v="-"/>
    <s v="-"/>
    <s v="-"/>
    <s v="50229;50125"/>
    <s v="DONE;DONE"/>
    <s v="HEAVY EQUIPMENT"/>
    <s v="KOBELCO SK330"/>
    <s v="SK330-10"/>
    <n v="0"/>
    <n v="4.0058333333333334"/>
    <n v="5.9941666666666666"/>
    <n v="139500"/>
    <n v="4242551.5"/>
    <n v="0"/>
    <n v="4382051.5"/>
    <n v="0.59941666666666671"/>
    <n v="0"/>
    <n v="0"/>
    <n v="0"/>
  </r>
  <r>
    <s v="2023-06-16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17"/>
    <x v="0"/>
    <s v="06"/>
    <x v="5"/>
    <s v="-"/>
    <s v="-"/>
    <s v="-"/>
    <s v="-"/>
    <s v="-"/>
    <s v="52422"/>
    <s v="DONE"/>
    <s v="HEAVY EQUIPMENT"/>
    <s v="KOBELCO SK330"/>
    <s v="SK330-10"/>
    <n v="0"/>
    <n v="0.33333333333333331"/>
    <n v="9.6666666666666661"/>
    <n v="66066.180000000008"/>
    <n v="4242551.5"/>
    <n v="0"/>
    <n v="4308617.68"/>
    <n v="0.96666666666666656"/>
    <n v="0"/>
    <n v="0"/>
    <n v="0"/>
  </r>
  <r>
    <s v="2023-06-18"/>
    <x v="0"/>
    <s v="06"/>
    <x v="5"/>
    <s v="-"/>
    <s v="-"/>
    <s v="-"/>
    <s v="-"/>
    <s v="-"/>
    <s v="52431;50521;50521;50521"/>
    <s v="DONE;DONE;DONE;DONE"/>
    <s v="HEAVY EQUIPMENT"/>
    <s v="KOBELCO SK330"/>
    <s v="SK330-10"/>
    <n v="0"/>
    <n v="10"/>
    <n v="0"/>
    <n v="1352380"/>
    <n v="4242551.5"/>
    <n v="0"/>
    <n v="5594931.5"/>
    <n v="0"/>
    <n v="0"/>
    <n v="0"/>
    <n v="0"/>
  </r>
  <r>
    <s v="2023-06-19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20"/>
    <x v="0"/>
    <s v="06"/>
    <x v="5"/>
    <s v="-"/>
    <s v="-"/>
    <s v="-"/>
    <s v="-"/>
    <s v="-"/>
    <s v="51578"/>
    <s v="DONE"/>
    <s v="HEAVY EQUIPMENT"/>
    <s v="KOBELCO SK330"/>
    <s v="SK330-10"/>
    <n v="0"/>
    <n v="0.33333333333333331"/>
    <n v="9.6666666666666661"/>
    <n v="66066.180000000008"/>
    <n v="4242551.5"/>
    <n v="0"/>
    <n v="4308617.68"/>
    <n v="0.96666666666666656"/>
    <n v="0"/>
    <n v="0"/>
    <n v="0"/>
  </r>
  <r>
    <s v="2023-06-21"/>
    <x v="0"/>
    <s v="06"/>
    <x v="5"/>
    <s v="-"/>
    <s v="-"/>
    <s v="-"/>
    <s v="-"/>
    <s v="-"/>
    <s v="51745"/>
    <s v="DONE"/>
    <s v="HEAVY EQUIPMENT"/>
    <s v="KOBELCO SK330"/>
    <s v="SK330-10"/>
    <n v="0"/>
    <n v="0"/>
    <n v="10"/>
    <n v="430000"/>
    <n v="4242551.5"/>
    <n v="0"/>
    <n v="4672551.5"/>
    <n v="1"/>
    <n v="0"/>
    <n v="0"/>
    <n v="0"/>
  </r>
  <r>
    <s v="2023-06-22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23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24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25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26"/>
    <x v="0"/>
    <s v="06"/>
    <x v="5"/>
    <s v="CV. Adil Prima Perkasa"/>
    <s v="TS/APP/114046"/>
    <s v="Mining KBM"/>
    <s v="Ore Getting"/>
    <s v="DIGGER, LOADING &amp; SIDE CAST"/>
    <s v="-"/>
    <s v="-"/>
    <s v="HEAVY EQUIPMENT"/>
    <s v="KOBELCO SK330"/>
    <s v="SK330-10"/>
    <n v="8"/>
    <n v="0"/>
    <n v="2"/>
    <n v="0"/>
    <n v="4242551.5"/>
    <n v="0"/>
    <n v="4242551.5"/>
    <n v="1"/>
    <n v="1"/>
    <n v="0.8"/>
    <n v="0.8"/>
  </r>
  <r>
    <s v="2023-06-27"/>
    <x v="0"/>
    <s v="06"/>
    <x v="5"/>
    <s v="CV. Adil Prima Perkasa"/>
    <s v="TS/APP/114114"/>
    <s v="Mining KBM"/>
    <s v="Ore Getting"/>
    <s v="DIGGER, LOADING &amp; SIDE CAST"/>
    <s v="-"/>
    <s v="-"/>
    <s v="HEAVY EQUIPMENT"/>
    <s v="KOBELCO SK330"/>
    <s v="SK330-10"/>
    <n v="10"/>
    <n v="0"/>
    <n v="0"/>
    <n v="0"/>
    <n v="4242551.5"/>
    <n v="0"/>
    <n v="4242551.5"/>
    <n v="1"/>
    <n v="1"/>
    <n v="1"/>
    <n v="1"/>
  </r>
  <r>
    <s v="2023-06-28"/>
    <x v="0"/>
    <s v="06"/>
    <x v="5"/>
    <s v="CV. Adil Prima Perkasa"/>
    <s v="TS/APP/114239"/>
    <s v="Mining KBM"/>
    <s v="Ore Getting"/>
    <s v="DIGGER, LOADING &amp; SIDE CAST"/>
    <s v="-"/>
    <s v="-"/>
    <s v="HEAVY EQUIPMENT"/>
    <s v="KOBELCO SK330"/>
    <s v="SK330-10"/>
    <n v="7"/>
    <n v="0"/>
    <n v="3"/>
    <n v="0"/>
    <n v="4242551.5"/>
    <n v="0"/>
    <n v="4242551.5"/>
    <n v="1"/>
    <n v="1"/>
    <n v="0.7"/>
    <n v="0.7"/>
  </r>
  <r>
    <s v="2023-06-29"/>
    <x v="0"/>
    <s v="06"/>
    <x v="5"/>
    <s v="-"/>
    <s v="-"/>
    <s v="-"/>
    <s v="-"/>
    <s v="-"/>
    <s v="-"/>
    <s v="-"/>
    <s v="HEAVY EQUIPMENT"/>
    <s v="KOBELCO SK330"/>
    <s v="SK330-10"/>
    <n v="0"/>
    <n v="0"/>
    <n v="10"/>
    <n v="0"/>
    <n v="4242551.5"/>
    <n v="0"/>
    <n v="4242551.5"/>
    <n v="1"/>
    <n v="0"/>
    <n v="0"/>
    <n v="0"/>
  </r>
  <r>
    <s v="2023-06-30"/>
    <x v="0"/>
    <s v="06"/>
    <x v="5"/>
    <s v="CV. Adil Prima Perkasa"/>
    <s v="TS/APP/114287"/>
    <s v="Mining KBM"/>
    <s v="Ore Getting"/>
    <s v="DIGGER, LOADING &amp; SIDE CAST"/>
    <s v="-"/>
    <s v="-"/>
    <s v="HEAVY EQUIPMENT"/>
    <s v="KOBELCO SK330"/>
    <s v="SK330-10"/>
    <n v="8"/>
    <n v="0"/>
    <n v="2"/>
    <n v="0"/>
    <n v="4242551.5"/>
    <n v="0"/>
    <n v="4242551.5"/>
    <n v="1"/>
    <n v="1"/>
    <n v="0.8"/>
    <n v="0.8"/>
  </r>
  <r>
    <s v="2023-07-01"/>
    <x v="0"/>
    <s v="07"/>
    <x v="6"/>
    <s v="CV. Adil Prima Perkasa"/>
    <s v="TS/APP/114488"/>
    <s v="Mining KBM"/>
    <s v="Ore Getting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02"/>
    <x v="0"/>
    <s v="07"/>
    <x v="6"/>
    <s v="-"/>
    <s v="-"/>
    <s v="-"/>
    <s v="-"/>
    <s v="-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03"/>
    <x v="0"/>
    <s v="07"/>
    <x v="6"/>
    <s v="CV. Adil Prima Perkasa"/>
    <s v="TS/APP/114613"/>
    <s v="Mining KBM"/>
    <s v="Ore Getting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04"/>
    <x v="0"/>
    <s v="07"/>
    <x v="6"/>
    <s v="CV. Adil Prima Perkasa"/>
    <s v="TS/APP/114737"/>
    <s v="Mining KBM"/>
    <s v="Ore Getting"/>
    <s v="DIGGER, LOADING &amp; SIDE CAST"/>
    <s v="-"/>
    <s v="-"/>
    <s v="HEAVY EQUIPMENT"/>
    <s v="KOBELCO SK330"/>
    <s v="SK330-10"/>
    <n v="9"/>
    <n v="0"/>
    <n v="1"/>
    <n v="0"/>
    <n v="3028425"/>
    <n v="0"/>
    <n v="3028425"/>
    <n v="1"/>
    <n v="1"/>
    <n v="0.9"/>
    <n v="0.9"/>
  </r>
  <r>
    <s v="2023-07-05"/>
    <x v="0"/>
    <s v="07"/>
    <x v="6"/>
    <s v="CV. Adil Prima Perkasa"/>
    <s v="TS/APP/114826"/>
    <s v="Mining KBM"/>
    <s v="Ore Getting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06"/>
    <x v="0"/>
    <s v="07"/>
    <x v="6"/>
    <s v="CV. Adil Prima Perkasa"/>
    <s v="TS/APP/114906"/>
    <s v="Mining KBM"/>
    <s v="Ore Getting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07"/>
    <x v="0"/>
    <s v="07"/>
    <x v="6"/>
    <s v="CV. Adil Prima Perkasa"/>
    <s v="TS/APP/114998"/>
    <s v="Mining KBM"/>
    <s v="Ore Getting"/>
    <s v="DIGGER, LOADING &amp; SIDE CAST"/>
    <s v="52615"/>
    <s v="DONE"/>
    <s v="HEAVY EQUIPMENT"/>
    <s v="KOBELCO SK330"/>
    <s v="SK330-10"/>
    <n v="7"/>
    <n v="1"/>
    <n v="2"/>
    <n v="520000"/>
    <n v="3028425"/>
    <n v="0"/>
    <n v="3548425"/>
    <n v="0.9"/>
    <n v="0.875"/>
    <n v="0.77777777777777779"/>
    <n v="0.7"/>
  </r>
  <r>
    <s v="2023-07-08"/>
    <x v="0"/>
    <s v="07"/>
    <x v="6"/>
    <s v="CV. Adil Prima Perkasa"/>
    <s v="TS/APP/115287"/>
    <s v="Mining KBM"/>
    <s v="Ore Getting"/>
    <s v="DIGGER, LOADING &amp; SIDE CAST"/>
    <s v="-"/>
    <s v="-"/>
    <s v="HEAVY EQUIPMENT"/>
    <s v="KOBELCO SK330"/>
    <s v="SK330-10"/>
    <n v="3"/>
    <n v="0"/>
    <n v="7"/>
    <n v="0"/>
    <n v="3028425"/>
    <n v="0"/>
    <n v="3028425"/>
    <n v="1"/>
    <n v="1"/>
    <n v="0.3"/>
    <n v="0.3"/>
  </r>
  <r>
    <s v="2023-07-09"/>
    <x v="0"/>
    <s v="07"/>
    <x v="6"/>
    <s v="-"/>
    <s v="-"/>
    <s v="-"/>
    <s v="-"/>
    <s v="-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10"/>
    <x v="0"/>
    <s v="07"/>
    <x v="6"/>
    <s v="-"/>
    <s v="-"/>
    <s v="-"/>
    <s v="-"/>
    <s v="-"/>
    <s v="52852"/>
    <s v="DONE"/>
    <s v="HEAVY EQUIPMENT"/>
    <s v="KOBELCO SK330"/>
    <s v="SK330-10"/>
    <n v="0"/>
    <n v="4.3436111111111124"/>
    <n v="5.6563888888888876"/>
    <n v="0"/>
    <n v="3028425"/>
    <n v="0"/>
    <n v="3028425"/>
    <n v="0.5656388888888888"/>
    <n v="0"/>
    <n v="0"/>
    <n v="0"/>
  </r>
  <r>
    <s v="2023-07-11"/>
    <x v="0"/>
    <s v="07"/>
    <x v="6"/>
    <s v="-"/>
    <s v="-"/>
    <s v="-"/>
    <s v="-"/>
    <s v="-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12"/>
    <x v="0"/>
    <s v="07"/>
    <x v="6"/>
    <s v="CV. Adil Prima Perkasa"/>
    <s v="TS/APP/115633"/>
    <s v="Mining KBM"/>
    <s v="Ore Getting"/>
    <s v="DIGGER, LOADING &amp; SIDE CAST"/>
    <s v="53215"/>
    <s v="DONE"/>
    <s v="HEAVY EQUIPMENT"/>
    <s v="KOBELCO SK330"/>
    <s v="SK330-10"/>
    <n v="10"/>
    <n v="0.33333333333333331"/>
    <n v="0"/>
    <n v="66066.180000000008"/>
    <n v="3028425"/>
    <n v="0"/>
    <n v="3094491.18"/>
    <n v="1"/>
    <n v="0.96774193548387089"/>
    <n v="1"/>
    <n v="1"/>
  </r>
  <r>
    <s v="2023-07-13"/>
    <x v="0"/>
    <s v="07"/>
    <x v="6"/>
    <s v="CV. Adil Prima Perkasa"/>
    <s v="TS/APP/115714"/>
    <s v="Mining KBM"/>
    <s v="Ore Getting"/>
    <s v="DIGGER, LOADING &amp; SIDE CAST"/>
    <s v="53313"/>
    <s v="DONE"/>
    <s v="HEAVY EQUIPMENT"/>
    <s v="KOBELCO SK330"/>
    <s v="SK330-10"/>
    <n v="9"/>
    <n v="0.33333333333333331"/>
    <n v="0.66666666666666607"/>
    <n v="107500"/>
    <n v="3028425"/>
    <n v="0"/>
    <n v="3135925"/>
    <n v="0.96666666666666656"/>
    <n v="0.96428571428571419"/>
    <n v="0.93103448275862077"/>
    <n v="0.9"/>
  </r>
  <r>
    <s v="2023-07-14"/>
    <x v="0"/>
    <s v="07"/>
    <x v="6"/>
    <s v="CV. Adil Prima Perkasa"/>
    <s v="TS/APP/115784"/>
    <s v="Mining KBM"/>
    <s v="Ore Getting"/>
    <s v="DIGGER, LOADING &amp; SIDE CAST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15"/>
    <x v="0"/>
    <s v="07"/>
    <x v="6"/>
    <s v="CV. Adil Prima Perkasa"/>
    <s v="TS/APP/115919"/>
    <s v="Mining KBM"/>
    <s v="Ore Getting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16"/>
    <x v="0"/>
    <s v="07"/>
    <x v="6"/>
    <s v="CV. Adil Prima Perkasa"/>
    <s v="TS/APP/116047"/>
    <s v="Mining KBM"/>
    <s v="Ore Getting"/>
    <s v="DIGGER, LOADING &amp; SIDE CAST"/>
    <s v="-"/>
    <s v="-"/>
    <s v="HEAVY EQUIPMENT"/>
    <s v="KOBELCO SK330"/>
    <s v="SK330-10"/>
    <n v="9"/>
    <n v="0"/>
    <n v="1"/>
    <n v="0"/>
    <n v="3028425"/>
    <n v="0"/>
    <n v="3028425"/>
    <n v="1"/>
    <n v="1"/>
    <n v="0.9"/>
    <n v="0.9"/>
  </r>
  <r>
    <s v="2023-07-17"/>
    <x v="0"/>
    <s v="07"/>
    <x v="6"/>
    <s v="CV. Adil Prima Perkasa"/>
    <s v="TS/APP/116100"/>
    <s v="Mining KBM"/>
    <s v="Ore Getting"/>
    <s v="DIGGER, LOADING &amp; SIDE CAST"/>
    <s v="54734"/>
    <s v="DONE"/>
    <s v="HEAVY EQUIPMENT"/>
    <s v="KOBELCO SK330"/>
    <s v="SK330-10"/>
    <n v="10"/>
    <n v="0.43333333333333329"/>
    <n v="0"/>
    <n v="66066.180000000008"/>
    <n v="3028425"/>
    <n v="0"/>
    <n v="3094491.18"/>
    <n v="1"/>
    <n v="0.95846645367412142"/>
    <n v="1"/>
    <n v="1"/>
  </r>
  <r>
    <s v="2023-07-18"/>
    <x v="0"/>
    <s v="07"/>
    <x v="6"/>
    <s v="CV. Adil Prima Perkasa"/>
    <s v="TS/APP/116382"/>
    <s v="Mining KBM"/>
    <s v="Ore Getting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19"/>
    <x v="0"/>
    <s v="07"/>
    <x v="6"/>
    <s v="CV. Adil Prima Perkasa"/>
    <s v="TS/APP/116414"/>
    <s v="Mining KBM"/>
    <s v="Ore Getting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20"/>
    <x v="0"/>
    <s v="07"/>
    <x v="6"/>
    <s v="CV. Adil Prima Perkasa"/>
    <s v="TS/APP/116486"/>
    <s v="Mining KBM"/>
    <s v="Ore Getting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21"/>
    <x v="0"/>
    <s v="07"/>
    <x v="6"/>
    <s v="CV. Adil Prima Perkasa"/>
    <s v="TS/APP/116622"/>
    <s v="Mining KBM"/>
    <s v="Ore Getting"/>
    <s v="DIGGER, LOADING &amp; SIDE CAST"/>
    <s v="54845"/>
    <s v="DONE"/>
    <s v="HEAVY EQUIPMENT"/>
    <s v="KOBELCO SK330"/>
    <s v="SK330-10"/>
    <n v="10"/>
    <n v="0.41666666666666669"/>
    <n v="0"/>
    <n v="66066.180000000008"/>
    <n v="3028425"/>
    <n v="0"/>
    <n v="3094491.18"/>
    <n v="1"/>
    <n v="0.96000000000000008"/>
    <n v="1"/>
    <n v="1"/>
  </r>
  <r>
    <s v="2023-07-22"/>
    <x v="0"/>
    <s v="07"/>
    <x v="6"/>
    <s v="-"/>
    <s v="-"/>
    <s v="-"/>
    <s v="-"/>
    <s v="-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23"/>
    <x v="0"/>
    <s v="07"/>
    <x v="6"/>
    <s v="-"/>
    <s v="-"/>
    <s v="-"/>
    <s v="-"/>
    <s v="-"/>
    <s v="54884"/>
    <s v="DONE"/>
    <s v="HEAVY EQUIPMENT"/>
    <s v="KOBELCO SK330"/>
    <s v="SK330-10"/>
    <n v="0"/>
    <n v="0.33333333333333331"/>
    <n v="9.6666666666666661"/>
    <n v="0"/>
    <n v="3028425"/>
    <n v="0"/>
    <n v="3028425"/>
    <n v="0.96666666666666656"/>
    <n v="0"/>
    <n v="0"/>
    <n v="0"/>
  </r>
  <r>
    <s v="2023-07-24"/>
    <x v="0"/>
    <s v="07"/>
    <x v="6"/>
    <s v="CV. Adil Prima Perkasa"/>
    <s v="TS/APP/116934"/>
    <s v="Mining KBM"/>
    <s v="Ore Getting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25"/>
    <x v="0"/>
    <s v="07"/>
    <x v="6"/>
    <s v="CV. Adil Prima Perkasa"/>
    <s v="TS/APP/117081"/>
    <s v="Mining KBM"/>
    <s v="Ore Getting"/>
    <s v="DIGGER, LOADING &amp; SIDE CAST"/>
    <s v="54918"/>
    <s v="DONE"/>
    <s v="HEAVY EQUIPMENT"/>
    <s v="KOBELCO SK330"/>
    <s v="SK330-10"/>
    <n v="10"/>
    <n v="0.33333333333333331"/>
    <n v="0"/>
    <n v="66066.180000000008"/>
    <n v="3028425"/>
    <n v="0"/>
    <n v="3094491.18"/>
    <n v="1"/>
    <n v="0.96774193548387089"/>
    <n v="1"/>
    <n v="1"/>
  </r>
  <r>
    <s v="2023-07-26"/>
    <x v="0"/>
    <s v="07"/>
    <x v="6"/>
    <s v="CV. Adil Prima Perkasa"/>
    <s v="TS/APP/83869"/>
    <s v="Mining KBM"/>
    <s v="Ore Getting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27"/>
    <x v="0"/>
    <s v="07"/>
    <x v="6"/>
    <s v="CV. Adil Prima Perkasa"/>
    <s v="TS/APP/83980"/>
    <s v="Mining KBM"/>
    <s v="Stripping Overburden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7-28"/>
    <x v="0"/>
    <s v="07"/>
    <x v="6"/>
    <s v="-"/>
    <s v="-"/>
    <s v="-"/>
    <s v="-"/>
    <s v="-"/>
    <s v="-"/>
    <s v="-"/>
    <s v="HEAVY EQUIPMENT"/>
    <s v="KOBELCO SK330"/>
    <s v="SK330-10"/>
    <n v="0"/>
    <n v="0"/>
    <n v="10"/>
    <n v="0"/>
    <n v="3028425"/>
    <n v="0"/>
    <n v="3028425"/>
    <n v="1"/>
    <n v="0"/>
    <n v="0"/>
    <n v="0"/>
  </r>
  <r>
    <s v="2023-07-29"/>
    <x v="0"/>
    <s v="07"/>
    <x v="6"/>
    <s v="CV. Adil Prima Perkasa"/>
    <s v="TS/APP/84236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3028425"/>
    <n v="0"/>
    <n v="3028425"/>
    <n v="1"/>
    <n v="1"/>
    <n v="0.7"/>
    <n v="0.7"/>
  </r>
  <r>
    <s v="2023-07-30"/>
    <x v="0"/>
    <s v="07"/>
    <x v="6"/>
    <s v="CV. Adil Prima Perkasa"/>
    <s v="TS/APP/84297"/>
    <s v="Mining KBM"/>
    <s v="Stripping Overburden"/>
    <s v="DIGGER, LOADING &amp; SIDE CAST"/>
    <s v="-"/>
    <s v="-"/>
    <s v="HEAVY EQUIPMENT"/>
    <s v="KOBELCO SK330"/>
    <s v="SK330-10"/>
    <n v="8"/>
    <n v="0"/>
    <n v="2"/>
    <n v="0"/>
    <n v="3028425"/>
    <n v="0"/>
    <n v="3028425"/>
    <n v="1"/>
    <n v="1"/>
    <n v="0.8"/>
    <n v="0.8"/>
  </r>
  <r>
    <s v="2023-07-31"/>
    <x v="0"/>
    <s v="07"/>
    <x v="6"/>
    <s v="CV. Adil Prima Perkasa"/>
    <s v="TS/APP/84487"/>
    <s v="Mining KBM"/>
    <s v="Stripping Overburden"/>
    <s v="DIGGER, LOADING &amp; SIDE CAST"/>
    <s v="-"/>
    <s v="-"/>
    <s v="HEAVY EQUIPMENT"/>
    <s v="KOBELCO SK330"/>
    <s v="SK330-10"/>
    <n v="10"/>
    <n v="0"/>
    <n v="0"/>
    <n v="0"/>
    <n v="3028425"/>
    <n v="0"/>
    <n v="3028425"/>
    <n v="1"/>
    <n v="1"/>
    <n v="1"/>
    <n v="1"/>
  </r>
  <r>
    <s v="2023-08-01"/>
    <x v="0"/>
    <s v="08"/>
    <x v="7"/>
    <s v="CV. Adil Prima Perkasa"/>
    <s v="TS/APP/84454"/>
    <s v="Mining KBM"/>
    <s v="Ore Getting"/>
    <s v="DIGGER, LOADING &amp; SIDE CAST"/>
    <s v="55291;55158"/>
    <s v="DONE;DONE"/>
    <s v="HEAVY EQUIPMENT"/>
    <s v="KOBELCO SK330"/>
    <s v="SK330-10"/>
    <n v="10"/>
    <n v="0.46833333333333332"/>
    <n v="0"/>
    <n v="33033.089999999997"/>
    <n v="0"/>
    <n v="0"/>
    <n v="33033.089999999997"/>
    <n v="1"/>
    <n v="0.95526190097118291"/>
    <n v="1"/>
    <n v="1"/>
  </r>
  <r>
    <s v="2023-08-02"/>
    <x v="0"/>
    <s v="08"/>
    <x v="7"/>
    <s v="CV. Adil Prima Perkasa"/>
    <s v="TS/APP/84635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03"/>
    <x v="0"/>
    <s v="08"/>
    <x v="7"/>
    <s v="CV. Adil Prima Perkasa"/>
    <s v="TS/APP/84735"/>
    <s v="Mining KBM"/>
    <s v="Ore Getting"/>
    <s v="DIGGER, LOADING &amp; SIDE CAST"/>
    <s v="-"/>
    <s v="-"/>
    <s v="HEAVY EQUIPMENT"/>
    <s v="KOBELCO SK330"/>
    <s v="SK330-10"/>
    <n v="4"/>
    <n v="0"/>
    <n v="6"/>
    <n v="0"/>
    <n v="0"/>
    <n v="0"/>
    <n v="0"/>
    <n v="1"/>
    <n v="1"/>
    <n v="0.4"/>
    <n v="0.4"/>
  </r>
  <r>
    <s v="2023-08-04"/>
    <x v="0"/>
    <s v="08"/>
    <x v="7"/>
    <s v="CV. Adil Prima Perkasa"/>
    <s v="TS/APP/94781"/>
    <s v="Mining KBM"/>
    <s v="Ore Getting"/>
    <s v="DIGGER, LOADING &amp; SIDE CAST"/>
    <s v="55549"/>
    <s v="DONE"/>
    <s v="HEAVY EQUIPMENT"/>
    <s v="KOBELCO SK330"/>
    <s v="SK330-10"/>
    <n v="5"/>
    <n v="0.48333333333333328"/>
    <n v="4.5166666666666666"/>
    <n v="355902.5"/>
    <n v="0"/>
    <n v="0"/>
    <n v="355902.5"/>
    <n v="0.95166666666666655"/>
    <n v="0.91185410334346506"/>
    <n v="0.5253940455341507"/>
    <n v="0.5"/>
  </r>
  <r>
    <s v="2023-08-05"/>
    <x v="0"/>
    <s v="08"/>
    <x v="7"/>
    <s v="CV. Adil Prima Perkasa"/>
    <s v="TS/APP/94891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08-06"/>
    <x v="0"/>
    <s v="08"/>
    <x v="7"/>
    <s v="CV. Adil Prima Perkasa"/>
    <s v="TS/APP/9497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07"/>
    <x v="0"/>
    <s v="08"/>
    <x v="7"/>
    <s v="CV. Adil Prima Perkasa"/>
    <s v="TS/APP/95062"/>
    <s v="Mining KBM"/>
    <s v="Ore Getting"/>
    <s v="DIGGER, LOADING &amp; SIDE CAST"/>
    <s v="55806"/>
    <s v="DONE"/>
    <s v="HEAVY EQUIPMENT"/>
    <s v="KOBELCO SK330"/>
    <s v="SK330-10"/>
    <n v="10"/>
    <n v="3"/>
    <n v="0"/>
    <n v="0"/>
    <n v="0"/>
    <n v="0"/>
    <n v="0"/>
    <n v="1"/>
    <n v="0.76923076923076927"/>
    <n v="1"/>
    <n v="1"/>
  </r>
  <r>
    <s v="2023-08-08"/>
    <x v="0"/>
    <s v="08"/>
    <x v="7"/>
    <s v="CV. Adil Prima Perkasa"/>
    <s v="TS/APP/95227"/>
    <s v="Mining KBM"/>
    <s v="Ore Getting"/>
    <s v="DIGGER, LOADING &amp; SIDE CAST"/>
    <s v="55993"/>
    <s v="DONE"/>
    <s v="HEAVY EQUIPMENT"/>
    <s v="KOBELCO SK330"/>
    <s v="SK330-10"/>
    <n v="10"/>
    <n v="0.33333333333333331"/>
    <n v="0"/>
    <n v="33033.089999999997"/>
    <n v="0"/>
    <n v="0"/>
    <n v="33033.089999999997"/>
    <n v="1"/>
    <n v="0.96774193548387089"/>
    <n v="1"/>
    <n v="1"/>
  </r>
  <r>
    <s v="2023-08-09"/>
    <x v="0"/>
    <s v="08"/>
    <x v="7"/>
    <s v="CV. Adil Prima Perkasa"/>
    <s v="TS/APP/95334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10"/>
    <x v="0"/>
    <s v="08"/>
    <x v="7"/>
    <s v="CV. Adil Prima Perkasa"/>
    <s v="TS/APP/95435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08-11"/>
    <x v="0"/>
    <s v="08"/>
    <x v="7"/>
    <s v="CV. Adil Prima Perkasa"/>
    <s v="TS/APP/95523"/>
    <s v="Mining KBM"/>
    <s v="Ore Getting"/>
    <s v="DIGGER, LOADING &amp; SIDE CAST"/>
    <s v="58786"/>
    <s v="DONE"/>
    <s v="HEAVY EQUIPMENT"/>
    <s v="KOBELCO SK330"/>
    <s v="SK330-10"/>
    <n v="10"/>
    <n v="0"/>
    <n v="0"/>
    <n v="66066.180000000008"/>
    <n v="0"/>
    <n v="0"/>
    <n v="66066.180000000008"/>
    <n v="1"/>
    <n v="1"/>
    <n v="1"/>
    <n v="1"/>
  </r>
  <r>
    <s v="2023-08-12"/>
    <x v="0"/>
    <s v="08"/>
    <x v="7"/>
    <s v="CV. Adil Prima Perkasa"/>
    <s v="TS/APP/95655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13"/>
    <x v="0"/>
    <s v="08"/>
    <x v="7"/>
    <s v="CV. Adil Prima Perkasa"/>
    <s v="TS/APP/95750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14"/>
    <x v="0"/>
    <s v="08"/>
    <x v="7"/>
    <s v="CV. Adil Prima Perkasa"/>
    <s v="TS/APP/11186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15"/>
    <x v="0"/>
    <s v="08"/>
    <x v="7"/>
    <s v="CV. Adil Prima Perkasa"/>
    <s v="TS/APP/111951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16"/>
    <x v="0"/>
    <s v="08"/>
    <x v="7"/>
    <s v="-"/>
    <s v="-"/>
    <s v="-"/>
    <s v="-"/>
    <s v="-"/>
    <s v="56765"/>
    <s v="DONE"/>
    <s v="HEAVY EQUIPMENT"/>
    <s v="KOBELCO SK330"/>
    <s v="SK330-10"/>
    <n v="0"/>
    <n v="0.41666666666666669"/>
    <n v="9.5833333333333339"/>
    <n v="33033.089999999997"/>
    <n v="0"/>
    <n v="0"/>
    <n v="33033.089999999997"/>
    <n v="0.95833333333333337"/>
    <n v="0"/>
    <n v="0"/>
    <n v="0"/>
  </r>
  <r>
    <s v="2023-08-17"/>
    <x v="0"/>
    <s v="08"/>
    <x v="7"/>
    <s v="CV. Adil Prima Perkasa"/>
    <s v="TS/APP/112124"/>
    <s v="Mining KBM"/>
    <s v="Ore Getting"/>
    <s v="DIGGER, LOADING &amp; SIDE CAST"/>
    <s v="57147"/>
    <s v="DONE"/>
    <s v="HEAVY EQUIPMENT"/>
    <s v="KOBELCO SK330"/>
    <s v="SK330-10"/>
    <n v="7"/>
    <n v="0.33333333333333331"/>
    <n v="2.666666666666667"/>
    <n v="1075000"/>
    <n v="0"/>
    <n v="0"/>
    <n v="1075000"/>
    <n v="0.96666666666666679"/>
    <n v="0.95454545454545459"/>
    <n v="0.72413793103448265"/>
    <n v="0.7"/>
  </r>
  <r>
    <s v="2023-08-18"/>
    <x v="0"/>
    <s v="08"/>
    <x v="7"/>
    <s v="CV. SENTOSA ABADI"/>
    <s v="TS/SA/117966"/>
    <s v="Mining BDM"/>
    <s v="Ore Getting"/>
    <s v="DIGGER, LOADING &amp; SIDE CAST"/>
    <s v="58956;56957"/>
    <s v="DONE;DONE"/>
    <s v="HEAVY EQUIPMENT"/>
    <s v="KOBELCO SK330"/>
    <s v="SK330-10"/>
    <n v="8"/>
    <n v="3.337222222222223"/>
    <n v="0"/>
    <n v="995207.5"/>
    <n v="0"/>
    <n v="0"/>
    <n v="995207.5"/>
    <n v="0.8"/>
    <n v="0.70564022149262495"/>
    <n v="1"/>
    <n v="0.8"/>
  </r>
  <r>
    <s v="2023-08-19"/>
    <x v="0"/>
    <s v="08"/>
    <x v="7"/>
    <s v="CV. Adil Prima Perkasa"/>
    <s v="TS/APP/11833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20"/>
    <x v="0"/>
    <s v="08"/>
    <x v="7"/>
    <s v="CV. Adil Prima Perkasa"/>
    <s v="TS/APP/118423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08-21"/>
    <x v="0"/>
    <s v="08"/>
    <x v="7"/>
    <s v="CV. Adil Prima Perkasa"/>
    <s v="TS/APP/119437"/>
    <s v="Mining KBM"/>
    <s v="Ore Getting"/>
    <s v="DIGGER, LOADING &amp; SIDE CAST"/>
    <s v="57497"/>
    <s v="DONE"/>
    <s v="HEAVY EQUIPMENT"/>
    <s v="KOBELCO SK330"/>
    <s v="SK330-10"/>
    <n v="10"/>
    <n v="0.33333333333333331"/>
    <n v="0"/>
    <n v="430000"/>
    <n v="0"/>
    <n v="0"/>
    <n v="430000"/>
    <n v="1"/>
    <n v="0.96774193548387089"/>
    <n v="1"/>
    <n v="1"/>
  </r>
  <r>
    <s v="2023-08-22"/>
    <x v="0"/>
    <s v="08"/>
    <x v="7"/>
    <s v="CV. Adil Prima Perkasa"/>
    <s v="TS/APP/119583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8-23"/>
    <x v="0"/>
    <s v="08"/>
    <x v="7"/>
    <s v="CV. Adil Prima Perkasa"/>
    <s v="TS/APP/120641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08-24"/>
    <x v="0"/>
    <s v="08"/>
    <x v="7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8-25"/>
    <x v="0"/>
    <s v="08"/>
    <x v="7"/>
    <s v="CV. Adil Prima Perkasa"/>
    <s v="TS/APP/122083"/>
    <s v="Mining KBM"/>
    <s v="Ore Getting"/>
    <s v="DIGGER, LOADING &amp; SIDE CAST"/>
    <s v="58004"/>
    <s v="DONE"/>
    <s v="HEAVY EQUIPMENT"/>
    <s v="KOBELCO SK330"/>
    <s v="SK330-10"/>
    <n v="10"/>
    <n v="0.33333333333333331"/>
    <n v="0"/>
    <n v="66066.180000000008"/>
    <n v="0"/>
    <n v="0"/>
    <n v="66066.180000000008"/>
    <n v="1"/>
    <n v="0.96774193548387089"/>
    <n v="1"/>
    <n v="1"/>
  </r>
  <r>
    <s v="2023-08-26"/>
    <x v="0"/>
    <s v="08"/>
    <x v="7"/>
    <s v="CV. Adil Prima Perkasa"/>
    <s v="TS/APP/122672"/>
    <s v="Mining KBM"/>
    <s v="Ore Getting"/>
    <s v="DIGGER, LOADING &amp; SIDE CAST"/>
    <s v="58480"/>
    <s v="DONE"/>
    <s v="HEAVY EQUIPMENT"/>
    <s v="KOBELCO SK330"/>
    <s v="SK330-10"/>
    <n v="8"/>
    <n v="0.33333333333333331"/>
    <n v="1.6666666666666661"/>
    <n v="66066.180000000008"/>
    <n v="0"/>
    <n v="0"/>
    <n v="66066.180000000008"/>
    <n v="0.96666666666666656"/>
    <n v="0.96"/>
    <n v="0.82758620689655182"/>
    <n v="0.8"/>
  </r>
  <r>
    <s v="2023-08-27"/>
    <x v="0"/>
    <s v="08"/>
    <x v="7"/>
    <s v="CV. Adil Prima Perkasa"/>
    <s v="TS/APP/122809"/>
    <s v="Mining KBM"/>
    <s v="Ore Getting"/>
    <s v="DIGGER, LOADING &amp; SIDE CAST"/>
    <s v="58238"/>
    <s v="DONE"/>
    <s v="HEAVY EQUIPMENT"/>
    <s v="KOBELCO SK330"/>
    <s v="SK330-10"/>
    <n v="10"/>
    <n v="0.33333333333333331"/>
    <n v="0"/>
    <n v="0"/>
    <n v="0"/>
    <n v="0"/>
    <n v="0"/>
    <n v="1"/>
    <n v="0.96774193548387089"/>
    <n v="1"/>
    <n v="1"/>
  </r>
  <r>
    <s v="2023-08-28"/>
    <x v="0"/>
    <s v="08"/>
    <x v="7"/>
    <s v="CV. Adil Prima Perkasa"/>
    <s v="TS/APP/122895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08-29"/>
    <x v="0"/>
    <s v="08"/>
    <x v="7"/>
    <s v="CV. Adil Prima Perkasa"/>
    <s v="TS/APP/124445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08-30"/>
    <x v="0"/>
    <s v="08"/>
    <x v="7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8-31"/>
    <x v="0"/>
    <s v="08"/>
    <x v="7"/>
    <s v="CV. Adil Prima Perkasa"/>
    <s v="TS/APP/125012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09-01"/>
    <x v="0"/>
    <s v="09"/>
    <x v="8"/>
    <s v="CV. Adil Prima Perkasa"/>
    <s v="TS/APP/125117"/>
    <s v="Mining KBM"/>
    <s v="Ore Getting"/>
    <s v="DIGGER, LOADING &amp; SIDE CAST"/>
    <s v="-"/>
    <s v="-"/>
    <s v="HEAVY EQUIPMENT"/>
    <s v="KOBELCO SK330"/>
    <s v="SK330-10"/>
    <n v="6"/>
    <n v="0"/>
    <n v="4"/>
    <n v="0"/>
    <n v="0"/>
    <n v="0"/>
    <n v="0"/>
    <n v="1"/>
    <n v="1"/>
    <n v="0.6"/>
    <n v="0.6"/>
  </r>
  <r>
    <s v="2023-09-02"/>
    <x v="0"/>
    <s v="09"/>
    <x v="8"/>
    <s v="CV. Adil Prima Perkasa"/>
    <s v="TS/APP/125247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9-03"/>
    <x v="0"/>
    <s v="09"/>
    <x v="8"/>
    <s v="CV. Adil Prima Perkasa"/>
    <s v="TS/APP/125313"/>
    <s v="Mining KBM"/>
    <s v="Ore Getting"/>
    <s v="DIGGER, LOADING &amp; SIDE CAST"/>
    <s v="58896"/>
    <s v="DONE"/>
    <s v="HEAVY EQUIPMENT"/>
    <s v="KOBELCO SK330"/>
    <s v="SK330-10"/>
    <n v="10"/>
    <n v="10"/>
    <n v="0"/>
    <n v="0"/>
    <n v="0"/>
    <n v="0"/>
    <n v="0"/>
    <n v="1"/>
    <n v="0.5"/>
    <n v="1"/>
    <n v="1"/>
  </r>
  <r>
    <s v="2023-09-04"/>
    <x v="0"/>
    <s v="09"/>
    <x v="8"/>
    <s v="CV. Adil Prima Perkasa"/>
    <s v="TS/APP/12586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09-05"/>
    <x v="0"/>
    <s v="09"/>
    <x v="8"/>
    <s v="CV. Adil Prima Perkasa"/>
    <s v="TS/APP/125963"/>
    <s v="Mining KBM"/>
    <s v="Ore Getting"/>
    <s v="DIGGER, LOADING &amp; SIDE CAST"/>
    <s v="59409"/>
    <s v="DONE"/>
    <s v="HEAVY EQUIPMENT"/>
    <s v="KOBELCO SK330"/>
    <s v="SK330-10"/>
    <n v="7"/>
    <n v="0.33333333333333331"/>
    <n v="2.666666666666667"/>
    <n v="66066.180000000008"/>
    <n v="0"/>
    <n v="0"/>
    <n v="66066.180000000008"/>
    <n v="0.96666666666666679"/>
    <n v="0.95454545454545459"/>
    <n v="0.72413793103448265"/>
    <n v="0.7"/>
  </r>
  <r>
    <s v="2023-09-06"/>
    <x v="0"/>
    <s v="09"/>
    <x v="8"/>
    <s v="CV. Adil Prima Perkasa"/>
    <s v="TS/APP/126356"/>
    <s v="Mining KBM"/>
    <s v="Ore Getting"/>
    <s v="DIGGER, LOADING &amp; SIDE CAST"/>
    <s v="59488"/>
    <s v="DONE"/>
    <s v="HEAVY EQUIPMENT"/>
    <s v="KOBELCO SK330"/>
    <s v="SK330-10"/>
    <n v="8"/>
    <n v="1.3833333333333331"/>
    <n v="0.61666666666666714"/>
    <n v="0"/>
    <n v="0"/>
    <n v="0"/>
    <n v="0"/>
    <n v="0.86166666666666669"/>
    <n v="0.85257548845470699"/>
    <n v="0.92843326885880073"/>
    <n v="0.8"/>
  </r>
  <r>
    <s v="2023-09-07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08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09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0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1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2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3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4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5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6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7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8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19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0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1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2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3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4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5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6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7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8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29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09-30"/>
    <x v="0"/>
    <s v="09"/>
    <x v="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1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2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3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4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5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6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7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8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09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0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1"/>
    <x v="0"/>
    <s v="10"/>
    <x v="9"/>
    <s v="-"/>
    <s v="-"/>
    <s v="-"/>
    <s v="-"/>
    <s v="-"/>
    <s v="63417"/>
    <s v="DONE"/>
    <s v="HEAVY EQUIPMENT"/>
    <s v="KOBELCO SK330"/>
    <s v="SK330-10"/>
    <n v="0"/>
    <n v="6.591388888888889"/>
    <n v="3.408611111111111"/>
    <n v="0"/>
    <n v="0"/>
    <n v="0"/>
    <n v="0"/>
    <n v="0.34086111111111111"/>
    <n v="0"/>
    <n v="0"/>
    <n v="0"/>
  </r>
  <r>
    <s v="2023-10-12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3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4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5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6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7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18"/>
    <x v="0"/>
    <s v="10"/>
    <x v="9"/>
    <s v="-"/>
    <s v="-"/>
    <s v="-"/>
    <s v="-"/>
    <s v="-"/>
    <s v="64148"/>
    <s v="DONE"/>
    <s v="HEAVY EQUIPMENT"/>
    <s v="KOBELCO SK330"/>
    <s v="SK330-10"/>
    <n v="0"/>
    <n v="2.9427777777777782"/>
    <n v="7.0572222222222223"/>
    <n v="0"/>
    <n v="0"/>
    <n v="0"/>
    <n v="0"/>
    <n v="0.70572222222222225"/>
    <n v="0"/>
    <n v="0"/>
    <n v="0"/>
  </r>
  <r>
    <s v="2023-10-19"/>
    <x v="0"/>
    <s v="10"/>
    <x v="9"/>
    <s v="CV. Adil Prima Perkasa"/>
    <s v="TS/APP/149039"/>
    <s v="Mining KBM"/>
    <s v="Ore Getting"/>
    <s v="DIGGER, LOADING &amp; SIDE CAST"/>
    <s v="64811"/>
    <s v="DONE"/>
    <s v="HEAVY EQUIPMENT"/>
    <s v="KOBELCO SK330"/>
    <s v="SK330-10"/>
    <n v="1"/>
    <n v="0.5"/>
    <n v="8.5"/>
    <n v="1075000"/>
    <n v="0"/>
    <n v="0"/>
    <n v="1075000"/>
    <n v="0.95"/>
    <n v="0.66666666666666663"/>
    <n v="0.10526315789473684"/>
    <n v="0.1"/>
  </r>
  <r>
    <s v="2023-10-20"/>
    <x v="0"/>
    <s v="10"/>
    <x v="9"/>
    <s v="CV. Adil Prima Perkasa"/>
    <s v="TS/APP/149226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0-21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22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23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0-24"/>
    <x v="0"/>
    <s v="10"/>
    <x v="9"/>
    <s v="-"/>
    <s v="-"/>
    <s v="-"/>
    <s v="-"/>
    <s v="-"/>
    <s v="65727;62822"/>
    <s v="DONE;DONE"/>
    <s v="HEAVY EQUIPMENT"/>
    <s v="KOBELCO SK330"/>
    <s v="SK330-10"/>
    <n v="0"/>
    <n v="2.4500000000000002"/>
    <n v="7.55"/>
    <n v="1075000"/>
    <n v="0"/>
    <n v="0"/>
    <n v="1075000"/>
    <n v="0.755"/>
    <n v="0"/>
    <n v="0"/>
    <n v="0"/>
  </r>
  <r>
    <s v="2023-10-25"/>
    <x v="0"/>
    <s v="10"/>
    <x v="9"/>
    <s v="CV. Adil Prima Perkasa"/>
    <s v="TS/APP/151765"/>
    <s v="Mining KBM"/>
    <s v="Ore Getting"/>
    <s v="DIGGER, LOADING &amp; SIDE CAST"/>
    <s v="65365"/>
    <s v="DONE"/>
    <s v="HEAVY EQUIPMENT"/>
    <s v="KOBELCO SK330"/>
    <s v="SK330-10"/>
    <n v="8"/>
    <n v="0.33333333333333331"/>
    <n v="1.6666666666666661"/>
    <n v="33033.089999999997"/>
    <n v="0"/>
    <n v="0"/>
    <n v="33033.089999999997"/>
    <n v="0.96666666666666656"/>
    <n v="0.96"/>
    <n v="0.82758620689655182"/>
    <n v="0.8"/>
  </r>
  <r>
    <s v="2023-10-26"/>
    <x v="0"/>
    <s v="10"/>
    <x v="9"/>
    <s v="CV. Adil Prima Perkasa"/>
    <s v="TS/APP/152543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0-27"/>
    <x v="0"/>
    <s v="10"/>
    <x v="9"/>
    <s v="CV. Adil Prima Perkasa"/>
    <s v="TS/APP/152630"/>
    <s v="Mining KBM"/>
    <s v="Ore Getting"/>
    <s v="DIGGER, LOADING &amp; SIDE CAST"/>
    <s v="-"/>
    <s v="-"/>
    <s v="HEAVY EQUIPMENT"/>
    <s v="KOBELCO SK330"/>
    <s v="SK330-10"/>
    <n v="5"/>
    <n v="0"/>
    <n v="5"/>
    <n v="0"/>
    <n v="0"/>
    <n v="0"/>
    <n v="0"/>
    <n v="1"/>
    <n v="1"/>
    <n v="0.5"/>
    <n v="0.5"/>
  </r>
  <r>
    <s v="2023-10-28"/>
    <x v="0"/>
    <s v="10"/>
    <x v="9"/>
    <s v="-"/>
    <s v="-"/>
    <s v="-"/>
    <s v="-"/>
    <s v="-"/>
    <s v="65854"/>
    <s v="DONE"/>
    <s v="HEAVY EQUIPMENT"/>
    <s v="KOBELCO SK330"/>
    <s v="SK330-10"/>
    <n v="0"/>
    <n v="0.33333333333333331"/>
    <n v="9.6666666666666661"/>
    <n v="33033.089999999997"/>
    <n v="0"/>
    <n v="0"/>
    <n v="33033.089999999997"/>
    <n v="0.96666666666666656"/>
    <n v="0"/>
    <n v="0"/>
    <n v="0"/>
  </r>
  <r>
    <s v="2023-10-29"/>
    <x v="0"/>
    <s v="10"/>
    <x v="9"/>
    <s v="-"/>
    <s v="-"/>
    <s v="-"/>
    <s v="-"/>
    <s v="-"/>
    <s v="65904"/>
    <s v="DONE"/>
    <s v="HEAVY EQUIPMENT"/>
    <s v="KOBELCO SK330"/>
    <s v="SK330-10"/>
    <n v="0"/>
    <n v="0.33333333333333331"/>
    <n v="9.6666666666666661"/>
    <n v="33033.089999999997"/>
    <n v="0"/>
    <n v="0"/>
    <n v="33033.089999999997"/>
    <n v="0.96666666666666656"/>
    <n v="0"/>
    <n v="0"/>
    <n v="0"/>
  </r>
  <r>
    <s v="2023-10-30"/>
    <x v="0"/>
    <s v="10"/>
    <x v="9"/>
    <s v="CV. Adil Prima Perkasa"/>
    <s v="TS/APP/155565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0-31"/>
    <x v="0"/>
    <s v="10"/>
    <x v="9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1-01"/>
    <x v="0"/>
    <s v="11"/>
    <x v="10"/>
    <s v="CV. Adil Prima Perkasa"/>
    <s v="TS/APP/157246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1-02"/>
    <x v="0"/>
    <s v="11"/>
    <x v="10"/>
    <s v="CV. Adil Prima Perkasa"/>
    <s v="TS/APP/157349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03"/>
    <x v="0"/>
    <s v="11"/>
    <x v="10"/>
    <s v="-"/>
    <s v="-"/>
    <s v="-"/>
    <s v="-"/>
    <s v="-"/>
    <s v="66179"/>
    <s v="DONE"/>
    <s v="HEAVY EQUIPMENT"/>
    <s v="KOBELCO SK330"/>
    <s v="SK330-10"/>
    <n v="0"/>
    <n v="2.6786111111111111"/>
    <n v="7.3213888888888894"/>
    <n v="0"/>
    <n v="0"/>
    <n v="0"/>
    <n v="0"/>
    <n v="0.73213888888888889"/>
    <n v="0"/>
    <n v="0"/>
    <n v="0"/>
  </r>
  <r>
    <s v="2023-11-04"/>
    <x v="0"/>
    <s v="11"/>
    <x v="10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1-05"/>
    <x v="0"/>
    <s v="11"/>
    <x v="10"/>
    <s v="CV. Adil Prima Perkasa"/>
    <s v="TS/APP/158351"/>
    <s v="Mining KBM"/>
    <s v="Ore Getting"/>
    <s v="DIGGER, LOADING &amp; SIDE CAST"/>
    <s v="66583"/>
    <s v="DONE"/>
    <s v="HEAVY EQUIPMENT"/>
    <s v="KOBELCO SK330"/>
    <s v="SK330-10"/>
    <n v="8"/>
    <n v="0.5"/>
    <n v="1.5"/>
    <n v="2580000"/>
    <n v="0"/>
    <n v="0"/>
    <n v="2580000"/>
    <n v="0.95"/>
    <n v="0.94117647058823528"/>
    <n v="0.84210526315789469"/>
    <n v="0.8"/>
  </r>
  <r>
    <s v="2023-11-06"/>
    <x v="0"/>
    <s v="11"/>
    <x v="10"/>
    <s v="CV. Adil Prima Perkasa"/>
    <s v="TS/APP/159330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07"/>
    <x v="0"/>
    <s v="11"/>
    <x v="10"/>
    <s v="CV. Adil Prima Perkasa"/>
    <s v="TS/APP/159481;TS/APP/15948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08"/>
    <x v="0"/>
    <s v="11"/>
    <x v="10"/>
    <s v="CV. Adil Prima Perkasa"/>
    <s v="TS/APP/160433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1-09"/>
    <x v="0"/>
    <s v="11"/>
    <x v="10"/>
    <s v="CV. Adil Prima Perkasa"/>
    <s v="TS/APP/160880"/>
    <s v="Mining KBM"/>
    <s v="Ore Getting"/>
    <s v="DIGGER, LOADING &amp; SIDE CAST"/>
    <s v="66937"/>
    <s v="DONE"/>
    <s v="HEAVY EQUIPMENT"/>
    <s v="KOBELCO SK330"/>
    <s v="SK330-10"/>
    <n v="7"/>
    <n v="0.51277777777777778"/>
    <n v="2.487222222222222"/>
    <n v="0"/>
    <n v="0"/>
    <n v="0"/>
    <n v="0"/>
    <n v="0.94872222222222224"/>
    <n v="0.9317459143681136"/>
    <n v="0.73783451425894475"/>
    <n v="0.7"/>
  </r>
  <r>
    <s v="2023-11-10"/>
    <x v="0"/>
    <s v="11"/>
    <x v="10"/>
    <s v="CV. Adil Prima Perkasa"/>
    <s v="TS/APP/161200;TS/APP/161201"/>
    <s v="Mining KBM"/>
    <s v="Ore Getting"/>
    <s v="DIGGER, LOADING &amp; SIDE CAST"/>
    <s v="67045"/>
    <s v="DONE"/>
    <s v="HEAVY EQUIPMENT"/>
    <s v="KOBELCO SK330"/>
    <s v="SK330-10"/>
    <n v="7"/>
    <n v="2.8202777777777781"/>
    <n v="0.17972222222222281"/>
    <n v="0"/>
    <n v="0"/>
    <n v="0"/>
    <n v="0"/>
    <n v="0.71797222222222223"/>
    <n v="0.71281079399202318"/>
    <n v="0.9749680814020969"/>
    <n v="0.7"/>
  </r>
  <r>
    <s v="2023-11-11"/>
    <x v="0"/>
    <s v="11"/>
    <x v="10"/>
    <s v="CV. Adil Prima Perkasa"/>
    <s v="TS/APP/162054"/>
    <s v="Mining KBM"/>
    <s v="Ore Getting"/>
    <s v="DIGGER, LOADING &amp; SIDE CAST"/>
    <s v="67419"/>
    <s v="DONE"/>
    <s v="HEAVY EQUIPMENT"/>
    <s v="KOBELCO SK330"/>
    <s v="SK330-10"/>
    <n v="6"/>
    <n v="0.33333333333333331"/>
    <n v="3.666666666666667"/>
    <n v="66066.180000000008"/>
    <n v="0"/>
    <n v="0"/>
    <n v="66066.180000000008"/>
    <n v="0.96666666666666679"/>
    <n v="0.94736842105263164"/>
    <n v="0.6206896551724137"/>
    <n v="0.6"/>
  </r>
  <r>
    <s v="2023-11-12"/>
    <x v="0"/>
    <s v="11"/>
    <x v="10"/>
    <s v="CV. Adil Prima Perkasa"/>
    <s v="TS/APP/162134;TS/APP/162135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13"/>
    <x v="0"/>
    <s v="11"/>
    <x v="10"/>
    <s v="CV. Adil Prima Perkasa"/>
    <s v="TS/APP/162251;TS/APP/16225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14"/>
    <x v="0"/>
    <s v="11"/>
    <x v="10"/>
    <s v="CV. Adil Prima Perkasa"/>
    <s v="TS/APP/162833"/>
    <s v="Mining KBM"/>
    <s v="Ore Getting"/>
    <s v="DIGGER, LOADING &amp; SIDE CAST"/>
    <s v="70122"/>
    <s v="DONE"/>
    <s v="HEAVY EQUIPMENT"/>
    <s v="KOBELCO SK330"/>
    <s v="SK330-10"/>
    <n v="10"/>
    <n v="0.32750000000000001"/>
    <n v="0"/>
    <n v="66066.180000000008"/>
    <n v="0"/>
    <n v="0"/>
    <n v="66066.180000000008"/>
    <n v="1"/>
    <n v="0.96828854998789637"/>
    <n v="1"/>
    <n v="1"/>
  </r>
  <r>
    <s v="2023-11-15"/>
    <x v="0"/>
    <s v="11"/>
    <x v="10"/>
    <s v="CV. Adil Prima Perkasa"/>
    <s v="TS/APP/162993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11-16"/>
    <x v="0"/>
    <s v="11"/>
    <x v="10"/>
    <s v="CV. Adil Prima Perkasa"/>
    <s v="TS/APP/163561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17"/>
    <x v="0"/>
    <s v="11"/>
    <x v="10"/>
    <s v="CV. Adil Prima Perkasa"/>
    <s v="TS/APP/164681;TS/APP/164682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18"/>
    <x v="0"/>
    <s v="11"/>
    <x v="10"/>
    <s v="CV. Adil Prima Perkasa"/>
    <s v="TS/APP/166178;TS/APP/166179"/>
    <s v="Mining KBM"/>
    <s v="Ore Getting"/>
    <s v="DIGGER, LOADING &amp; SIDE CAST"/>
    <s v="70128"/>
    <s v="DONE"/>
    <s v="HEAVY EQUIPMENT"/>
    <s v="KOBELCO SK330"/>
    <s v="SK330-10"/>
    <n v="10"/>
    <n v="0.20749999999999999"/>
    <n v="0"/>
    <n v="66066.180000000008"/>
    <n v="0"/>
    <n v="0"/>
    <n v="66066.180000000008"/>
    <n v="1"/>
    <n v="0.97967180994366887"/>
    <n v="1"/>
    <n v="1"/>
  </r>
  <r>
    <s v="2023-11-19"/>
    <x v="0"/>
    <s v="11"/>
    <x v="10"/>
    <s v="CV. Adil Prima Perkasa"/>
    <s v="TS/APP/166237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20"/>
    <x v="0"/>
    <s v="11"/>
    <x v="10"/>
    <s v="CV. Adil Prima Perkasa"/>
    <s v="TS/APP/166437"/>
    <s v="Mining KBM"/>
    <s v="Ore Getting"/>
    <s v="DIGGER, LOADING &amp; SIDE CAST"/>
    <s v="68581"/>
    <s v="DONE"/>
    <s v="HEAVY EQUIPMENT"/>
    <s v="KOBELCO SK330"/>
    <s v="SK330-10"/>
    <n v="9"/>
    <n v="0.33333333333333331"/>
    <n v="0.66666666666666607"/>
    <n v="132132.35999999999"/>
    <n v="0"/>
    <n v="0"/>
    <n v="132132.35999999999"/>
    <n v="0.96666666666666656"/>
    <n v="0.96428571428571419"/>
    <n v="0.93103448275862077"/>
    <n v="0.9"/>
  </r>
  <r>
    <s v="2023-11-21"/>
    <x v="0"/>
    <s v="11"/>
    <x v="10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1-22"/>
    <x v="0"/>
    <s v="11"/>
    <x v="10"/>
    <s v="CV. Adil Prima Perkasa"/>
    <s v="TS/APP/167123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1-23"/>
    <x v="0"/>
    <s v="11"/>
    <x v="10"/>
    <s v="CV. Adil Prima Perkasa"/>
    <s v="TS/APP/169074"/>
    <s v="Mining KBM"/>
    <s v="Ore Getting"/>
    <s v="DIGGER, LOADING &amp; SIDE CAST"/>
    <s v="68729"/>
    <s v="DONE"/>
    <s v="HEAVY EQUIPMENT"/>
    <s v="KOBELCO SK330"/>
    <s v="SK330-10"/>
    <n v="8"/>
    <n v="7.8497222222222218"/>
    <n v="0"/>
    <n v="0"/>
    <n v="0"/>
    <n v="0"/>
    <n v="0"/>
    <n v="0.8"/>
    <n v="0.50474070698750417"/>
    <n v="1"/>
    <n v="0.8"/>
  </r>
  <r>
    <s v="2023-11-24"/>
    <x v="0"/>
    <s v="11"/>
    <x v="10"/>
    <s v="CV. Adil Prima Perkasa"/>
    <s v="TS/APP/169668;TS/APP/169669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1-25"/>
    <x v="0"/>
    <s v="11"/>
    <x v="10"/>
    <s v="CV. Adil Prima Perkasa"/>
    <s v="TS/APP/170188;TS/APP/170322"/>
    <s v="Mining KBM"/>
    <s v="Ore Getting"/>
    <s v="DIGGER, LOADING &amp; SIDE CAST"/>
    <s v="69356"/>
    <s v="DONE"/>
    <s v="HEAVY EQUIPMENT"/>
    <s v="KOBELCO SK330"/>
    <s v="SK330-10"/>
    <n v="10"/>
    <n v="0.33333333333333331"/>
    <n v="0"/>
    <n v="66066.180000000008"/>
    <n v="0"/>
    <n v="0"/>
    <n v="66066.180000000008"/>
    <n v="1"/>
    <n v="0.96774193548387089"/>
    <n v="1"/>
    <n v="1"/>
  </r>
  <r>
    <s v="2023-11-26"/>
    <x v="0"/>
    <s v="11"/>
    <x v="10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1-27"/>
    <x v="0"/>
    <s v="11"/>
    <x v="10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1-28"/>
    <x v="0"/>
    <s v="11"/>
    <x v="10"/>
    <s v="CV. Adil Prima Perkasa"/>
    <s v="TS/APP/172073"/>
    <s v="Mining KBM"/>
    <s v="Ore Getting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3-11-29"/>
    <x v="0"/>
    <s v="11"/>
    <x v="10"/>
    <s v="CV. Adil Prima Perkasa"/>
    <s v="TS/APP/172714"/>
    <s v="Mining KBM"/>
    <s v="Ore Getting"/>
    <s v="DIGGER, LOADING &amp; SIDE CAST"/>
    <s v="69529"/>
    <s v="DONE"/>
    <s v="HEAVY EQUIPMENT"/>
    <s v="KOBELCO SK330"/>
    <s v="SK330-10"/>
    <n v="2"/>
    <n v="9.150555555555556"/>
    <n v="0"/>
    <n v="240018"/>
    <n v="0"/>
    <n v="0"/>
    <n v="240018"/>
    <n v="0.2"/>
    <n v="0.1793632604254895"/>
    <n v="1"/>
    <n v="0.2"/>
  </r>
  <r>
    <s v="2023-11-30"/>
    <x v="0"/>
    <s v="11"/>
    <x v="10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01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02"/>
    <x v="0"/>
    <s v="12"/>
    <x v="11"/>
    <s v="CV. Adil Prima Perkasa"/>
    <s v="TS/APP/173235"/>
    <s v="Mining KBM"/>
    <s v="Ore Getting"/>
    <s v="DIGGER, LOADING &amp; SIDE CAST"/>
    <s v="73558"/>
    <s v="DONE"/>
    <s v="HEAVY EQUIPMENT"/>
    <s v="KOBELCO SK330"/>
    <s v="SK330-10"/>
    <n v="6"/>
    <n v="0.33333333333333331"/>
    <n v="3.666666666666667"/>
    <n v="132132.35999999999"/>
    <n v="0"/>
    <n v="0"/>
    <n v="132132.35999999999"/>
    <n v="0.96666666666666679"/>
    <n v="0.94736842105263164"/>
    <n v="0.6206896551724137"/>
    <n v="0.6"/>
  </r>
  <r>
    <s v="2023-12-03"/>
    <x v="0"/>
    <s v="12"/>
    <x v="11"/>
    <s v="CV. Adil Prima Perkasa"/>
    <s v="TS/APP/173180"/>
    <s v="Mining KBM"/>
    <s v="Ore Getting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3-12-04"/>
    <x v="0"/>
    <s v="12"/>
    <x v="11"/>
    <s v="CV. Adil Prima Perkasa"/>
    <s v="TS/APP/174108"/>
    <s v="Mining KBM"/>
    <s v="Ore Getting"/>
    <s v="DIGGER, LOADING &amp; SIDE CAST"/>
    <s v="-"/>
    <s v="-"/>
    <s v="HEAVY EQUIPMENT"/>
    <s v="KOBELCO SK330"/>
    <s v="SK330-10"/>
    <n v="4"/>
    <n v="0"/>
    <n v="6"/>
    <n v="0"/>
    <n v="0"/>
    <n v="0"/>
    <n v="0"/>
    <n v="1"/>
    <n v="1"/>
    <n v="0.4"/>
    <n v="0.4"/>
  </r>
  <r>
    <s v="2023-12-05"/>
    <x v="0"/>
    <s v="12"/>
    <x v="11"/>
    <s v="CV. Adil Prima Perkasa"/>
    <s v="TS/APP/174366"/>
    <s v="Mining KBM"/>
    <s v="Ore Getting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3-12-06"/>
    <x v="0"/>
    <s v="12"/>
    <x v="11"/>
    <s v="CV. Adil Prima Perkasa"/>
    <s v="TS/APP/174901"/>
    <s v="Mining KBM"/>
    <s v="Ore Getting"/>
    <s v="DIGGER, LOADING &amp; SIDE CAST"/>
    <s v="73594"/>
    <s v="DONE"/>
    <s v="HEAVY EQUIPMENT"/>
    <s v="KOBELCO SK330"/>
    <s v="SK330-10"/>
    <n v="8"/>
    <n v="0"/>
    <n v="2"/>
    <n v="132132.35999999999"/>
    <n v="0"/>
    <n v="0"/>
    <n v="132132.35999999999"/>
    <n v="1"/>
    <n v="1"/>
    <n v="0.8"/>
    <n v="0.8"/>
  </r>
  <r>
    <s v="2023-12-07"/>
    <x v="0"/>
    <s v="12"/>
    <x v="11"/>
    <s v="CV. Adil Prima Perkasa"/>
    <s v="TS/APP/174977;TS/APP/174978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2-08"/>
    <x v="0"/>
    <s v="12"/>
    <x v="11"/>
    <s v="CV. Adil Prima Perkasa"/>
    <s v="TS/APP/175077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2-09"/>
    <x v="0"/>
    <s v="12"/>
    <x v="11"/>
    <s v="CV. Adil Prima Perkasa"/>
    <s v="TS/APP/176898"/>
    <s v="Mining KBM"/>
    <s v="Ore Getting"/>
    <s v="DIGGER, LOADING &amp; SIDE CAST"/>
    <s v="73596"/>
    <s v="DONE"/>
    <s v="HEAVY EQUIPMENT"/>
    <s v="KOBELCO SK330"/>
    <s v="SK330-10"/>
    <n v="8"/>
    <n v="0.33333333333333331"/>
    <n v="1.6666666666666661"/>
    <n v="132132.35999999999"/>
    <n v="0"/>
    <n v="0"/>
    <n v="132132.35999999999"/>
    <n v="0.96666666666666656"/>
    <n v="0.96"/>
    <n v="0.82758620689655182"/>
    <n v="0.8"/>
  </r>
  <r>
    <s v="2023-12-10"/>
    <x v="0"/>
    <s v="12"/>
    <x v="11"/>
    <s v="CV. Adil Prima Perkasa"/>
    <s v="TS/APP/176651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2-11"/>
    <x v="0"/>
    <s v="12"/>
    <x v="11"/>
    <s v="CV. Adil Prima Perkasa"/>
    <s v="TS/APP/176749;TS/APP/176991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2-12"/>
    <x v="0"/>
    <s v="12"/>
    <x v="11"/>
    <s v="CV. Adil Prima Perkasa"/>
    <s v="TS/APP/177010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3-12-13"/>
    <x v="0"/>
    <s v="12"/>
    <x v="11"/>
    <s v="CV. Adil Prima Perkasa"/>
    <s v="TS/APP/177415"/>
    <s v="Mining KBM"/>
    <s v="Ore Getting"/>
    <s v="DIGGER, LOADING &amp; SIDE CAST"/>
    <s v="71286"/>
    <s v="DONE"/>
    <s v="HEAVY EQUIPMENT"/>
    <s v="KOBELCO SK330"/>
    <s v="SK330-10"/>
    <n v="7"/>
    <n v="8.4494444444444436"/>
    <n v="0"/>
    <n v="133500"/>
    <n v="0"/>
    <n v="0"/>
    <n v="133500"/>
    <n v="0.7"/>
    <n v="0.45309072602394912"/>
    <n v="1"/>
    <n v="0.7"/>
  </r>
  <r>
    <s v="2023-12-14"/>
    <x v="0"/>
    <s v="12"/>
    <x v="11"/>
    <s v="CV. Adil Prima Perkasa"/>
    <s v="TS/APP/178073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3-12-15"/>
    <x v="0"/>
    <s v="12"/>
    <x v="11"/>
    <s v="CV. Adil Prima Perkasa"/>
    <s v="TS/APP/178613"/>
    <s v="Mining KBM"/>
    <s v="Ore Getting"/>
    <s v="DIGGER, LOADING &amp; SIDE CAST"/>
    <s v="-"/>
    <s v="-"/>
    <s v="HEAVY EQUIPMENT"/>
    <s v="KOBELCO SK330"/>
    <s v="SK330-10"/>
    <n v="6"/>
    <n v="0"/>
    <n v="4"/>
    <n v="0"/>
    <n v="0"/>
    <n v="0"/>
    <n v="0"/>
    <n v="1"/>
    <n v="1"/>
    <n v="0.6"/>
    <n v="0.6"/>
  </r>
  <r>
    <s v="2023-12-16"/>
    <x v="0"/>
    <s v="12"/>
    <x v="11"/>
    <s v="CV. Adil Prima Perkasa"/>
    <s v="TS/APP/179154"/>
    <s v="Mining KBM"/>
    <s v="Ore Getting"/>
    <s v="DIGGER, LOADING &amp; SIDE CAST"/>
    <s v="-"/>
    <s v="-"/>
    <s v="HEAVY EQUIPMENT"/>
    <s v="KOBELCO SK330"/>
    <s v="SK330-10"/>
    <n v="9"/>
    <n v="0"/>
    <n v="1"/>
    <n v="0"/>
    <n v="0"/>
    <n v="0"/>
    <n v="0"/>
    <n v="1"/>
    <n v="1"/>
    <n v="0.9"/>
    <n v="0.9"/>
  </r>
  <r>
    <s v="2023-12-17"/>
    <x v="0"/>
    <s v="12"/>
    <x v="11"/>
    <s v="CV. Adil Prima Perkasa"/>
    <s v="TS/APP/179235"/>
    <s v="Mining KBM"/>
    <s v="Ore Getting"/>
    <s v="DIGGER, LOADING &amp; SIDE CAST"/>
    <s v="71616"/>
    <s v="DONE"/>
    <s v="HEAVY EQUIPMENT"/>
    <s v="KOBELCO SK330"/>
    <s v="SK330-10"/>
    <n v="9"/>
    <n v="0.33333333333333331"/>
    <n v="0.66666666666666607"/>
    <n v="66066.180000000008"/>
    <n v="0"/>
    <n v="0"/>
    <n v="66066.180000000008"/>
    <n v="0.96666666666666656"/>
    <n v="0.96428571428571419"/>
    <n v="0.93103448275862077"/>
    <n v="0.9"/>
  </r>
  <r>
    <s v="2023-12-18"/>
    <x v="0"/>
    <s v="12"/>
    <x v="11"/>
    <s v="CV. Adil Prima Perkasa"/>
    <s v="TS/APP/180053"/>
    <s v="Mining KBM"/>
    <s v="Ore Getting"/>
    <s v="DIGGER, LOADING &amp; SIDE CAST"/>
    <s v="71685"/>
    <s v="DONE"/>
    <s v="HEAVY EQUIPMENT"/>
    <s v="KOBELCO SK330"/>
    <s v="SK330-10"/>
    <n v="6"/>
    <n v="1.833333333333333"/>
    <n v="2.166666666666667"/>
    <n v="237575"/>
    <n v="0"/>
    <n v="0"/>
    <n v="237575"/>
    <n v="0.81666666666666676"/>
    <n v="0.76595744680851063"/>
    <n v="0.73469387755102034"/>
    <n v="0.6"/>
  </r>
  <r>
    <s v="2023-12-19"/>
    <x v="0"/>
    <s v="12"/>
    <x v="11"/>
    <s v="CV. Adil Prima Perkasa"/>
    <s v="TS/APP/180159"/>
    <s v="Mining KBM"/>
    <s v="Ore Getting"/>
    <s v="DIGGER, LOADING &amp; SIDE CAST"/>
    <s v="71918;71718"/>
    <s v="DONE;In Progress"/>
    <s v="HEAVY EQUIPMENT"/>
    <s v="KOBELCO SK330"/>
    <s v="SK330-10"/>
    <n v="3"/>
    <n v="5.7586111111111107"/>
    <n v="1.241388888888888"/>
    <n v="430000"/>
    <n v="0"/>
    <n v="0"/>
    <n v="430000"/>
    <n v="0.42413888888888884"/>
    <n v="0.34252005962386223"/>
    <n v="0.70731547580064191"/>
    <n v="0.3"/>
  </r>
  <r>
    <s v="2023-12-20"/>
    <x v="0"/>
    <s v="12"/>
    <x v="11"/>
    <s v="CV. Adil Prima Perkasa"/>
    <s v="TS/APP/180516"/>
    <s v="Mining KBM"/>
    <s v="Ore Getting"/>
    <s v="DIGGER, LOADING &amp; SIDE CAST"/>
    <s v="73802"/>
    <s v="DONE"/>
    <s v="HEAVY EQUIPMENT"/>
    <s v="KOBELCO SK330"/>
    <s v="SK330-10"/>
    <n v="7"/>
    <n v="0.32916666666666672"/>
    <n v="2.6708333333333329"/>
    <n v="132132.35999999999"/>
    <n v="0"/>
    <n v="0"/>
    <n v="132132.35999999999"/>
    <n v="0.96708333333333329"/>
    <n v="0.95508811824900508"/>
    <n v="0.72382593709607934"/>
    <n v="0.7"/>
  </r>
  <r>
    <s v="2023-12-21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2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3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4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5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6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7"/>
    <x v="0"/>
    <s v="12"/>
    <x v="11"/>
    <s v="-"/>
    <s v="-"/>
    <s v="-"/>
    <s v="-"/>
    <s v="-"/>
    <s v="72491;72475"/>
    <s v="DONE;DONE"/>
    <s v="HEAVY EQUIPMENT"/>
    <s v="KOBELCO SK330"/>
    <s v="SK330-10"/>
    <n v="0"/>
    <n v="1.333333333333333"/>
    <n v="8.6666666666666661"/>
    <n v="122323.43"/>
    <n v="0"/>
    <n v="0"/>
    <n v="122323.43"/>
    <n v="0.86666666666666659"/>
    <n v="0"/>
    <n v="0"/>
    <n v="0"/>
  </r>
  <r>
    <s v="2023-12-28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29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3-12-30"/>
    <x v="0"/>
    <s v="12"/>
    <x v="11"/>
    <s v="-"/>
    <s v="-"/>
    <s v="-"/>
    <s v="-"/>
    <s v="-"/>
    <s v="73877"/>
    <s v="DONE"/>
    <s v="HEAVY EQUIPMENT"/>
    <s v="KOBELCO SK330"/>
    <s v="SK330-10"/>
    <n v="0"/>
    <n v="0.33333333333333331"/>
    <n v="9.6666666666666661"/>
    <n v="1290000"/>
    <n v="0"/>
    <n v="0"/>
    <n v="1290000"/>
    <n v="0.96666666666666656"/>
    <n v="0"/>
    <n v="0"/>
    <n v="0"/>
  </r>
  <r>
    <s v="2023-12-31"/>
    <x v="0"/>
    <s v="12"/>
    <x v="11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1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2"/>
    <x v="1"/>
    <s v="01"/>
    <x v="12"/>
    <s v="CV. Adil Prima Perkasa"/>
    <s v="TS/APP/182778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4-01-03"/>
    <x v="1"/>
    <s v="01"/>
    <x v="12"/>
    <s v="CV. Adil Prima Perkasa"/>
    <s v="TS/APP/182853"/>
    <s v="Mining KBM"/>
    <s v="Ore Getting"/>
    <s v="DIGGER, LOADING &amp; SIDE CAST"/>
    <s v="72961"/>
    <s v="DONE"/>
    <s v="HEAVY EQUIPMENT"/>
    <s v="KOBELCO SK330"/>
    <s v="SK330-10"/>
    <n v="9"/>
    <n v="0.33333333333333331"/>
    <n v="0.66666666666666607"/>
    <n v="66066.180000000008"/>
    <n v="0"/>
    <n v="0"/>
    <n v="66066.180000000008"/>
    <n v="0.96666666666666656"/>
    <n v="0.96428571428571419"/>
    <n v="0.93103448275862077"/>
    <n v="0.9"/>
  </r>
  <r>
    <s v="2024-01-04"/>
    <x v="1"/>
    <s v="01"/>
    <x v="12"/>
    <s v="CV. Adil Prima Perkasa"/>
    <s v="TS/APP/183306"/>
    <s v="Mining KBM"/>
    <s v="Ore Getting"/>
    <s v="DIGGER, LOADING &amp; SIDE CAST"/>
    <s v="72906"/>
    <s v="DONE"/>
    <s v="HEAVY EQUIPMENT"/>
    <s v="KOBELCO SK330"/>
    <s v="SK330-10"/>
    <n v="7"/>
    <n v="9.4383333333333326"/>
    <n v="0"/>
    <n v="0"/>
    <n v="0"/>
    <n v="0"/>
    <n v="0"/>
    <n v="0.7"/>
    <n v="0.42583392476933996"/>
    <n v="1"/>
    <n v="0.7"/>
  </r>
  <r>
    <s v="2024-01-05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6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7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8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09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0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1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2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3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4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5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6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7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8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19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20"/>
    <x v="1"/>
    <s v="01"/>
    <x v="12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1-21"/>
    <x v="1"/>
    <s v="01"/>
    <x v="12"/>
    <s v="CV. Adil Prima Perkasa"/>
    <s v="TS/APP/189629"/>
    <s v="Mining KBM"/>
    <s v="Stripping Overburden"/>
    <s v="DIGGER, LOADING &amp; SIDE CAST"/>
    <s v="74918"/>
    <s v="DONE"/>
    <s v="HEAVY EQUIPMENT"/>
    <s v="KOBELCO SK330"/>
    <s v="SK330-10"/>
    <n v="6"/>
    <n v="0.33333333333333331"/>
    <n v="3.666666666666667"/>
    <n v="66066.180000000008"/>
    <n v="0"/>
    <n v="0"/>
    <n v="66066.180000000008"/>
    <n v="0.96666666666666679"/>
    <n v="0.94736842105263164"/>
    <n v="0.6206896551724137"/>
    <n v="0.6"/>
  </r>
  <r>
    <s v="2024-01-22"/>
    <x v="1"/>
    <s v="01"/>
    <x v="12"/>
    <s v="CV. Adil Prima Perkasa"/>
    <s v="TS/APP/190390"/>
    <s v="Mining KBM"/>
    <s v="Stripping Overburden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4-01-23"/>
    <x v="1"/>
    <s v="01"/>
    <x v="12"/>
    <s v="CV. Adil Prima Perkasa"/>
    <s v="TS/APP/190491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4-01-24"/>
    <x v="1"/>
    <s v="01"/>
    <x v="12"/>
    <s v="CV. Adil Prima Perkasa"/>
    <s v="TS/APP/191303;TS/APP/191304"/>
    <s v="Mining KBM"/>
    <s v="Ore Getting"/>
    <s v="DIGGER, LOADING &amp; SIDE CAST"/>
    <s v="75240"/>
    <s v="DONE"/>
    <s v="HEAVY EQUIPMENT"/>
    <s v="KOBELCO SK330"/>
    <s v="SK330-10"/>
    <n v="10"/>
    <n v="0.33333333333333331"/>
    <n v="0"/>
    <n v="66066.180000000008"/>
    <n v="0"/>
    <n v="0"/>
    <n v="66066.180000000008"/>
    <n v="1"/>
    <n v="0.96774193548387089"/>
    <n v="1"/>
    <n v="1"/>
  </r>
  <r>
    <s v="2024-01-25"/>
    <x v="1"/>
    <s v="01"/>
    <x v="12"/>
    <s v="CV. Adil Prima Perkasa"/>
    <s v="TS/APP/191409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4-01-26"/>
    <x v="1"/>
    <s v="01"/>
    <x v="12"/>
    <s v="CV. Adil Prima Perkasa"/>
    <s v="TS/APP/192523"/>
    <s v="Mining KBM"/>
    <s v="Ore Getting"/>
    <s v="DIGGER, LOADING &amp; SIDE CAST"/>
    <s v="-"/>
    <s v="-"/>
    <s v="HEAVY EQUIPMENT"/>
    <s v="KOBELCO SK330"/>
    <s v="SK330-10"/>
    <n v="8"/>
    <n v="0"/>
    <n v="2"/>
    <n v="0"/>
    <n v="0"/>
    <n v="0"/>
    <n v="0"/>
    <n v="1"/>
    <n v="1"/>
    <n v="0.8"/>
    <n v="0.8"/>
  </r>
  <r>
    <s v="2024-01-27"/>
    <x v="1"/>
    <s v="01"/>
    <x v="12"/>
    <s v="CV. Adil Prima Perkasa"/>
    <s v="TS/APP/192658"/>
    <s v="Mining KBM"/>
    <s v="Ore Getting"/>
    <s v="DIGGER, LOADING &amp; SIDE CAST"/>
    <s v="-"/>
    <s v="-"/>
    <s v="HEAVY EQUIPMENT"/>
    <s v="KOBELCO SK330"/>
    <s v="SK330-10"/>
    <n v="10"/>
    <n v="0"/>
    <n v="0"/>
    <n v="0"/>
    <n v="0"/>
    <n v="0"/>
    <n v="0"/>
    <n v="1"/>
    <n v="1"/>
    <n v="1"/>
    <n v="1"/>
  </r>
  <r>
    <s v="2024-01-28"/>
    <x v="1"/>
    <s v="01"/>
    <x v="12"/>
    <s v="CV. Adil Prima Perkasa"/>
    <s v="TS/APP/192713"/>
    <s v="Mining KBM"/>
    <s v="Ore Getting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4-01-29"/>
    <x v="1"/>
    <s v="01"/>
    <x v="12"/>
    <s v="CV. Adil Prima Perkasa"/>
    <s v="TS/APP/193476"/>
    <s v="Mining KBM"/>
    <s v="Ore Getting"/>
    <s v="DIGGER, LOADING &amp; SIDE CAST"/>
    <s v="75851"/>
    <s v="DONE"/>
    <s v="HEAVY EQUIPMENT"/>
    <s v="KOBELCO SK330"/>
    <s v="SK330-10"/>
    <n v="1"/>
    <n v="0.33333333333333331"/>
    <n v="8.6666666666666661"/>
    <n v="215000"/>
    <n v="0"/>
    <n v="0"/>
    <n v="215000"/>
    <n v="0.96666666666666656"/>
    <n v="0.75"/>
    <n v="0.10344827586206898"/>
    <n v="0.1"/>
  </r>
  <r>
    <s v="2024-01-29"/>
    <x v="1"/>
    <s v="01"/>
    <x v="12"/>
    <s v="CV. Adil Prima Perkasa"/>
    <s v="TS/APP/193476"/>
    <s v="Mining KBM"/>
    <s v="Ore Getting"/>
    <s v="DIGGER, LOADING &amp; SIDE CAST"/>
    <s v="75851"/>
    <s v="DONE"/>
    <s v="HEAVY EQUIPMENT"/>
    <s v="KOBELCO SK330"/>
    <s v="SK330-10"/>
    <n v="1"/>
    <n v="0.33333333333333331"/>
    <n v="8.6666666666666661"/>
    <n v="215000"/>
    <n v="0"/>
    <n v="0"/>
    <n v="215000"/>
    <n v="0.96666666666666656"/>
    <n v="0.75"/>
    <n v="0.10344827586206898"/>
    <n v="0.1"/>
  </r>
  <r>
    <s v="2024-01-29"/>
    <x v="1"/>
    <s v="01"/>
    <x v="12"/>
    <s v="CV. Adil Prima Perkasa"/>
    <s v="TS/APP/193825"/>
    <s v="Mining KBM"/>
    <s v="Stripping Overburden"/>
    <s v="DIGGER, LOADING &amp; SIDE CAST"/>
    <s v="75851"/>
    <s v="DONE"/>
    <s v="HEAVY EQUIPMENT"/>
    <s v="KOBELCO SK330"/>
    <s v="SK330-10"/>
    <n v="7"/>
    <n v="0.33333333333333331"/>
    <n v="2.666666666666667"/>
    <n v="215000"/>
    <n v="0"/>
    <n v="0"/>
    <n v="215000"/>
    <n v="0.96666666666666679"/>
    <n v="0.95454545454545459"/>
    <n v="0.72413793103448265"/>
    <n v="0.7"/>
  </r>
  <r>
    <s v="2024-01-29"/>
    <x v="1"/>
    <s v="01"/>
    <x v="12"/>
    <s v="CV. Adil Prima Perkasa"/>
    <s v="TS/APP/193825"/>
    <s v="Mining KBM"/>
    <s v="Stripping Overburden"/>
    <s v="DIGGER, LOADING &amp; SIDE CAST"/>
    <s v="75851"/>
    <s v="DONE"/>
    <s v="HEAVY EQUIPMENT"/>
    <s v="KOBELCO SK330"/>
    <s v="SK330-10"/>
    <n v="7"/>
    <n v="0.33333333333333331"/>
    <n v="2.666666666666667"/>
    <n v="215000"/>
    <n v="0"/>
    <n v="0"/>
    <n v="215000"/>
    <n v="0.96666666666666679"/>
    <n v="0.95454545454545459"/>
    <n v="0.72413793103448265"/>
    <n v="0.7"/>
  </r>
  <r>
    <s v="2024-01-30"/>
    <x v="1"/>
    <s v="01"/>
    <x v="12"/>
    <s v="CV. Adil Prima Perkasa"/>
    <s v="TS/APP/193839"/>
    <s v="Mining KBM"/>
    <s v="Ore Getting"/>
    <s v="DIGGER, LOADING &amp; SIDE CAST"/>
    <s v="75934"/>
    <s v="DONE"/>
    <s v="HEAVY EQUIPMENT"/>
    <s v="KOBELCO SK330"/>
    <s v="SK330-10"/>
    <n v="4"/>
    <n v="3.3333333333333333E-2"/>
    <n v="5.9666666666666668"/>
    <n v="215000"/>
    <n v="0"/>
    <n v="0"/>
    <n v="215000"/>
    <n v="0.9966666666666667"/>
    <n v="0.99173553719008267"/>
    <n v="0.40133779264214048"/>
    <n v="0.4"/>
  </r>
  <r>
    <s v="2024-01-31"/>
    <x v="1"/>
    <s v="01"/>
    <x v="12"/>
    <s v="CV. Adil Prima Perkasa"/>
    <s v="TS/APP/193901"/>
    <s v="Mining KBM"/>
    <s v="Stripping Overburden"/>
    <s v="DIGGER, LOADING &amp; SIDE CAST"/>
    <s v="-"/>
    <s v="-"/>
    <s v="HEAVY EQUIPMENT"/>
    <s v="KOBELCO SK330"/>
    <s v="SK330-10"/>
    <n v="4"/>
    <n v="0"/>
    <n v="6"/>
    <n v="0"/>
    <n v="0"/>
    <n v="0"/>
    <n v="0"/>
    <n v="1"/>
    <n v="1"/>
    <n v="0.4"/>
    <n v="0.4"/>
  </r>
  <r>
    <s v="2024-02-01"/>
    <x v="1"/>
    <s v="02"/>
    <x v="13"/>
    <s v="CV. Adil Prima Perkasa"/>
    <s v="TS/APP/194528"/>
    <s v="Mining KBM"/>
    <s v="Ore Getting"/>
    <s v="DIGGER, LOADING &amp; SIDE CAST"/>
    <s v="-"/>
    <s v="-"/>
    <s v="HEAVY EQUIPMENT"/>
    <s v="KOBELCO SK330"/>
    <s v="SK330-10"/>
    <n v="0"/>
    <n v="0"/>
    <n v="10"/>
    <n v="0"/>
    <n v="1480603.448275862"/>
    <n v="0"/>
    <n v="1480603.448275862"/>
    <n v="1"/>
    <n v="0"/>
    <n v="0"/>
    <n v="0"/>
  </r>
  <r>
    <s v="2024-02-02"/>
    <x v="1"/>
    <s v="02"/>
    <x v="13"/>
    <s v="CV. Adil Prima Perkasa"/>
    <s v="TS/APP/194556"/>
    <s v="Mining KBM"/>
    <s v="Stripping Overburden"/>
    <s v="DIGGER, LOADING &amp; SIDE CAST"/>
    <s v="76233"/>
    <s v="DONE"/>
    <s v="HEAVY EQUIPMENT"/>
    <s v="KOBELCO SK330"/>
    <s v="SK330-10"/>
    <n v="6"/>
    <n v="0.33333333333333331"/>
    <n v="3.666666666666667"/>
    <n v="172000"/>
    <n v="1113413.7931034481"/>
    <n v="0"/>
    <n v="1285413.7931034481"/>
    <n v="0.96666666666666679"/>
    <n v="0.94736842105263164"/>
    <n v="0.6206896551724137"/>
    <n v="0.6"/>
  </r>
  <r>
    <s v="2024-02-03"/>
    <x v="1"/>
    <s v="02"/>
    <x v="13"/>
    <s v="CV. Adil Prima Perkasa"/>
    <s v="TS/APP/195104"/>
    <s v="Mining KBM"/>
    <s v="Stripping Overburden"/>
    <s v="DIGGER, LOADING &amp; SIDE CAST"/>
    <s v="-"/>
    <s v="-"/>
    <s v="HEAVY EQUIPMENT"/>
    <s v="KOBELCO SK330"/>
    <s v="SK330-10"/>
    <n v="6"/>
    <n v="0"/>
    <n v="4"/>
    <n v="0"/>
    <n v="1113413.7931034481"/>
    <n v="0"/>
    <n v="1113413.7931034481"/>
    <n v="1"/>
    <n v="1"/>
    <n v="0.6"/>
    <n v="0.6"/>
  </r>
  <r>
    <s v="2024-02-04"/>
    <x v="1"/>
    <s v="02"/>
    <x v="13"/>
    <s v="CV. Adil Prima Perkasa"/>
    <s v="TS/APP/195196"/>
    <s v="Mining KBM"/>
    <s v="Stripping Overburden"/>
    <s v="DIGGER, LOADING &amp; SIDE CAST"/>
    <s v="-"/>
    <s v="-"/>
    <s v="HEAVY EQUIPMENT"/>
    <s v="KOBELCO SK330"/>
    <s v="SK330-10"/>
    <n v="2"/>
    <n v="0"/>
    <n v="8"/>
    <n v="0"/>
    <n v="1113413.7931034481"/>
    <n v="0"/>
    <n v="1113413.7931034481"/>
    <n v="1"/>
    <n v="1"/>
    <n v="0.2"/>
    <n v="0.2"/>
  </r>
  <r>
    <s v="2024-02-05"/>
    <x v="1"/>
    <s v="02"/>
    <x v="13"/>
    <s v="-"/>
    <s v="-"/>
    <s v="-"/>
    <s v="-"/>
    <s v="-"/>
    <s v="76540"/>
    <s v="DONE"/>
    <s v="HEAVY EQUIPMENT"/>
    <s v="KOBELCO SK330"/>
    <s v="SK330-10"/>
    <n v="0"/>
    <n v="10"/>
    <n v="0"/>
    <n v="1036036"/>
    <n v="1113413.7931034481"/>
    <n v="0"/>
    <n v="2149449.7931034481"/>
    <n v="0"/>
    <n v="0"/>
    <n v="0"/>
    <n v="0"/>
  </r>
  <r>
    <s v="2024-02-06"/>
    <x v="1"/>
    <s v="02"/>
    <x v="13"/>
    <s v="CV. Adil Prima Perkasa"/>
    <s v="TS/APP/195926"/>
    <s v="Mining KBM"/>
    <s v="Stripping Overburden"/>
    <s v="DIGGER, LOADING &amp; SIDE CAST"/>
    <s v="-"/>
    <s v="-"/>
    <s v="HEAVY EQUIPMENT"/>
    <s v="KOBELCO SK330"/>
    <s v="SK330-10"/>
    <n v="6"/>
    <n v="0"/>
    <n v="4"/>
    <n v="0"/>
    <n v="1113413.7931034481"/>
    <n v="0"/>
    <n v="1113413.7931034481"/>
    <n v="1"/>
    <n v="1"/>
    <n v="0.6"/>
    <n v="0.6"/>
  </r>
  <r>
    <s v="2024-02-07"/>
    <x v="1"/>
    <s v="02"/>
    <x v="13"/>
    <s v="CV. Adil Prima Perkasa"/>
    <s v="TS/APP/196008"/>
    <s v="Mining KBM"/>
    <s v="Ore Getting"/>
    <s v="DIGGER, LOADING &amp; SIDE CAST"/>
    <s v="-"/>
    <s v="-"/>
    <s v="HEAVY EQUIPMENT"/>
    <s v="KOBELCO SK330"/>
    <s v="SK330-10"/>
    <n v="6"/>
    <n v="0"/>
    <n v="4"/>
    <n v="0"/>
    <n v="1113413.7931034481"/>
    <n v="0"/>
    <n v="1113413.7931034481"/>
    <n v="1"/>
    <n v="1"/>
    <n v="0.6"/>
    <n v="0.6"/>
  </r>
  <r>
    <s v="2024-02-08"/>
    <x v="1"/>
    <s v="02"/>
    <x v="13"/>
    <s v="CV. Adil Prima Perkasa"/>
    <s v="TS/APP/196186"/>
    <s v="Mining KBM"/>
    <s v="Ore Getting"/>
    <s v="DIGGER, LOADING &amp; SIDE CAST"/>
    <s v="76877"/>
    <s v="DONE"/>
    <s v="HEAVY EQUIPMENT"/>
    <s v="KOBELCO SK330"/>
    <s v="SK330-10"/>
    <n v="7"/>
    <n v="0.41638888888888892"/>
    <n v="2.5836111111111109"/>
    <n v="645000"/>
    <n v="1113413.7931034481"/>
    <n v="0"/>
    <n v="1758413.7931034481"/>
    <n v="0.95836111111111111"/>
    <n v="0.94385557511517282"/>
    <n v="0.73041361119967541"/>
    <n v="0.7"/>
  </r>
  <r>
    <s v="2024-02-09"/>
    <x v="1"/>
    <s v="02"/>
    <x v="13"/>
    <s v="CV. Adil Prima Perkasa"/>
    <s v="TS/APP/197315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113413.7931034481"/>
    <n v="0"/>
    <n v="1113413.7931034481"/>
    <n v="1"/>
    <n v="1"/>
    <n v="0.7"/>
    <n v="0.7"/>
  </r>
  <r>
    <s v="2024-02-10"/>
    <x v="1"/>
    <s v="02"/>
    <x v="13"/>
    <s v="CV. Adil Prima Perkasa"/>
    <s v="TS/APP/197378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113413.7931034481"/>
    <n v="0"/>
    <n v="1113413.7931034481"/>
    <n v="1"/>
    <n v="1"/>
    <n v="0.7"/>
    <n v="0.7"/>
  </r>
  <r>
    <s v="2024-02-11"/>
    <x v="1"/>
    <s v="02"/>
    <x v="13"/>
    <s v="CV. Adil Prima Perkasa"/>
    <s v="TS/APP/197519"/>
    <s v="Mining KBM"/>
    <s v="Ore Getting"/>
    <s v="DIGGER, LOADING &amp; SIDE CAST"/>
    <s v="-"/>
    <s v="-"/>
    <s v="HEAVY EQUIPMENT"/>
    <s v="KOBELCO SK330"/>
    <s v="SK330-10"/>
    <n v="7"/>
    <n v="0"/>
    <n v="3"/>
    <n v="0"/>
    <n v="1113413.7931034481"/>
    <n v="0"/>
    <n v="1113413.7931034481"/>
    <n v="1"/>
    <n v="1"/>
    <n v="0.7"/>
    <n v="0.7"/>
  </r>
  <r>
    <s v="2024-02-12"/>
    <x v="1"/>
    <s v="02"/>
    <x v="13"/>
    <s v="CV. Adil Prima Perkasa"/>
    <s v="TS/APP/198514"/>
    <s v="Mining KBM"/>
    <s v="Ore Getting"/>
    <s v="DIGGER, LOADING &amp; SIDE CAST"/>
    <s v="-"/>
    <s v="-"/>
    <s v="HEAVY EQUIPMENT"/>
    <s v="KOBELCO SK330"/>
    <s v="SK330-10"/>
    <n v="9"/>
    <n v="0"/>
    <n v="1"/>
    <n v="0"/>
    <n v="1113413.7931034481"/>
    <n v="0"/>
    <n v="1113413.7931034481"/>
    <n v="1"/>
    <n v="1"/>
    <n v="0.9"/>
    <n v="0.9"/>
  </r>
  <r>
    <s v="2024-02-13"/>
    <x v="1"/>
    <s v="02"/>
    <x v="13"/>
    <s v="CV. Adil Prima Perkasa"/>
    <s v="TS/APP/198585"/>
    <s v="Mining KBM"/>
    <s v="Ore Getting"/>
    <s v="DIGGER, LOADING &amp; SIDE CAST"/>
    <s v="77599"/>
    <s v="DONE"/>
    <s v="HEAVY EQUIPMENT"/>
    <s v="KOBELCO SK330"/>
    <s v="SK330-10"/>
    <n v="8"/>
    <n v="8.0555555555555561E-2"/>
    <n v="1.9194444444444441"/>
    <n v="132132.35999999999"/>
    <n v="1113413.7931034481"/>
    <n v="0"/>
    <n v="1245546.153103448"/>
    <n v="0.99194444444444441"/>
    <n v="0.9900309384668271"/>
    <n v="0.80649677961355359"/>
    <n v="0.8"/>
  </r>
  <r>
    <s v="2024-02-14"/>
    <x v="1"/>
    <s v="02"/>
    <x v="13"/>
    <s v="-"/>
    <s v="-"/>
    <s v="-"/>
    <s v="-"/>
    <s v="-"/>
    <s v="-"/>
    <s v="-"/>
    <s v="HEAVY EQUIPMENT"/>
    <s v="KOBELCO SK330"/>
    <s v="SK330-10"/>
    <n v="0"/>
    <n v="0"/>
    <n v="10"/>
    <n v="0"/>
    <n v="1113413.7931034481"/>
    <n v="0"/>
    <n v="1113413.7931034481"/>
    <n v="1"/>
    <n v="0"/>
    <n v="0"/>
    <n v="0"/>
  </r>
  <r>
    <s v="2024-02-15"/>
    <x v="1"/>
    <s v="02"/>
    <x v="13"/>
    <s v="CV. Adil Prima Perkasa"/>
    <s v="TS/APP/199305"/>
    <s v="Mining KBM"/>
    <s v="Stripping Overburden"/>
    <s v="DIGGER, LOADING &amp; SIDE CAST"/>
    <s v="-"/>
    <s v="-"/>
    <s v="HEAVY EQUIPMENT"/>
    <s v="KOBELCO SK330"/>
    <s v="SK330-10"/>
    <n v="3"/>
    <n v="0"/>
    <n v="7"/>
    <n v="0"/>
    <n v="1113413.7931034481"/>
    <n v="0"/>
    <n v="1113413.7931034481"/>
    <n v="1"/>
    <n v="1"/>
    <n v="0.3"/>
    <n v="0.3"/>
  </r>
  <r>
    <s v="2024-02-16"/>
    <x v="1"/>
    <s v="02"/>
    <x v="13"/>
    <s v="CV. Adil Prima Perkasa"/>
    <s v="TS/APP/199711"/>
    <s v="Mining KBM"/>
    <s v="Stripping Overburden"/>
    <s v="DIGGER, LOADING &amp; SIDE CAST"/>
    <s v="77694"/>
    <s v="DONE"/>
    <s v="HEAVY EQUIPMENT"/>
    <s v="KOBELCO SK330"/>
    <s v="SK330-10"/>
    <n v="6"/>
    <n v="0.32833333333333331"/>
    <n v="3.6716666666666669"/>
    <n v="132132.35999999999"/>
    <n v="1113413.7931034481"/>
    <n v="0"/>
    <n v="1245546.153103448"/>
    <n v="0.96716666666666673"/>
    <n v="0.94811693442191203"/>
    <n v="0.62036877477166985"/>
    <n v="0.6"/>
  </r>
  <r>
    <s v="2024-02-17"/>
    <x v="1"/>
    <s v="02"/>
    <x v="13"/>
    <s v="CV. Adil Prima Perkasa"/>
    <s v="TS/APP/199769"/>
    <s v="Mining KBM"/>
    <s v="Stripping Overburden"/>
    <s v="DIGGER, LOADING &amp; SIDE CAST"/>
    <s v="-"/>
    <s v="-"/>
    <s v="HEAVY EQUIPMENT"/>
    <s v="KOBELCO SK330"/>
    <s v="SK330-10"/>
    <n v="6"/>
    <n v="0"/>
    <n v="4"/>
    <n v="0"/>
    <n v="1113413.7931034481"/>
    <n v="0"/>
    <n v="1113413.7931034481"/>
    <n v="1"/>
    <n v="1"/>
    <n v="0.6"/>
    <n v="0.6"/>
  </r>
  <r>
    <s v="2024-02-18"/>
    <x v="1"/>
    <s v="02"/>
    <x v="13"/>
    <s v="CV. Adil Prima Perkasa"/>
    <s v="TS/APP/200439"/>
    <s v="Mining KBM"/>
    <s v="Ore Getting"/>
    <s v="DIGGER, LOADING &amp; SIDE CAST"/>
    <s v="77933"/>
    <s v="DONE"/>
    <s v="HEAVY EQUIPMENT"/>
    <s v="KOBELCO SK330"/>
    <s v="SK330-10"/>
    <n v="8"/>
    <n v="0.25"/>
    <n v="1.75"/>
    <n v="66066.180000000008"/>
    <n v="1113413.7931034481"/>
    <n v="0"/>
    <n v="1179479.9731034481"/>
    <n v="0.97499999999999998"/>
    <n v="0.96969696969696972"/>
    <n v="0.82051282051282048"/>
    <n v="0.8"/>
  </r>
  <r>
    <s v="2024-02-19"/>
    <x v="1"/>
    <s v="02"/>
    <x v="13"/>
    <s v="CV. Adil Prima Perkasa"/>
    <s v="TS/APP/200875"/>
    <s v="Mining KBM"/>
    <s v="Ore Getting"/>
    <s v="DIGGER, LOADING &amp; SIDE CAST"/>
    <s v="-"/>
    <s v="-"/>
    <s v="HEAVY EQUIPMENT"/>
    <s v="KOBELCO SK330"/>
    <s v="SK330-10"/>
    <n v="8"/>
    <n v="0"/>
    <n v="2"/>
    <n v="0"/>
    <n v="1113413.7931034481"/>
    <n v="0"/>
    <n v="1113413.7931034481"/>
    <n v="1"/>
    <n v="1"/>
    <n v="0.8"/>
    <n v="0.8"/>
  </r>
  <r>
    <s v="2024-02-20"/>
    <x v="1"/>
    <s v="02"/>
    <x v="13"/>
    <s v="CV. Adil Prima Perkasa"/>
    <s v="TS/APP/200933"/>
    <s v="Mining KBM"/>
    <s v="Stripping Overburden"/>
    <s v="DIGGER, LOADING &amp; SIDE CAST"/>
    <s v="-"/>
    <s v="-"/>
    <s v="HEAVY EQUIPMENT"/>
    <s v="KOBELCO SK330"/>
    <s v="SK330-10"/>
    <n v="8"/>
    <n v="0"/>
    <n v="2"/>
    <n v="0"/>
    <n v="1113413.7931034481"/>
    <n v="0"/>
    <n v="1113413.7931034481"/>
    <n v="1"/>
    <n v="1"/>
    <n v="0.8"/>
    <n v="0.8"/>
  </r>
  <r>
    <s v="2024-02-21"/>
    <x v="1"/>
    <s v="02"/>
    <x v="13"/>
    <s v="CV. Adil Prima Perkasa"/>
    <s v="TS/APP/201043"/>
    <s v="Mining KBM"/>
    <s v="Ore Getting"/>
    <s v="DIGGER, LOADING &amp; SIDE CAST"/>
    <s v="-"/>
    <s v="-"/>
    <s v="HEAVY EQUIPMENT"/>
    <s v="KOBELCO SK330"/>
    <s v="SK330-10"/>
    <n v="10"/>
    <n v="0"/>
    <n v="0"/>
    <n v="0"/>
    <n v="1113413.7931034481"/>
    <n v="0"/>
    <n v="1113413.7931034481"/>
    <n v="1"/>
    <n v="1"/>
    <n v="1"/>
    <n v="1"/>
  </r>
  <r>
    <s v="2024-02-22"/>
    <x v="1"/>
    <s v="02"/>
    <x v="13"/>
    <s v="CV. Adil Prima Perkasa"/>
    <s v="TS/APP/202756"/>
    <s v="Mining KBM"/>
    <s v="Ore Getting"/>
    <s v="DIGGER, LOADING &amp; SIDE CAST"/>
    <s v="78547"/>
    <s v="DONE"/>
    <s v="HEAVY EQUIPMENT"/>
    <s v="KOBELCO SK330"/>
    <s v="SK330-10"/>
    <n v="8"/>
    <n v="0.32583333333333331"/>
    <n v="1.6741666666666659"/>
    <n v="66066.180000000008"/>
    <n v="1113413.7931034481"/>
    <n v="0"/>
    <n v="1179479.9731034481"/>
    <n v="0.96741666666666659"/>
    <n v="0.96086477830047035"/>
    <n v="0.82694461193901281"/>
    <n v="0.8"/>
  </r>
  <r>
    <s v="2024-02-23"/>
    <x v="1"/>
    <s v="02"/>
    <x v="13"/>
    <s v="CV. Adil Prima Perkasa"/>
    <s v="TS/APP/202836"/>
    <s v="Mining KBM"/>
    <s v="Ore Getting"/>
    <s v="DIGGER, LOADING &amp; SIDE CAST"/>
    <s v="-"/>
    <s v="-"/>
    <s v="HEAVY EQUIPMENT"/>
    <s v="KOBELCO SK330"/>
    <s v="SK330-10"/>
    <n v="7"/>
    <n v="0"/>
    <n v="3"/>
    <n v="0"/>
    <n v="1113413.7931034481"/>
    <n v="0"/>
    <n v="1113413.7931034481"/>
    <n v="1"/>
    <n v="1"/>
    <n v="0.7"/>
    <n v="0.7"/>
  </r>
  <r>
    <s v="2024-02-24"/>
    <x v="1"/>
    <s v="02"/>
    <x v="13"/>
    <s v="CV. Adil Prima Perkasa"/>
    <s v="TS/APP/202951"/>
    <s v="Mining KBM"/>
    <s v="Ore Getting"/>
    <s v="DIGGER, LOADING &amp; SIDE CAST"/>
    <s v="78881"/>
    <s v="DONE"/>
    <s v="HEAVY EQUIPMENT"/>
    <s v="KOBELCO SK330"/>
    <s v="SK330-10"/>
    <n v="8"/>
    <n v="0.32055555555555548"/>
    <n v="1.6794444444444441"/>
    <n v="132132.35999999999"/>
    <n v="1113413.7931034481"/>
    <n v="0"/>
    <n v="1245546.153103448"/>
    <n v="0.96794444444444439"/>
    <n v="0.96147426053281693"/>
    <n v="0.82649371520404069"/>
    <n v="0.8"/>
  </r>
  <r>
    <s v="2024-02-25"/>
    <x v="1"/>
    <s v="02"/>
    <x v="13"/>
    <s v="CV. Adil Prima Perkasa"/>
    <s v="TS/APP/203932"/>
    <s v="Mining KBM"/>
    <s v="Ore Getting"/>
    <s v="DIGGER, LOADING &amp; SIDE CAST"/>
    <s v="-"/>
    <s v="-"/>
    <s v="HEAVY EQUIPMENT"/>
    <s v="KOBELCO SK330"/>
    <s v="SK330-10"/>
    <n v="8"/>
    <n v="0"/>
    <n v="2"/>
    <n v="0"/>
    <n v="1113413.7931034481"/>
    <n v="0"/>
    <n v="1113413.7931034481"/>
    <n v="1"/>
    <n v="1"/>
    <n v="0.8"/>
    <n v="0.8"/>
  </r>
  <r>
    <s v="2024-02-26"/>
    <x v="1"/>
    <s v="02"/>
    <x v="13"/>
    <s v="-"/>
    <s v="-"/>
    <s v="-"/>
    <s v="-"/>
    <s v="-"/>
    <s v="78995"/>
    <s v="DONE"/>
    <s v="HEAVY EQUIPMENT"/>
    <s v="KOBELCO SK330"/>
    <s v="SK330-10"/>
    <n v="0"/>
    <n v="0"/>
    <n v="10"/>
    <n v="66066.180000000008"/>
    <n v="1113413.7931034481"/>
    <n v="0"/>
    <n v="1179479.9731034481"/>
    <n v="1"/>
    <n v="0"/>
    <n v="0"/>
    <n v="0"/>
  </r>
  <r>
    <s v="2024-02-27"/>
    <x v="1"/>
    <s v="02"/>
    <x v="13"/>
    <s v="-"/>
    <s v="-"/>
    <s v="-"/>
    <s v="-"/>
    <s v="-"/>
    <s v="-"/>
    <s v="-"/>
    <s v="HEAVY EQUIPMENT"/>
    <s v="KOBELCO SK330"/>
    <s v="SK330-10"/>
    <n v="0"/>
    <n v="0"/>
    <n v="10"/>
    <n v="0"/>
    <n v="1113413.7931034481"/>
    <n v="0"/>
    <n v="1113413.7931034481"/>
    <n v="1"/>
    <n v="0"/>
    <n v="0"/>
    <n v="0"/>
  </r>
  <r>
    <s v="2024-02-28"/>
    <x v="1"/>
    <s v="02"/>
    <x v="13"/>
    <s v="CV. Adil Prima Perkasa"/>
    <s v="TS/APP/204480"/>
    <s v="Mining KBM"/>
    <s v="Stripping Overburden"/>
    <s v="DIGGER, LOADING &amp; SIDE CAST"/>
    <s v="-"/>
    <s v="-"/>
    <s v="HEAVY EQUIPMENT"/>
    <s v="KOBELCO SK330"/>
    <s v="SK330-10"/>
    <n v="8"/>
    <n v="0"/>
    <n v="2"/>
    <n v="0"/>
    <n v="1113413.7931034481"/>
    <n v="0"/>
    <n v="1113413.7931034481"/>
    <n v="1"/>
    <n v="1"/>
    <n v="0.8"/>
    <n v="0.8"/>
  </r>
  <r>
    <s v="2024-02-29"/>
    <x v="1"/>
    <s v="02"/>
    <x v="13"/>
    <s v="CV. SENTOSA ABADI"/>
    <s v="TS/SA/205619"/>
    <s v="Mining BDM"/>
    <s v="Stripping Overburden"/>
    <s v="DIGGER, LOADING &amp; SIDE CAST"/>
    <s v="-"/>
    <s v="-"/>
    <s v="HEAVY EQUIPMENT"/>
    <s v="KOBELCO SK330"/>
    <s v="SK330-10"/>
    <n v="8"/>
    <n v="0"/>
    <n v="2"/>
    <n v="0"/>
    <n v="1113413.7931034481"/>
    <n v="0"/>
    <n v="1113413.7931034481"/>
    <n v="1"/>
    <n v="1"/>
    <n v="0.8"/>
    <n v="0.8"/>
  </r>
  <r>
    <s v="2024-03-01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178941.935483871"/>
    <n v="0"/>
    <n v="1178941.935483871"/>
    <n v="1"/>
    <n v="0"/>
    <n v="0"/>
    <n v="0"/>
  </r>
  <r>
    <s v="2024-03-02"/>
    <x v="1"/>
    <s v="03"/>
    <x v="14"/>
    <s v="CV. Adil Prima Perkasa"/>
    <s v="TS/APP/205815"/>
    <s v="Mining KBM"/>
    <s v="Ore Getting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03"/>
    <x v="1"/>
    <s v="03"/>
    <x v="14"/>
    <s v="CV. Adil Prima Perkasa"/>
    <s v="TS/APP/206705"/>
    <s v="Mining KBM"/>
    <s v="Stripping Overburden"/>
    <s v="DIGGER, LOADING &amp; SIDE CAST"/>
    <s v="-"/>
    <s v="-"/>
    <s v="HEAVY EQUIPMENT"/>
    <s v="KOBELCO SK330"/>
    <s v="SK330-10"/>
    <n v="8"/>
    <n v="0"/>
    <n v="2"/>
    <n v="0"/>
    <n v="1226465.8625032259"/>
    <n v="0"/>
    <n v="1226465.8625032259"/>
    <n v="1"/>
    <n v="1"/>
    <n v="0.8"/>
    <n v="0.8"/>
  </r>
  <r>
    <s v="2024-03-04"/>
    <x v="1"/>
    <s v="03"/>
    <x v="14"/>
    <s v="CV. Adil Prima Perkasa"/>
    <s v="TS/APP/206811"/>
    <s v="Mining KBM"/>
    <s v="Stripping Overburden"/>
    <s v="DIGGER, LOADING &amp; SIDE CAST"/>
    <s v="79778"/>
    <s v="DONE"/>
    <s v="HEAVY EQUIPMENT"/>
    <s v="KOBELCO SK330"/>
    <s v="SK330-10"/>
    <n v="8"/>
    <n v="0"/>
    <n v="2"/>
    <n v="99099.270000000019"/>
    <n v="1226465.8625032259"/>
    <n v="0"/>
    <n v="1325565.1325032259"/>
    <n v="1"/>
    <n v="1"/>
    <n v="0.8"/>
    <n v="0.8"/>
  </r>
  <r>
    <s v="2024-03-05"/>
    <x v="1"/>
    <s v="03"/>
    <x v="14"/>
    <s v="CV. Adil Prima Perkasa"/>
    <s v="TS/APP/207340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06"/>
    <x v="1"/>
    <s v="03"/>
    <x v="14"/>
    <s v="CV. Adil Prima Perkasa"/>
    <s v="TS/APP/207458"/>
    <s v="Mining KBM"/>
    <s v="Ore Getting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07"/>
    <x v="1"/>
    <s v="03"/>
    <x v="14"/>
    <s v="CV. Adil Prima Perkasa"/>
    <s v="TS/APP/207531"/>
    <s v="Mining KBM"/>
    <s v="Ore Getting"/>
    <s v="DIGGER, LOADING &amp; SIDE CAST"/>
    <s v="80049"/>
    <s v="DONE"/>
    <s v="HEAVY EQUIPMENT"/>
    <s v="KOBELCO SK330"/>
    <s v="SK330-10"/>
    <n v="8"/>
    <n v="0"/>
    <n v="2"/>
    <n v="66066.180000000008"/>
    <n v="1226465.8625032259"/>
    <n v="0"/>
    <n v="1292532.0425032258"/>
    <n v="1"/>
    <n v="1"/>
    <n v="0.8"/>
    <n v="0.8"/>
  </r>
  <r>
    <s v="2024-03-08"/>
    <x v="1"/>
    <s v="03"/>
    <x v="14"/>
    <s v="CV. Adil Prima Perkasa"/>
    <s v="TS/APP/207661"/>
    <s v="Mining KBM"/>
    <s v="Ore Getting"/>
    <s v="DIGGER, LOADING &amp; SIDE CAST"/>
    <s v="-"/>
    <s v="-"/>
    <s v="HEAVY EQUIPMENT"/>
    <s v="KOBELCO SK330"/>
    <s v="SK330-10"/>
    <n v="8"/>
    <n v="0"/>
    <n v="2"/>
    <n v="0"/>
    <n v="1226465.8625032259"/>
    <n v="0"/>
    <n v="1226465.8625032259"/>
    <n v="1"/>
    <n v="1"/>
    <n v="0.8"/>
    <n v="0.8"/>
  </r>
  <r>
    <s v="2024-03-09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10"/>
    <x v="1"/>
    <s v="03"/>
    <x v="14"/>
    <s v="CV. Adil Prima Perkasa"/>
    <s v="TS/APP/208392"/>
    <s v="Mining KBM"/>
    <s v="Ore Getting"/>
    <s v="DIGGER, LOADING &amp; SIDE CAST"/>
    <s v="-"/>
    <s v="-"/>
    <s v="HEAVY EQUIPMENT"/>
    <s v="KOBELCO SK330"/>
    <s v="SK330-10"/>
    <n v="6"/>
    <n v="0"/>
    <n v="4"/>
    <n v="0"/>
    <n v="1226465.8625032259"/>
    <n v="0"/>
    <n v="1226465.8625032259"/>
    <n v="1"/>
    <n v="1"/>
    <n v="0.6"/>
    <n v="0.6"/>
  </r>
  <r>
    <s v="2024-03-11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12"/>
    <x v="1"/>
    <s v="03"/>
    <x v="14"/>
    <s v="-"/>
    <s v="-"/>
    <s v="-"/>
    <s v="-"/>
    <s v="-"/>
    <s v="80488"/>
    <s v="DONE"/>
    <s v="HEAVY EQUIPMENT"/>
    <s v="KOBELCO SK330"/>
    <s v="SK330-10"/>
    <n v="0"/>
    <n v="0.31805555555555548"/>
    <n v="9.6819444444444436"/>
    <n v="66066.180000000008"/>
    <n v="1226465.8625032259"/>
    <n v="0"/>
    <n v="1292532.0425032258"/>
    <n v="0.96819444444444436"/>
    <n v="0"/>
    <n v="0"/>
    <n v="0"/>
  </r>
  <r>
    <s v="2024-03-13"/>
    <x v="1"/>
    <s v="03"/>
    <x v="14"/>
    <s v="CV. Adil Prima Perkasa"/>
    <s v="TS/APP/209997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14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15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16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17"/>
    <x v="1"/>
    <s v="03"/>
    <x v="14"/>
    <s v="CV. Adil Prima Perkasa"/>
    <s v="TS/APP/211334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18"/>
    <x v="1"/>
    <s v="03"/>
    <x v="14"/>
    <s v="CV. Adil Prima Perkasa"/>
    <s v="TS/APP/211435"/>
    <s v="Mining KBM"/>
    <s v="Stripping Overburden"/>
    <s v="DIGGER, LOADING &amp; SIDE CAST"/>
    <s v="81147"/>
    <s v="DONE"/>
    <s v="HEAVY EQUIPMENT"/>
    <s v="KOBELCO SK330"/>
    <s v="SK330-10"/>
    <n v="7"/>
    <n v="0.33333333333333331"/>
    <n v="2.666666666666667"/>
    <n v="215000"/>
    <n v="1226465.8625032259"/>
    <n v="0"/>
    <n v="1441465.8625032259"/>
    <n v="0.96666666666666679"/>
    <n v="0.95454545454545459"/>
    <n v="0.72413793103448265"/>
    <n v="0.7"/>
  </r>
  <r>
    <s v="2024-03-19"/>
    <x v="1"/>
    <s v="03"/>
    <x v="14"/>
    <s v="CV. Adil Prima Perkasa"/>
    <s v="TS/APP/211550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20"/>
    <x v="1"/>
    <s v="03"/>
    <x v="14"/>
    <s v="CV. Adil Prima Perkasa"/>
    <s v="TS/APP/212173"/>
    <s v="Mining KBM"/>
    <s v="Quarry Mined"/>
    <s v="DIGGER, LOADING &amp; SIDE CAST"/>
    <s v="81260"/>
    <s v="DONE"/>
    <s v="HEAVY EQUIPMENT"/>
    <s v="KOBELCO SK330"/>
    <s v="SK330-10"/>
    <n v="7"/>
    <n v="0.40500000000000003"/>
    <n v="2.5950000000000002"/>
    <n v="860000"/>
    <n v="1226465.8625032259"/>
    <n v="0"/>
    <n v="2086465.8625032259"/>
    <n v="0.95950000000000002"/>
    <n v="0.94530722484807561"/>
    <n v="0.72954663887441373"/>
    <n v="0.7"/>
  </r>
  <r>
    <s v="2024-03-21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22"/>
    <x v="1"/>
    <s v="03"/>
    <x v="14"/>
    <s v="-"/>
    <s v="-"/>
    <s v="-"/>
    <s v="-"/>
    <s v="-"/>
    <s v="81938;81426"/>
    <s v="DONE;DONE"/>
    <s v="HEAVY EQUIPMENT"/>
    <s v="KOBELCO SK330"/>
    <s v="SK330-10"/>
    <n v="0"/>
    <n v="0.5"/>
    <n v="9.5"/>
    <n v="198198.54"/>
    <n v="1226465.8625032259"/>
    <n v="0"/>
    <n v="1424664.402503226"/>
    <n v="0.95"/>
    <n v="0"/>
    <n v="0"/>
    <n v="0"/>
  </r>
  <r>
    <s v="2024-03-23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24"/>
    <x v="1"/>
    <s v="03"/>
    <x v="14"/>
    <s v="CV. Adil Prima Perkasa"/>
    <s v="TS/APP/213992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25"/>
    <x v="1"/>
    <s v="03"/>
    <x v="14"/>
    <s v="-"/>
    <s v="-"/>
    <s v="-"/>
    <s v="-"/>
    <s v="-"/>
    <s v="82079"/>
    <s v="DONE"/>
    <s v="HEAVY EQUIPMENT"/>
    <s v="KOBELCO SK330"/>
    <s v="SK330-10"/>
    <n v="0"/>
    <n v="0.32555555555555549"/>
    <n v="9.6744444444444451"/>
    <n v="99099.270000000019"/>
    <n v="1226465.8625032259"/>
    <n v="0"/>
    <n v="1325565.1325032259"/>
    <n v="0.96744444444444455"/>
    <n v="0"/>
    <n v="0"/>
    <n v="0"/>
  </r>
  <r>
    <s v="2024-03-26"/>
    <x v="1"/>
    <s v="03"/>
    <x v="14"/>
    <s v="CV. Adil Prima Perkasa"/>
    <s v="TS/APP/214283"/>
    <s v="Mining KBM"/>
    <s v="Ore Getting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27"/>
    <x v="1"/>
    <s v="03"/>
    <x v="14"/>
    <s v="CV. Adil Prima Perkasa"/>
    <s v="TS/APP/214345"/>
    <s v="Mining KBM"/>
    <s v="Ore Getting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28"/>
    <x v="1"/>
    <s v="03"/>
    <x v="14"/>
    <s v="CV. Adil Prima Perkasa"/>
    <s v="TS/APP/214411"/>
    <s v="Mining KBM"/>
    <s v="Ore Getting"/>
    <s v="DIGGER, LOADING &amp; SIDE CAST"/>
    <s v="-"/>
    <s v="-"/>
    <s v="HEAVY EQUIPMENT"/>
    <s v="KOBELCO SK330"/>
    <s v="SK330-10"/>
    <n v="3"/>
    <n v="0"/>
    <n v="7"/>
    <n v="0"/>
    <n v="1226465.8625032259"/>
    <n v="0"/>
    <n v="1226465.8625032259"/>
    <n v="1"/>
    <n v="1"/>
    <n v="0.3"/>
    <n v="0.3"/>
  </r>
  <r>
    <s v="2024-03-29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3-30"/>
    <x v="1"/>
    <s v="03"/>
    <x v="14"/>
    <s v="CV. Adil Prima Perkasa"/>
    <s v="TS/APP/215643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1226465.8625032259"/>
    <n v="0"/>
    <n v="1226465.8625032259"/>
    <n v="1"/>
    <n v="1"/>
    <n v="0.7"/>
    <n v="0.7"/>
  </r>
  <r>
    <s v="2024-03-31"/>
    <x v="1"/>
    <s v="03"/>
    <x v="14"/>
    <s v="-"/>
    <s v="-"/>
    <s v="-"/>
    <s v="-"/>
    <s v="-"/>
    <s v="-"/>
    <s v="-"/>
    <s v="HEAVY EQUIPMENT"/>
    <s v="KOBELCO SK330"/>
    <s v="SK330-10"/>
    <n v="0"/>
    <n v="0"/>
    <n v="10"/>
    <n v="0"/>
    <n v="1226465.8625032259"/>
    <n v="0"/>
    <n v="1226465.8625032259"/>
    <n v="1"/>
    <n v="0"/>
    <n v="0"/>
    <n v="0"/>
  </r>
  <r>
    <s v="2024-04-01"/>
    <x v="1"/>
    <s v="04"/>
    <x v="15"/>
    <s v="CV. Adil Prima Perkasa"/>
    <s v="TS/APP/217185"/>
    <s v="Mining KBM"/>
    <s v="Stripping Overburden"/>
    <s v="DIGGER, LOADING &amp; SIDE CAST"/>
    <s v="-"/>
    <s v="-"/>
    <s v="HEAVY EQUIPMENT"/>
    <s v="KOBELCO SK330"/>
    <s v="SK330-10"/>
    <n v="8"/>
    <n v="0"/>
    <n v="2"/>
    <n v="0"/>
    <n v="906505.90254000004"/>
    <n v="0"/>
    <n v="906505.90254000004"/>
    <n v="1"/>
    <n v="1"/>
    <n v="0.8"/>
    <n v="0.8"/>
  </r>
  <r>
    <s v="2024-04-02"/>
    <x v="1"/>
    <s v="04"/>
    <x v="15"/>
    <s v="CV. Adil Prima Perkasa"/>
    <s v="TS/APP/217195"/>
    <s v="Mining KBM"/>
    <s v="Ore Getting"/>
    <s v="DIGGER, LOADING &amp; SIDE CAST"/>
    <s v="-"/>
    <s v="-"/>
    <s v="HEAVY EQUIPMENT"/>
    <s v="KOBELCO SK330"/>
    <s v="SK330-10"/>
    <n v="8"/>
    <n v="0"/>
    <n v="2"/>
    <n v="0"/>
    <n v="825030.61800000002"/>
    <n v="0"/>
    <n v="825030.61800000002"/>
    <n v="1"/>
    <n v="1"/>
    <n v="0.8"/>
    <n v="0.8"/>
  </r>
  <r>
    <s v="2024-04-03"/>
    <x v="1"/>
    <s v="04"/>
    <x v="15"/>
    <s v="CV. Adil Prima Perkasa"/>
    <s v="TS/APP/217344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825030.61800000002"/>
    <n v="0"/>
    <n v="825030.61800000002"/>
    <n v="1"/>
    <n v="1"/>
    <n v="0.7"/>
    <n v="0.7"/>
  </r>
  <r>
    <s v="2024-04-04"/>
    <x v="1"/>
    <s v="04"/>
    <x v="15"/>
    <s v="CV. Adil Prima Perkasa"/>
    <s v="TS/APP/217965"/>
    <s v="Mining KBM"/>
    <s v="Ore Getting"/>
    <s v="DIGGER, LOADING &amp; SIDE CAST"/>
    <s v="-"/>
    <s v="-"/>
    <s v="HEAVY EQUIPMENT"/>
    <s v="KOBELCO SK330"/>
    <s v="SK330-10"/>
    <n v="7"/>
    <n v="0"/>
    <n v="3"/>
    <n v="0"/>
    <n v="825030.61800000002"/>
    <n v="0"/>
    <n v="825030.61800000002"/>
    <n v="1"/>
    <n v="1"/>
    <n v="0.7"/>
    <n v="0.7"/>
  </r>
  <r>
    <s v="2024-04-05"/>
    <x v="1"/>
    <s v="04"/>
    <x v="15"/>
    <s v="CV. Adil Prima Perkasa"/>
    <s v="TS/APP/218044"/>
    <s v="Mining KBM"/>
    <s v="Stripping Overburden"/>
    <s v="DIGGER, LOADING &amp; SIDE CAST"/>
    <s v="83311"/>
    <s v="DONE"/>
    <s v="HEAVY EQUIPMENT"/>
    <s v="KOBELCO SK330"/>
    <s v="SK330-10"/>
    <n v="8"/>
    <n v="0.32500000000000001"/>
    <n v="1.6750000000000009"/>
    <n v="99099.270000000019"/>
    <n v="825030.61800000002"/>
    <n v="0"/>
    <n v="924129.88800000004"/>
    <n v="0.96750000000000003"/>
    <n v="0.96096096096096106"/>
    <n v="0.82687338501291985"/>
    <n v="0.8"/>
  </r>
  <r>
    <s v="2024-04-06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07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08"/>
    <x v="1"/>
    <s v="04"/>
    <x v="15"/>
    <s v="CV. Adil Prima Perkasa"/>
    <s v="TS/APP/218762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825030.61800000002"/>
    <n v="0"/>
    <n v="825030.61800000002"/>
    <n v="1"/>
    <n v="1"/>
    <n v="0.7"/>
    <n v="0.7"/>
  </r>
  <r>
    <s v="2024-04-09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0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1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2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3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4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5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6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7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18"/>
    <x v="1"/>
    <s v="04"/>
    <x v="15"/>
    <s v="-"/>
    <s v="-"/>
    <s v="-"/>
    <s v="-"/>
    <s v="-"/>
    <s v="84346;84346"/>
    <s v="DONE;DONE"/>
    <s v="HEAVY EQUIPMENT"/>
    <s v="KOBELCO SK330"/>
    <s v="SK330-10"/>
    <n v="0"/>
    <n v="0"/>
    <n v="10"/>
    <n v="1174099.27"/>
    <n v="825030.61800000002"/>
    <n v="0"/>
    <n v="1999129.888"/>
    <n v="1"/>
    <n v="0"/>
    <n v="0"/>
    <n v="0"/>
  </r>
  <r>
    <s v="2024-04-19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20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21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22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23"/>
    <x v="1"/>
    <s v="04"/>
    <x v="15"/>
    <s v="-"/>
    <s v="-"/>
    <s v="-"/>
    <s v="-"/>
    <s v="-"/>
    <s v="-"/>
    <s v="-"/>
    <s v="HEAVY EQUIPMENT"/>
    <s v="KOBELCO SK330"/>
    <s v="SK330-10"/>
    <n v="0"/>
    <n v="0"/>
    <n v="10"/>
    <n v="0"/>
    <n v="825030.61800000002"/>
    <n v="0"/>
    <n v="825030.61800000002"/>
    <n v="1"/>
    <n v="0"/>
    <n v="0"/>
    <n v="0"/>
  </r>
  <r>
    <s v="2024-04-24"/>
    <x v="1"/>
    <s v="04"/>
    <x v="15"/>
    <s v="CV. Adil Prima Perkasa"/>
    <s v="TS/APP/222718"/>
    <s v="Mining KBM"/>
    <s v="Stripping Overburden"/>
    <s v="DIGGER, LOADING &amp; SIDE CAST"/>
    <s v="84991"/>
    <s v="DONE"/>
    <s v="HEAVY EQUIPMENT"/>
    <s v="KOBELCO SK330"/>
    <s v="SK330-10"/>
    <n v="3"/>
    <n v="0"/>
    <n v="7"/>
    <n v="99099.270000000019"/>
    <n v="825030.61800000002"/>
    <n v="0"/>
    <n v="924129.88800000004"/>
    <n v="1"/>
    <n v="1"/>
    <n v="0.3"/>
    <n v="0.3"/>
  </r>
  <r>
    <s v="2024-04-25"/>
    <x v="1"/>
    <s v="04"/>
    <x v="15"/>
    <s v="CV. Adil Prima Perkasa"/>
    <s v="TS/APP/222972"/>
    <s v="Mining KBM"/>
    <s v="Stripping Overburden"/>
    <s v="DIGGER, LOADING &amp; SIDE CAST"/>
    <s v="85090"/>
    <s v="DONE"/>
    <s v="HEAVY EQUIPMENT"/>
    <s v="KOBELCO SK330"/>
    <s v="SK330-10"/>
    <n v="6"/>
    <n v="0.33277777777777778"/>
    <n v="3.667222222222223"/>
    <n v="99099.270000000019"/>
    <n v="825030.61800000002"/>
    <n v="0"/>
    <n v="924129.88800000004"/>
    <n v="0.96672222222222237"/>
    <n v="0.94745153083603828"/>
    <n v="0.62065398540313765"/>
    <n v="0.6"/>
  </r>
  <r>
    <s v="2024-04-26"/>
    <x v="1"/>
    <s v="04"/>
    <x v="15"/>
    <s v="CV. Adil Prima Perkasa"/>
    <s v="TS/APP/224452"/>
    <s v="Mining KBM"/>
    <s v="Ore Getting"/>
    <s v="DIGGER, LOADING &amp; SIDE CAST"/>
    <s v="-"/>
    <s v="-"/>
    <s v="HEAVY EQUIPMENT"/>
    <s v="KOBELCO SK330"/>
    <s v="SK330-10"/>
    <n v="8"/>
    <n v="0"/>
    <n v="2"/>
    <n v="0"/>
    <n v="825030.61800000002"/>
    <n v="0"/>
    <n v="825030.61800000002"/>
    <n v="1"/>
    <n v="1"/>
    <n v="0.8"/>
    <n v="0.8"/>
  </r>
  <r>
    <s v="2024-04-27"/>
    <x v="1"/>
    <s v="04"/>
    <x v="15"/>
    <s v="CV. Adil Prima Perkasa"/>
    <s v="TS/APP/224500"/>
    <s v="Mining KBM"/>
    <s v="Ore Getting"/>
    <s v="DIGGER, LOADING &amp; SIDE CAST"/>
    <s v="-"/>
    <s v="-"/>
    <s v="HEAVY EQUIPMENT"/>
    <s v="KOBELCO SK330"/>
    <s v="SK330-10"/>
    <n v="8"/>
    <n v="0"/>
    <n v="2"/>
    <n v="0"/>
    <n v="825030.61800000002"/>
    <n v="0"/>
    <n v="825030.61800000002"/>
    <n v="1"/>
    <n v="1"/>
    <n v="0.8"/>
    <n v="0.8"/>
  </r>
  <r>
    <s v="2024-04-28"/>
    <x v="1"/>
    <s v="04"/>
    <x v="15"/>
    <s v="CV. Adil Prima Perkasa"/>
    <s v="TS/APP/224552"/>
    <s v="Mining KBM"/>
    <s v="Ore Getting"/>
    <s v="DIGGER, LOADING &amp; SIDE CAST"/>
    <s v="-"/>
    <s v="-"/>
    <s v="HEAVY EQUIPMENT"/>
    <s v="KOBELCO SK330"/>
    <s v="SK330-10"/>
    <n v="4"/>
    <n v="0"/>
    <n v="6"/>
    <n v="0"/>
    <n v="825030.61800000002"/>
    <n v="0"/>
    <n v="825030.61800000002"/>
    <n v="1"/>
    <n v="1"/>
    <n v="0.4"/>
    <n v="0.4"/>
  </r>
  <r>
    <s v="2024-04-29"/>
    <x v="1"/>
    <s v="04"/>
    <x v="15"/>
    <s v="CV. Adil Prima Perkasa"/>
    <s v="TS/APP/223785"/>
    <s v="Mining KBM"/>
    <s v="Stripping Overburden"/>
    <s v="DIGGER, LOADING &amp; SIDE CAST"/>
    <s v="85570"/>
    <s v="DONE"/>
    <s v="HEAVY EQUIPMENT"/>
    <s v="KOBELCO SK330"/>
    <s v="SK330-10"/>
    <n v="7"/>
    <n v="0.32666666666666672"/>
    <n v="2.6733333333333338"/>
    <n v="66066.180000000008"/>
    <n v="825030.61800000002"/>
    <n v="0"/>
    <n v="891096.79800000007"/>
    <n v="0.96733333333333338"/>
    <n v="0.9554140127388534"/>
    <n v="0.72363886974500347"/>
    <n v="0.7"/>
  </r>
  <r>
    <s v="2024-04-30"/>
    <x v="1"/>
    <s v="04"/>
    <x v="15"/>
    <s v="CV. Adil Prima Perkasa"/>
    <s v="TS/APP/224634"/>
    <s v="Mining KBM"/>
    <s v="Stripping Overburden"/>
    <s v="DIGGER, LOADING &amp; SIDE CAST"/>
    <s v="-"/>
    <s v="-"/>
    <s v="HEAVY EQUIPMENT"/>
    <s v="KOBELCO SK330"/>
    <s v="SK330-10"/>
    <n v="7"/>
    <n v="0"/>
    <n v="3"/>
    <n v="0"/>
    <n v="825030.61800000002"/>
    <n v="0"/>
    <n v="825030.61800000002"/>
    <n v="1"/>
    <n v="1"/>
    <n v="0.7"/>
    <n v="0.7"/>
  </r>
  <r>
    <s v="2024-05-01"/>
    <x v="1"/>
    <s v="05"/>
    <x v="16"/>
    <s v="CV. Adil Prima Perkasa"/>
    <s v="TS/APP/224788"/>
    <s v="Mining KBM"/>
    <s v="Stripping Overburden"/>
    <s v="DIGGER, LOADING &amp; SIDE CAST"/>
    <s v="85582"/>
    <s v="DONE"/>
    <s v="HEAVY EQUIPMENT"/>
    <s v="KOBELCO SK330"/>
    <s v="SK330-10"/>
    <n v="6"/>
    <n v="1.0919444444444439"/>
    <n v="2.9080555555555549"/>
    <n v="960000"/>
    <n v="1405196.213870968"/>
    <n v="0"/>
    <n v="2365196.2138709677"/>
    <n v="0.89080555555555541"/>
    <n v="0.84603031608632651"/>
    <n v="0.67354766285197554"/>
    <n v="0.6"/>
  </r>
  <r>
    <s v="2024-05-02"/>
    <x v="1"/>
    <s v="05"/>
    <x v="16"/>
    <s v="CV. Adil Prima Perkasa"/>
    <s v="TS/APP/225320"/>
    <s v="Mining KBM"/>
    <s v="Ore Getting"/>
    <s v="DIGGER, LOADING &amp; SIDE CAST"/>
    <s v="-"/>
    <s v="-"/>
    <s v="HEAVY EQUIPMENT"/>
    <s v="KOBELCO SK330"/>
    <s v="SK330-10"/>
    <n v="7"/>
    <n v="0"/>
    <n v="3"/>
    <n v="0"/>
    <n v="1426246.7741935479"/>
    <n v="0"/>
    <n v="1426246.7741935479"/>
    <n v="1"/>
    <n v="1"/>
    <n v="0.7"/>
    <n v="0.7"/>
  </r>
  <r>
    <s v="2024-05-03"/>
    <x v="1"/>
    <s v="05"/>
    <x v="16"/>
    <s v="CV. Adil Prima Perkasa"/>
    <s v="TS/APP/225440"/>
    <s v="Mining KBM"/>
    <s v="Ore Getting"/>
    <s v="DIGGER, LOADING &amp; SIDE CAST"/>
    <s v="-"/>
    <s v="-"/>
    <s v="HEAVY EQUIPMENT"/>
    <s v="KOBELCO SK330"/>
    <s v="SK330-10"/>
    <n v="8"/>
    <n v="0"/>
    <n v="2"/>
    <n v="0"/>
    <n v="1426246.7741935479"/>
    <n v="0"/>
    <n v="1426246.7741935479"/>
    <n v="1"/>
    <n v="1"/>
    <n v="0.8"/>
    <n v="0.8"/>
  </r>
  <r>
    <s v="2024-05-04"/>
    <x v="1"/>
    <s v="05"/>
    <x v="16"/>
    <s v="-"/>
    <s v="-"/>
    <s v="-"/>
    <s v="-"/>
    <s v="-"/>
    <s v="-"/>
    <s v="-"/>
    <s v="HEAVY EQUIPMENT"/>
    <s v="KOBELCO SK330"/>
    <s v="SK330-10"/>
    <n v="0"/>
    <n v="0"/>
    <n v="10"/>
    <n v="0"/>
    <n v="1426246.7741935479"/>
    <n v="0"/>
    <n v="1426246.7741935479"/>
    <n v="1"/>
    <n v="0"/>
    <n v="0"/>
    <n v="0"/>
  </r>
  <r>
    <s v="2024-05-05"/>
    <x v="1"/>
    <s v="05"/>
    <x v="16"/>
    <s v="CV. Adil Prima Perkasa"/>
    <s v="TS/APP/225665"/>
    <s v="Mining KBM"/>
    <s v="Ore Getting"/>
    <s v="DIGGER, LOADING &amp; SIDE CAST"/>
    <s v="-"/>
    <s v="-"/>
    <s v="HEAVY EQUIPMENT"/>
    <s v="KOBELCO SK330"/>
    <s v="SK330-10"/>
    <n v="0"/>
    <n v="0"/>
    <n v="10"/>
    <n v="0"/>
    <n v="1426246.7741935479"/>
    <n v="0"/>
    <n v="1426246.7741935479"/>
    <n v="1"/>
    <n v="0"/>
    <n v="0"/>
    <n v="0"/>
  </r>
  <r>
    <s v="2024-05-06"/>
    <x v="1"/>
    <s v="05"/>
    <x v="16"/>
    <s v="CV. Adil Prima Perkasa"/>
    <s v="TS/APP/226797"/>
    <s v="Mining KBM"/>
    <s v="Ore Getting"/>
    <s v="DIGGER, LOADING &amp; SIDE CAST"/>
    <s v="86268"/>
    <s v="DONE"/>
    <s v="HEAVY EQUIPMENT"/>
    <s v="KOBELCO SK330"/>
    <s v="SK330-10"/>
    <n v="8"/>
    <n v="0.33333333333333331"/>
    <n v="1.6666666666666661"/>
    <n v="33033.089999999997"/>
    <n v="1426246.7741935479"/>
    <n v="0"/>
    <n v="1459279.864193548"/>
    <n v="0.96666666666666656"/>
    <n v="0.96"/>
    <n v="0.82758620689655182"/>
    <n v="0.8"/>
  </r>
  <r>
    <s v="2024-05-07"/>
    <x v="1"/>
    <s v="05"/>
    <x v="16"/>
    <s v="CV. Adil Prima Perkasa"/>
    <s v="TS/APP/226943"/>
    <s v="Mining KBM"/>
    <s v="Ore Getting"/>
    <s v="DIGGER, LOADING &amp; SIDE CAST"/>
    <s v="-"/>
    <s v="-"/>
    <s v="HEAVY EQUIPMENT"/>
    <s v="KOBELCO SK330"/>
    <s v="SK330-10"/>
    <n v="7"/>
    <n v="0"/>
    <n v="3"/>
    <n v="0"/>
    <n v="1426246.7741935479"/>
    <n v="0"/>
    <n v="1426246.7741935479"/>
    <n v="1"/>
    <n v="1"/>
    <n v="0.7"/>
    <n v="0.7"/>
  </r>
  <r>
    <s v="2024-05-08"/>
    <x v="1"/>
    <s v="05"/>
    <x v="16"/>
    <s v="CV. Adil Prima Perkasa"/>
    <s v="TS/APP/227034"/>
    <s v="Mining KBM"/>
    <s v="Ore Getting"/>
    <s v="DIGGER, LOADING &amp; SIDE CAST"/>
    <s v="-"/>
    <s v="-"/>
    <s v="HEAVY EQUIPMENT"/>
    <s v="KOBELCO SK330"/>
    <s v="SK330-10"/>
    <n v="5"/>
    <n v="0"/>
    <n v="5"/>
    <n v="0"/>
    <n v="1426246.7741935479"/>
    <n v="0"/>
    <n v="1426246.7741935479"/>
    <n v="1"/>
    <n v="1"/>
    <n v="0.5"/>
    <n v="0.5"/>
  </r>
  <r>
    <s v="2024-05-09"/>
    <x v="1"/>
    <s v="05"/>
    <x v="16"/>
    <s v="CV. Adil Prima Perkasa"/>
    <s v="TS/APP/227162"/>
    <s v="Mining KBM"/>
    <s v="Ore Getting"/>
    <s v="DIGGER, LOADING &amp; SIDE CAST"/>
    <s v="87002"/>
    <s v="DONE"/>
    <s v="HEAVY EQUIPMENT"/>
    <s v="KOBELCO SK330"/>
    <s v="SK330-10"/>
    <n v="7"/>
    <n v="0.32611111111111107"/>
    <n v="2.673888888888889"/>
    <n v="33033.089999999997"/>
    <n v="1426246.7741935479"/>
    <n v="0"/>
    <n v="1459279.864193548"/>
    <n v="0.96738888888888896"/>
    <n v="0.95548646394176073"/>
    <n v="0.72359731235283975"/>
    <n v="0.7"/>
  </r>
  <r>
    <s v="2024-05-10"/>
    <x v="1"/>
    <s v="05"/>
    <x v="16"/>
    <s v="CV. Adil Prima Perkasa"/>
    <s v="TS/APP/228281"/>
    <s v="Mining KBM"/>
    <s v="Ore Getting"/>
    <s v="DIGGER, LOADING &amp; SIDE CAST"/>
    <s v="-"/>
    <s v="-"/>
    <s v="HEAVY EQUIPMENT"/>
    <s v="KOBELCO SK330"/>
    <s v="SK330-10"/>
    <n v="7"/>
    <n v="0"/>
    <n v="3"/>
    <n v="0"/>
    <n v="1426246.7741935479"/>
    <n v="0"/>
    <n v="1426246.7741935479"/>
    <n v="1"/>
    <n v="1"/>
    <n v="0.7"/>
    <n v="0.7"/>
  </r>
  <r>
    <s v="2024-05-11"/>
    <x v="1"/>
    <s v="05"/>
    <x v="16"/>
    <s v="CV. Adil Prima Perkasa"/>
    <s v="TS/APP/228385"/>
    <s v="Mining KBM"/>
    <s v="Ore Getting"/>
    <s v="DIGGER, LOADING &amp; SIDE CAST"/>
    <s v="-"/>
    <s v="-"/>
    <s v="HEAVY EQUIPMENT"/>
    <s v="KOBELCO SK330"/>
    <s v="SK330-10"/>
    <n v="7"/>
    <n v="0"/>
    <n v="3"/>
    <n v="0"/>
    <n v="1426246.7741935479"/>
    <n v="0"/>
    <n v="1426246.7741935479"/>
    <n v="1"/>
    <n v="1"/>
    <n v="0.7"/>
    <n v="0.7"/>
  </r>
  <r>
    <s v="2024-05-12"/>
    <x v="1"/>
    <s v="05"/>
    <x v="16"/>
    <s v="CV. Adil Prima Perkasa"/>
    <s v="TS/APP/228906"/>
    <s v="Mining KBM"/>
    <s v="Ore Getting"/>
    <s v="DIGGER, LOADING &amp; SIDE CAST"/>
    <s v="87712"/>
    <s v="DONE"/>
    <s v="HEAVY EQUIPMENT"/>
    <s v="KOBELCO SK330"/>
    <s v="SK330-10"/>
    <n v="8"/>
    <n v="0.15111111111111111"/>
    <n v="1.8488888888888879"/>
    <n v="33033.089999999997"/>
    <n v="1426246.7741935479"/>
    <n v="0"/>
    <n v="1459279.864193548"/>
    <n v="0.98488888888888881"/>
    <n v="0.98146128680479816"/>
    <n v="0.81227436823104693"/>
    <n v="0.8"/>
  </r>
  <r>
    <s v="2024-05-13"/>
    <x v="1"/>
    <s v="05"/>
    <x v="16"/>
    <s v="CV. Adil Prima Perkasa"/>
    <s v="TS/APP/229534"/>
    <s v="Mining KBM"/>
    <s v="Ore Getting"/>
    <s v="DIGGER, LOADING &amp; SIDE CAST"/>
    <s v="-"/>
    <s v="-"/>
    <s v="HEAVY EQUIPMENT"/>
    <s v="KOBELCO SK330"/>
    <s v="SK330-10"/>
    <n v="4"/>
    <n v="0"/>
    <n v="6"/>
    <n v="0"/>
    <n v="1426246.7741935479"/>
    <n v="0"/>
    <n v="1426246.7741935479"/>
    <n v="1"/>
    <n v="1"/>
    <n v="0.4"/>
    <n v="0.4"/>
  </r>
  <r>
    <s v="2024-05-14"/>
    <x v="1"/>
    <s v="05"/>
    <x v="16"/>
    <s v="CV. Adil Prima Perkasa"/>
    <s v="TS/APP/229661"/>
    <s v="Mining KBM"/>
    <s v="Ore Getting"/>
    <s v="DIGGER, LOADING &amp; SIDE CAST"/>
    <s v="87268"/>
    <s v="DONE"/>
    <s v="HEAVY EQUIPMENT"/>
    <s v="KOBELCO SK330"/>
    <s v="SK330-10"/>
    <n v="8"/>
    <n v="0.33333333333333331"/>
    <n v="1.6666666666666661"/>
    <n v="33033.089999999997"/>
    <n v="1426246.7741935479"/>
    <n v="0"/>
    <n v="1459279.864193548"/>
    <n v="0.96666666666666656"/>
    <n v="0.96"/>
    <n v="0.82758620689655182"/>
    <n v="0.8"/>
  </r>
  <r>
    <s v="2024-05-15"/>
    <x v="1"/>
    <s v="05"/>
    <x v="16"/>
    <s v="CV. Adil Prima Perkasa"/>
    <s v="TS/APP/229779"/>
    <s v="Mining KBM"/>
    <s v="Ore Getting"/>
    <s v="DIGGER, LOADING &amp; SIDE CAST"/>
    <s v="-"/>
    <s v="-"/>
    <s v="HEAVY EQUIPMENT"/>
    <s v="KOBELCO SK330"/>
    <s v="SK330-10"/>
    <n v="8"/>
    <n v="0"/>
    <n v="2"/>
    <n v="0"/>
    <n v="1426246.7741935479"/>
    <n v="0"/>
    <n v="1426246.7741935479"/>
    <n v="1"/>
    <n v="1"/>
    <n v="0.8"/>
    <n v="0.8"/>
  </r>
  <r>
    <s v="2024-05-16"/>
    <x v="1"/>
    <s v="05"/>
    <x v="16"/>
    <s v="CV. Adil Prima Perkasa"/>
    <s v="TS/APP/230570"/>
    <s v="Mining KBM"/>
    <s v="Ore Getting"/>
    <s v="DIGGER, LOADING &amp; SIDE CAST"/>
    <s v="87319"/>
    <s v="DONE"/>
    <s v="HEAVY EQUIPMENT"/>
    <s v="KOBELCO SK330"/>
    <s v="SK330-10"/>
    <n v="7"/>
    <n v="0.33333333333333331"/>
    <n v="2.666666666666667"/>
    <n v="33033.089999999997"/>
    <n v="1426246.7741935479"/>
    <n v="0"/>
    <n v="1459279.864193548"/>
    <n v="0.96666666666666679"/>
    <n v="0.95454545454545459"/>
    <n v="0.72413793103448265"/>
    <n v="0.7"/>
  </r>
  <r>
    <s v="2024-05-17"/>
    <x v="1"/>
    <s v="05"/>
    <x v="16"/>
    <s v="CV. Adil Prima Perkasa"/>
    <s v="TS/APP/230730"/>
    <s v="Mining KBM"/>
    <s v="Ore Getting"/>
    <s v="DIGGER, LOADING &amp; SIDE CAST"/>
    <s v="-"/>
    <s v="-"/>
    <s v="HEAVY EQUIPMENT"/>
    <s v="KOBELCO SK330"/>
    <s v="SK330-10"/>
    <n v="5"/>
    <n v="0"/>
    <n v="5"/>
    <n v="0"/>
    <n v="1426246.7741935479"/>
    <n v="0"/>
    <n v="1426246.7741935479"/>
    <n v="1"/>
    <n v="1"/>
    <n v="0.5"/>
    <n v="0.5"/>
  </r>
  <r>
    <s v="2024-05-18"/>
    <x v="1"/>
    <s v="05"/>
    <x v="16"/>
    <s v="-"/>
    <s v="-"/>
    <s v="-"/>
    <s v="-"/>
    <s v="-"/>
    <s v="-"/>
    <s v="-"/>
    <s v="HEAVY EQUIPMENT"/>
    <s v="KOBELCO SK330"/>
    <s v="SK330-10"/>
    <n v="0"/>
    <n v="0"/>
    <n v="10"/>
    <n v="0"/>
    <n v="1426246.7741935479"/>
    <n v="0"/>
    <n v="1426246.7741935479"/>
    <n v="1"/>
    <n v="0"/>
    <n v="0"/>
    <n v="0"/>
  </r>
  <r>
    <s v="2024-05-19"/>
    <x v="1"/>
    <s v="05"/>
    <x v="16"/>
    <s v="-"/>
    <s v="-"/>
    <s v="-"/>
    <s v="-"/>
    <s v="-"/>
    <s v="87744"/>
    <s v="DONE"/>
    <s v="HEAVY EQUIPMENT"/>
    <s v="KOBELCO SK330"/>
    <s v="SK330-10"/>
    <n v="0"/>
    <n v="0"/>
    <n v="10"/>
    <n v="33033.089999999997"/>
    <n v="1426246.7741935479"/>
    <n v="0"/>
    <n v="1459279.864193548"/>
    <n v="1"/>
    <n v="0"/>
    <n v="0"/>
    <n v="0"/>
  </r>
  <r>
    <s v="2024-05-20"/>
    <x v="1"/>
    <s v="05"/>
    <x v="16"/>
    <s v="CV. Adil Prima Perkasa"/>
    <s v="TS/APP/231469"/>
    <s v="Mining KBM"/>
    <s v="Ore Getting"/>
    <s v="DIGGER, LOADING &amp; SIDE CAST"/>
    <s v="-"/>
    <s v="-"/>
    <s v="HEAVY EQUIPMENT"/>
    <s v="KOBELCO SK330"/>
    <s v="SK330-10"/>
    <n v="6"/>
    <n v="0"/>
    <n v="4"/>
    <n v="0"/>
    <n v="1426246.7741935479"/>
    <n v="0"/>
    <n v="1426246.7741935479"/>
    <n v="1"/>
    <n v="1"/>
    <n v="0.6"/>
    <n v="0.6"/>
  </r>
  <r>
    <s v="2024-05-21"/>
    <x v="1"/>
    <s v="05"/>
    <x v="16"/>
    <s v="CV. Adil Prima Perkasa"/>
    <s v="TS/APP/231590"/>
    <s v="Mining KBM"/>
    <s v="Ore Getting"/>
    <s v="DIGGER, LOADING &amp; SIDE CAST"/>
    <s v="87966"/>
    <s v="DONE"/>
    <s v="HEAVY EQUIPMENT"/>
    <s v="KOBELCO SK330"/>
    <s v="SK330-10"/>
    <n v="10"/>
    <n v="0.33333333333333331"/>
    <n v="0"/>
    <n v="33033.089999999997"/>
    <n v="1426246.7741935479"/>
    <n v="0"/>
    <n v="1459279.864193548"/>
    <n v="1"/>
    <n v="0.96774193548387089"/>
    <n v="1"/>
    <n v="1"/>
  </r>
  <r>
    <s v="2024-05-22"/>
    <x v="1"/>
    <s v="05"/>
    <x v="16"/>
    <s v="CV. Adil Prima Perkasa"/>
    <s v="TS/APP/232201"/>
    <s v="Mining KBM"/>
    <s v="Ore Getting"/>
    <s v="DIGGER, LOADING &amp; SIDE CAST"/>
    <s v="-"/>
    <s v="-"/>
    <s v="HEAVY EQUIPMENT"/>
    <s v="KOBELCO SK330"/>
    <s v="SK330-10"/>
    <n v="5"/>
    <n v="0"/>
    <n v="5"/>
    <n v="0"/>
    <n v="1426246.7741935479"/>
    <n v="0"/>
    <n v="1426246.7741935479"/>
    <n v="1"/>
    <n v="1"/>
    <n v="0.5"/>
    <n v="0.5"/>
  </r>
  <r>
    <s v="2024-05-23"/>
    <x v="1"/>
    <s v="05"/>
    <x v="16"/>
    <s v="CV. Adil Prima Perkasa"/>
    <s v="TS/APP/232309"/>
    <s v="Mining KBM"/>
    <s v="Stripping Overburden"/>
    <s v="DIGGER, LOADING &amp; SIDE CAST"/>
    <s v="88283"/>
    <s v="DONE"/>
    <s v="HEAVY EQUIPMENT"/>
    <s v="KOBELCO SK330"/>
    <s v="SK330-10"/>
    <n v="7"/>
    <n v="0"/>
    <n v="3"/>
    <n v="33033.089999999997"/>
    <n v="1426246.7741935479"/>
    <n v="0"/>
    <n v="1459279.864193548"/>
    <n v="1"/>
    <n v="1"/>
    <n v="0.7"/>
    <n v="0.7"/>
  </r>
  <r>
    <s v="2024-05-24"/>
    <x v="1"/>
    <s v="05"/>
    <x v="16"/>
    <s v="CV. Adil Prima Perkasa"/>
    <s v="TS/APP/233671"/>
    <s v="Mining KBM"/>
    <s v="Ore Getting"/>
    <s v="DIGGER, LOADING &amp; SIDE CAST"/>
    <s v="-"/>
    <s v="-"/>
    <s v="HEAVY EQUIPMENT"/>
    <s v="KOBELCO SK330"/>
    <s v="SK330-10"/>
    <n v="5"/>
    <n v="0"/>
    <n v="5"/>
    <n v="0"/>
    <n v="1426246.7741935479"/>
    <n v="0"/>
    <n v="1426246.7741935479"/>
    <n v="1"/>
    <n v="1"/>
    <n v="0.5"/>
    <n v="0.5"/>
  </r>
  <r>
    <s v="2024-05-25"/>
    <x v="1"/>
    <s v="05"/>
    <x v="16"/>
    <s v="CV. Adil Prima Perkasa"/>
    <s v="TS/APP/233789;TS/APP/233790"/>
    <s v="Mining KBM"/>
    <s v="Ore Getting"/>
    <s v="DIGGER, LOADING &amp; SIDE CAST"/>
    <s v="88527"/>
    <s v="DONE"/>
    <s v="HEAVY EQUIPMENT"/>
    <s v="KOBELCO SK330"/>
    <s v="SK330-10"/>
    <n v="9"/>
    <n v="0.43083333333333329"/>
    <n v="0.56916666666666593"/>
    <n v="33033.089999999997"/>
    <n v="1426246.7741935479"/>
    <n v="0"/>
    <n v="1459279.864193548"/>
    <n v="0.95691666666666664"/>
    <n v="0.9543165149774675"/>
    <n v="0.94052076983366728"/>
    <n v="0.9"/>
  </r>
  <r>
    <s v="2024-05-26"/>
    <x v="1"/>
    <s v="05"/>
    <x v="16"/>
    <s v="CV. Adil Prima Perkasa"/>
    <s v="TS/APP/234468"/>
    <s v="Mining KBM"/>
    <s v="Ore Getting"/>
    <s v="DIGGER, LOADING &amp; SIDE CAST"/>
    <s v="88426"/>
    <s v="DONE"/>
    <s v="HEAVY EQUIPMENT"/>
    <s v="KOBELCO SK330"/>
    <s v="SK330-10"/>
    <n v="9"/>
    <n v="0.19416666666666671"/>
    <n v="0.80583333333333407"/>
    <n v="0"/>
    <n v="1426246.7741935479"/>
    <n v="0"/>
    <n v="1426246.7741935479"/>
    <n v="0.98058333333333336"/>
    <n v="0.97888153720656224"/>
    <n v="0.91782102490014439"/>
    <n v="0.9"/>
  </r>
  <r>
    <s v="2024-05-27"/>
    <x v="1"/>
    <s v="05"/>
    <x v="16"/>
    <s v="CV. Adil Prima Perkasa"/>
    <s v="TS/APP/234515"/>
    <s v="Mining KBM"/>
    <s v="Ore Getting"/>
    <s v="DIGGER, LOADING &amp; SIDE CAST"/>
    <s v="88773"/>
    <s v="DONE"/>
    <s v="HEAVY EQUIPMENT"/>
    <s v="KOBELCO SK330"/>
    <s v="SK330-10"/>
    <n v="7"/>
    <n v="0.32444444444444442"/>
    <n v="2.675555555555555"/>
    <n v="33033.089999999997"/>
    <n v="1426246.7741935479"/>
    <n v="0"/>
    <n v="1459279.864193548"/>
    <n v="0.9675555555555555"/>
    <n v="0.95570388349514557"/>
    <n v="0.72347266881028949"/>
    <n v="0.7"/>
  </r>
  <r>
    <s v="2024-05-28"/>
    <x v="1"/>
    <s v="05"/>
    <x v="16"/>
    <s v="CV. Adil Prima Perkasa"/>
    <s v="TS/APP/234607"/>
    <s v="Mining KBM"/>
    <s v="Ore Getting"/>
    <s v="DIGGER, LOADING &amp; SIDE CAST"/>
    <s v="88850"/>
    <s v="DONE"/>
    <s v="HEAVY EQUIPMENT"/>
    <s v="KOBELCO SK330"/>
    <s v="SK330-10"/>
    <n v="7"/>
    <n v="0.32194444444444442"/>
    <n v="2.6780555555555559"/>
    <n v="33033.089999999997"/>
    <n v="1426246.7741935479"/>
    <n v="0"/>
    <n v="1459279.864193548"/>
    <n v="0.96780555555555559"/>
    <n v="0.95603019841420389"/>
    <n v="0.72328578399012655"/>
    <n v="0.7"/>
  </r>
  <r>
    <s v="2024-05-28"/>
    <x v="1"/>
    <s v="05"/>
    <x v="16"/>
    <s v="CV. Adil Prima Perkasa"/>
    <s v="TS/APP/234607"/>
    <s v="Mining KBM"/>
    <s v="Ore Getting"/>
    <s v="DIGGER, LOADING &amp; SIDE CAST"/>
    <s v="88850"/>
    <s v="DONE"/>
    <s v="HEAVY EQUIPMENT"/>
    <s v="KOBELCO SK330"/>
    <s v="SK330-10"/>
    <n v="7"/>
    <n v="0.32194444444444442"/>
    <n v="2.6780555555555559"/>
    <n v="33033.089999999997"/>
    <n v="1426246.7741935479"/>
    <n v="0"/>
    <n v="1459279.864193548"/>
    <n v="0.96780555555555559"/>
    <n v="0.95603019841420389"/>
    <n v="0.72328578399012655"/>
    <n v="0.7"/>
  </r>
  <r>
    <s v="2024-05-28"/>
    <x v="1"/>
    <s v="05"/>
    <x v="16"/>
    <s v="CV. Adil Prima Perkasa"/>
    <s v="TS/APP/234606"/>
    <s v="Mining KBM"/>
    <s v="Stripping Overburden"/>
    <s v="DIGGER, LOADING &amp; SIDE CAST"/>
    <s v="88850"/>
    <s v="DONE"/>
    <s v="HEAVY EQUIPMENT"/>
    <s v="KOBELCO SK330"/>
    <s v="SK330-10"/>
    <n v="1"/>
    <n v="0.32194444444444442"/>
    <n v="8.6780555555555559"/>
    <n v="33033.089999999997"/>
    <n v="1426246.7741935479"/>
    <n v="0"/>
    <n v="1459279.864193548"/>
    <n v="0.96780555555555559"/>
    <n v="0.75646144147930239"/>
    <n v="0.10332654057001808"/>
    <n v="0.1"/>
  </r>
  <r>
    <s v="2024-05-28"/>
    <x v="1"/>
    <s v="05"/>
    <x v="16"/>
    <s v="CV. Adil Prima Perkasa"/>
    <s v="TS/APP/234606"/>
    <s v="Mining KBM"/>
    <s v="Stripping Overburden"/>
    <s v="DIGGER, LOADING &amp; SIDE CAST"/>
    <s v="88850"/>
    <s v="DONE"/>
    <s v="HEAVY EQUIPMENT"/>
    <s v="KOBELCO SK330"/>
    <s v="SK330-10"/>
    <n v="1"/>
    <n v="0.32194444444444442"/>
    <n v="8.6780555555555559"/>
    <n v="33033.089999999997"/>
    <n v="1426246.7741935479"/>
    <n v="0"/>
    <n v="1459279.864193548"/>
    <n v="0.96780555555555559"/>
    <n v="0.75646144147930239"/>
    <n v="0.10332654057001808"/>
    <n v="0.1"/>
  </r>
  <r>
    <s v="2024-05-29"/>
    <x v="1"/>
    <s v="05"/>
    <x v="16"/>
    <s v="CV. Adil Prima Perkasa"/>
    <s v="TS/APP/234961;TS/APP/234962"/>
    <s v="Mining KBM"/>
    <s v="Ore Getting"/>
    <s v="DIGGER, LOADING &amp; SIDE CAST"/>
    <s v="89031"/>
    <s v="DONE"/>
    <s v="HEAVY EQUIPMENT"/>
    <s v="KOBELCO SK330"/>
    <s v="SK330-10"/>
    <n v="9"/>
    <n v="0.33333333333333331"/>
    <n v="0.66666666666666607"/>
    <n v="33033.089999999997"/>
    <n v="1426246.7741935479"/>
    <n v="0"/>
    <n v="1459279.864193548"/>
    <n v="0.96666666666666656"/>
    <n v="0.96428571428571419"/>
    <n v="0.93103448275862077"/>
    <n v="0.9"/>
  </r>
  <r>
    <s v="2024-05-30"/>
    <x v="1"/>
    <s v="05"/>
    <x v="16"/>
    <s v="CV. Adil Prima Perkasa"/>
    <s v="TS/APP/235055"/>
    <s v="Mining KBM"/>
    <s v="Ore Getting"/>
    <s v="DIGGER, LOADING &amp; SIDE CAST"/>
    <s v="-"/>
    <s v="-"/>
    <s v="HEAVY EQUIPMENT"/>
    <s v="KOBELCO SK330"/>
    <s v="SK330-10"/>
    <n v="8"/>
    <n v="0"/>
    <n v="2"/>
    <n v="0"/>
    <n v="1426246.7741935479"/>
    <n v="0"/>
    <n v="1426246.7741935479"/>
    <n v="1"/>
    <n v="1"/>
    <n v="0.8"/>
    <n v="0.8"/>
  </r>
  <r>
    <s v="2024-05-31"/>
    <x v="1"/>
    <s v="05"/>
    <x v="16"/>
    <s v="-"/>
    <s v="-"/>
    <s v="-"/>
    <s v="-"/>
    <s v="-"/>
    <s v="-"/>
    <s v="-"/>
    <s v="HEAVY EQUIPMENT"/>
    <s v="KOBELCO SK330"/>
    <s v="SK330-10"/>
    <n v="0"/>
    <n v="0"/>
    <n v="10"/>
    <n v="0"/>
    <n v="1426246.7741935479"/>
    <n v="0"/>
    <n v="1426246.7741935479"/>
    <n v="1"/>
    <n v="0"/>
    <n v="0"/>
    <n v="0"/>
  </r>
  <r>
    <s v="2024-06-01"/>
    <x v="1"/>
    <s v="06"/>
    <x v="17"/>
    <s v="CV. Adil Prima Perkasa"/>
    <s v="TS/APP/236166"/>
    <s v="Mining KBM"/>
    <s v="Ore Getting"/>
    <s v="DIGGER, LOADING &amp; SIDE CAST"/>
    <s v="-"/>
    <s v="-"/>
    <s v="HEAVY EQUIPMENT"/>
    <s v="KOBELCO SK330"/>
    <s v="SK330-10"/>
    <n v="6"/>
    <n v="0"/>
    <n v="4"/>
    <n v="0"/>
    <n v="0"/>
    <n v="0"/>
    <n v="0"/>
    <n v="1"/>
    <n v="1"/>
    <n v="0.6"/>
    <n v="0.6"/>
  </r>
  <r>
    <s v="2024-06-02"/>
    <x v="1"/>
    <s v="06"/>
    <x v="17"/>
    <s v="-"/>
    <s v="-"/>
    <s v="-"/>
    <s v="-"/>
    <s v="-"/>
    <s v="-"/>
    <s v="-"/>
    <s v="HEAVY EQUIPMENT"/>
    <s v="KOBELCO SK330"/>
    <s v="SK330-10"/>
    <n v="0"/>
    <n v="0"/>
    <n v="10"/>
    <n v="0"/>
    <n v="2810720"/>
    <n v="0"/>
    <n v="2810720"/>
    <n v="1"/>
    <n v="0"/>
    <n v="0"/>
    <n v="0"/>
  </r>
  <r>
    <s v="2024-06-03"/>
    <x v="1"/>
    <s v="06"/>
    <x v="17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6-04"/>
    <x v="1"/>
    <s v="06"/>
    <x v="17"/>
    <s v="CV. Adil Prima Perkasa"/>
    <s v="TS/APP/236485"/>
    <s v="Mining KBM"/>
    <s v="Quarry Mined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4-06-05"/>
    <x v="1"/>
    <s v="06"/>
    <x v="17"/>
    <s v="CV. Adil Prima Perkasa"/>
    <s v="TS/APP/236616"/>
    <s v="Mining KBM"/>
    <s v="Ore Getting"/>
    <s v="DIGGER, LOADING &amp; SIDE CAST"/>
    <s v="-"/>
    <s v="-"/>
    <s v="HEAVY EQUIPMENT"/>
    <s v="KOBELCO SK330"/>
    <s v="SK330-10"/>
    <n v="8"/>
    <n v="0"/>
    <n v="2"/>
    <n v="0"/>
    <n v="2687751"/>
    <n v="0"/>
    <n v="2687751"/>
    <n v="1"/>
    <n v="1"/>
    <n v="0.8"/>
    <n v="0.8"/>
  </r>
  <r>
    <s v="2024-06-06"/>
    <x v="1"/>
    <s v="06"/>
    <x v="17"/>
    <s v="CV. Adil Prima Perkasa"/>
    <s v="TS/APP/237540"/>
    <s v="Mining KBM"/>
    <s v="Ore Getting"/>
    <s v="DIGGER, LOADING &amp; SIDE CAST"/>
    <s v="-"/>
    <s v="-"/>
    <s v="HEAVY EQUIPMENT"/>
    <s v="KOBELCO SK330"/>
    <s v="SK330-10"/>
    <n v="7"/>
    <n v="0"/>
    <n v="3"/>
    <n v="0"/>
    <n v="2002638"/>
    <n v="0"/>
    <n v="2002638"/>
    <n v="1"/>
    <n v="1"/>
    <n v="0.7"/>
    <n v="0.7"/>
  </r>
  <r>
    <s v="2024-06-07"/>
    <x v="1"/>
    <s v="06"/>
    <x v="17"/>
    <s v="CV. Adil Prima Perkasa"/>
    <s v="TS/APP/237641"/>
    <s v="Mining KBM"/>
    <s v="Ore Getting"/>
    <s v="DIGGER, LOADING &amp; SIDE CAST"/>
    <s v="-"/>
    <s v="-"/>
    <s v="HEAVY EQUIPMENT"/>
    <s v="KOBELCO SK330"/>
    <s v="SK330-10"/>
    <n v="7"/>
    <n v="0"/>
    <n v="3"/>
    <n v="0"/>
    <n v="2195875"/>
    <n v="0"/>
    <n v="2195875"/>
    <n v="1"/>
    <n v="1"/>
    <n v="0.7"/>
    <n v="0.7"/>
  </r>
  <r>
    <s v="2024-06-08"/>
    <x v="1"/>
    <s v="06"/>
    <x v="17"/>
    <s v="CV. Adil Prima Perkasa"/>
    <s v="TS/APP/238142"/>
    <s v="Mining KBM"/>
    <s v="Ore Getting"/>
    <s v="DIGGER, LOADING &amp; SIDE CAST"/>
    <s v="-"/>
    <s v="-"/>
    <s v="HEAVY EQUIPMENT"/>
    <s v="KOBELCO SK330"/>
    <s v="SK330-10"/>
    <n v="7"/>
    <n v="0"/>
    <n v="3"/>
    <n v="0"/>
    <n v="3232328"/>
    <n v="0"/>
    <n v="3232328"/>
    <n v="1"/>
    <n v="1"/>
    <n v="0.7"/>
    <n v="0.7"/>
  </r>
  <r>
    <s v="2024-06-09"/>
    <x v="1"/>
    <s v="06"/>
    <x v="17"/>
    <s v="CV. Adil Prima Perkasa"/>
    <s v="TS/APP/238257"/>
    <s v="Mining KBM"/>
    <s v="Ore Getting"/>
    <s v="DIGGER, LOADING &amp; SIDE CAST"/>
    <s v="90380"/>
    <s v="DONE"/>
    <s v="HEAVY EQUIPMENT"/>
    <s v="KOBELCO SK330"/>
    <s v="SK330-10"/>
    <n v="5"/>
    <n v="0.32777777777777778"/>
    <n v="4.6722222222222216"/>
    <n v="33033.089999999997"/>
    <n v="2968823"/>
    <n v="0"/>
    <n v="3001856.09"/>
    <n v="0.96722222222222209"/>
    <n v="0.93847758081334731"/>
    <n v="0.51694428489373934"/>
    <n v="0.5"/>
  </r>
  <r>
    <s v="2024-06-10"/>
    <x v="1"/>
    <s v="06"/>
    <x v="17"/>
    <s v="CV. Adil Prima Perkasa"/>
    <s v="TS/APP/241296"/>
    <s v="Mining KBM"/>
    <s v="Ore Getting"/>
    <s v="DIGGER, LOADING &amp; SIDE CAST"/>
    <s v="-"/>
    <s v="-"/>
    <s v="HEAVY EQUIPMENT"/>
    <s v="KOBELCO SK330"/>
    <s v="SK330-10"/>
    <n v="7"/>
    <n v="0"/>
    <n v="3"/>
    <n v="0"/>
    <n v="0"/>
    <n v="0"/>
    <n v="0"/>
    <n v="1"/>
    <n v="1"/>
    <n v="0.7"/>
    <n v="0.7"/>
  </r>
  <r>
    <s v="2024-06-11"/>
    <x v="1"/>
    <s v="06"/>
    <x v="17"/>
    <s v="CV. Adil Prima Perkasa"/>
    <s v="TS/APP/239014"/>
    <s v="Mining KBM"/>
    <s v="Ore Getting"/>
    <s v="DIGGER, LOADING &amp; SIDE CAST"/>
    <s v="-"/>
    <s v="-"/>
    <s v="HEAVY EQUIPMENT"/>
    <s v="KOBELCO SK330"/>
    <s v="SK330-10"/>
    <n v="6"/>
    <n v="0"/>
    <n v="4"/>
    <n v="0"/>
    <n v="2635050"/>
    <n v="0"/>
    <n v="2635050"/>
    <n v="1"/>
    <n v="1"/>
    <n v="0.6"/>
    <n v="0.6"/>
  </r>
  <r>
    <s v="2024-06-12"/>
    <x v="1"/>
    <s v="06"/>
    <x v="17"/>
    <s v="CV. Adil Prima Perkasa"/>
    <s v="TS/APP/239113"/>
    <s v="Mining KBM"/>
    <s v="Ore Getting"/>
    <s v="DIGGER, LOADING &amp; SIDE CAST"/>
    <s v="-"/>
    <s v="-"/>
    <s v="HEAVY EQUIPMENT"/>
    <s v="KOBELCO SK330"/>
    <s v="SK330-10"/>
    <n v="6"/>
    <n v="0"/>
    <n v="4"/>
    <n v="0"/>
    <n v="2916122"/>
    <n v="0"/>
    <n v="2916122"/>
    <n v="1"/>
    <n v="1"/>
    <n v="0.6"/>
    <n v="0.6"/>
  </r>
  <r>
    <s v="2024-06-13"/>
    <x v="1"/>
    <s v="06"/>
    <x v="17"/>
    <s v="CV. Adil Prima Perkasa"/>
    <s v="TS/APP/239237"/>
    <s v="Mining KBM"/>
    <s v="Ore Getting"/>
    <s v="DIGGER, LOADING &amp; SIDE CAST"/>
    <s v="90872"/>
    <s v="DONE"/>
    <s v="HEAVY EQUIPMENT"/>
    <s v="KOBELCO SK330"/>
    <s v="SK330-10"/>
    <n v="7"/>
    <n v="0.35944444444444451"/>
    <n v="2.6405555555555549"/>
    <n v="66066.180000000008"/>
    <n v="2898555"/>
    <n v="0"/>
    <n v="2964621.18"/>
    <n v="0.96405555555555544"/>
    <n v="0.95115875292519059"/>
    <n v="0.72609923356192019"/>
    <n v="0.7"/>
  </r>
  <r>
    <s v="2024-06-14"/>
    <x v="1"/>
    <s v="06"/>
    <x v="17"/>
    <s v="CV. Adil Prima Perkasa"/>
    <s v="TS/APP/239851"/>
    <s v="Mining KBM"/>
    <s v="Ore Getting"/>
    <s v="DIGGER, LOADING &amp; SIDE CAST"/>
    <s v="-"/>
    <s v="-"/>
    <s v="HEAVY EQUIPMENT"/>
    <s v="KOBELCO SK330"/>
    <s v="SK330-10"/>
    <n v="7"/>
    <n v="0"/>
    <n v="3"/>
    <n v="0"/>
    <n v="2512081"/>
    <n v="0"/>
    <n v="2512081"/>
    <n v="1"/>
    <n v="1"/>
    <n v="0.7"/>
    <n v="0.7"/>
  </r>
  <r>
    <s v="2024-06-15"/>
    <x v="1"/>
    <s v="06"/>
    <x v="17"/>
    <s v="CV. Adil Prima Perkasa"/>
    <s v="TS/APP/239954"/>
    <s v="Mining KBM"/>
    <s v="Ore Getting"/>
    <s v="DIGGER, LOADING &amp; SIDE CAST"/>
    <s v="-"/>
    <s v="-"/>
    <s v="HEAVY EQUIPMENT"/>
    <s v="KOBELCO SK330"/>
    <s v="SK330-10"/>
    <n v="6"/>
    <n v="0"/>
    <n v="4"/>
    <n v="0"/>
    <n v="1756700"/>
    <n v="0"/>
    <n v="1756700"/>
    <n v="1"/>
    <n v="1"/>
    <n v="0.6"/>
    <n v="0.6"/>
  </r>
  <r>
    <s v="2024-06-16"/>
    <x v="1"/>
    <s v="06"/>
    <x v="17"/>
    <s v="CV. Adil Prima Perkasa"/>
    <s v="TS/APP/240521"/>
    <s v="Mining KBM"/>
    <s v="Quarry Mined"/>
    <s v="DIGGER, LOADING &amp; SIDE CAST"/>
    <s v="91247"/>
    <s v="DONE"/>
    <s v="HEAVY EQUIPMENT"/>
    <s v="KOBELCO SK330"/>
    <s v="SK330-10"/>
    <n v="7"/>
    <n v="0.31694444444444442"/>
    <n v="2.6830555555555562"/>
    <n v="66066.180000000008"/>
    <n v="0"/>
    <n v="0"/>
    <n v="66066.180000000008"/>
    <n v="0.96830555555555564"/>
    <n v="0.95668349720967316"/>
    <n v="0.72291230385266347"/>
    <n v="0.7"/>
  </r>
  <r>
    <s v="2024-06-17"/>
    <x v="1"/>
    <s v="06"/>
    <x v="17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6-18"/>
    <x v="1"/>
    <s v="06"/>
    <x v="17"/>
    <s v="CV. Adil Prima Perkasa"/>
    <s v="TS/APP/240798"/>
    <s v="Mining KBM"/>
    <s v="Ore Getting"/>
    <s v="DIGGER, LOADING &amp; SIDE CAST"/>
    <s v="91267"/>
    <s v="DONE"/>
    <s v="HEAVY EQUIPMENT"/>
    <s v="KOBELCO SK330"/>
    <s v="SK330-10"/>
    <n v="6"/>
    <n v="8.33"/>
    <n v="0"/>
    <n v="0"/>
    <n v="0"/>
    <n v="0"/>
    <n v="0"/>
    <n v="0.6"/>
    <n v="0.41870202372644799"/>
    <n v="1"/>
    <n v="0.6"/>
  </r>
  <r>
    <s v="2024-06-19"/>
    <x v="1"/>
    <s v="06"/>
    <x v="17"/>
    <s v="CV. Adil Prima Perkasa"/>
    <s v="TS/APP/240904"/>
    <s v="Mining KBM"/>
    <s v="Ore Getting"/>
    <s v="DIGGER, LOADING &amp; SIDE CAST"/>
    <s v="-"/>
    <s v="-"/>
    <s v="HEAVY EQUIPMENT"/>
    <s v="KOBELCO SK330"/>
    <s v="SK330-10"/>
    <n v="8"/>
    <n v="0"/>
    <n v="2"/>
    <n v="0"/>
    <n v="4093111"/>
    <n v="0"/>
    <n v="4093111"/>
    <n v="1"/>
    <n v="1"/>
    <n v="0.8"/>
    <n v="0.8"/>
  </r>
  <r>
    <s v="2024-06-20"/>
    <x v="1"/>
    <s v="06"/>
    <x v="17"/>
    <s v="CV. Adil Prima Perkasa"/>
    <s v="TS/APP/241037"/>
    <s v="Mining KBM"/>
    <s v="Ore Getting"/>
    <s v="DIGGER, LOADING &amp; SIDE CAST"/>
    <s v="91590"/>
    <s v="DONE"/>
    <s v="HEAVY EQUIPMENT"/>
    <s v="KOBELCO SK330"/>
    <s v="SK330-10"/>
    <n v="7"/>
    <n v="0.33333333333333331"/>
    <n v="2.666666666666667"/>
    <n v="66066.180000000008"/>
    <n v="3267462"/>
    <n v="0"/>
    <n v="3333528.18"/>
    <n v="0.96666666666666679"/>
    <n v="0.95454545454545459"/>
    <n v="0.72413793103448265"/>
    <n v="0.7"/>
  </r>
  <r>
    <s v="2024-06-21"/>
    <x v="1"/>
    <s v="06"/>
    <x v="17"/>
    <s v="CV. Adil Prima Perkasa"/>
    <s v="TS/APP/241381"/>
    <s v="Mining KBM"/>
    <s v="Ore Getting"/>
    <s v="DIGGER, LOADING &amp; SIDE CAST"/>
    <s v="-"/>
    <s v="-"/>
    <s v="HEAVY EQUIPMENT"/>
    <s v="KOBELCO SK330"/>
    <s v="SK330-10"/>
    <n v="0"/>
    <n v="0"/>
    <n v="10"/>
    <n v="0"/>
    <n v="2933689"/>
    <n v="0"/>
    <n v="2933689"/>
    <n v="1"/>
    <n v="0"/>
    <n v="0"/>
    <n v="0"/>
  </r>
  <r>
    <s v="2024-06-22"/>
    <x v="1"/>
    <s v="06"/>
    <x v="17"/>
    <s v="CV. Adil Prima Perkasa"/>
    <s v="TS/APP/241502"/>
    <s v="Mining KBM"/>
    <s v="Ore Getting"/>
    <s v="DIGGER, LOADING &amp; SIDE CAST"/>
    <s v="-"/>
    <s v="-"/>
    <s v="HEAVY EQUIPMENT"/>
    <s v="KOBELCO SK330"/>
    <s v="SK330-10"/>
    <n v="7"/>
    <n v="0"/>
    <n v="3"/>
    <n v="0"/>
    <n v="2793153"/>
    <n v="0"/>
    <n v="2793153"/>
    <n v="1"/>
    <n v="1"/>
    <n v="0.7"/>
    <n v="0.7"/>
  </r>
  <r>
    <s v="2024-06-23"/>
    <x v="1"/>
    <s v="06"/>
    <x v="17"/>
    <s v="CV. Adil Prima Perkasa"/>
    <s v="TS/APP/241582"/>
    <s v="Mining KBM"/>
    <s v="Ore Getting"/>
    <s v="DIGGER, LOADING &amp; SIDE CAST"/>
    <s v="-"/>
    <s v="-"/>
    <s v="HEAVY EQUIPMENT"/>
    <s v="KOBELCO SK330"/>
    <s v="SK330-10"/>
    <n v="7"/>
    <n v="0"/>
    <n v="3"/>
    <n v="0"/>
    <n v="3162060"/>
    <n v="0"/>
    <n v="3162060"/>
    <n v="1"/>
    <n v="1"/>
    <n v="0.7"/>
    <n v="0.7"/>
  </r>
  <r>
    <s v="2024-06-24"/>
    <x v="1"/>
    <s v="06"/>
    <x v="17"/>
    <s v="CV. Adil Prima Perkasa"/>
    <s v="TS/APP/242973"/>
    <s v="Mining KBM"/>
    <s v="Ore Getting"/>
    <s v="DIGGER, LOADING &amp; SIDE CAST"/>
    <s v="-"/>
    <s v="-"/>
    <s v="HEAVY EQUIPMENT"/>
    <s v="KOBELCO SK330"/>
    <s v="SK330-10"/>
    <n v="7"/>
    <n v="0"/>
    <n v="3"/>
    <n v="0"/>
    <n v="2529648"/>
    <n v="0"/>
    <n v="2529648"/>
    <n v="1"/>
    <n v="1"/>
    <n v="0.7"/>
    <n v="0.7"/>
  </r>
  <r>
    <s v="2024-06-25"/>
    <x v="1"/>
    <s v="06"/>
    <x v="17"/>
    <s v="CV. Adil Prima Perkasa"/>
    <s v="TS/APP/243315"/>
    <s v="Mining KBM"/>
    <s v="Ore Getting"/>
    <s v="DIGGER, LOADING &amp; SIDE CAST"/>
    <s v="-"/>
    <s v="-"/>
    <s v="HEAVY EQUIPMENT"/>
    <s v="KOBELCO SK330"/>
    <s v="SK330-10"/>
    <n v="6"/>
    <n v="0"/>
    <n v="4"/>
    <n v="0"/>
    <n v="2406679"/>
    <n v="0"/>
    <n v="2406679"/>
    <n v="1"/>
    <n v="1"/>
    <n v="0.6"/>
    <n v="0.6"/>
  </r>
  <r>
    <s v="2024-06-26"/>
    <x v="1"/>
    <s v="06"/>
    <x v="17"/>
    <s v="CV. Adil Prima Perkasa"/>
    <s v="TS/APP/243641"/>
    <s v="Mining KBM"/>
    <s v="Ore Getting"/>
    <s v="DIGGER, LOADING &amp; SIDE CAST"/>
    <s v="92429;92194"/>
    <s v="DONE;DONE"/>
    <s v="HEAVY EQUIPMENT"/>
    <s v="KOBELCO SK330"/>
    <s v="SK330-10"/>
    <n v="5"/>
    <n v="0.4761111111111111"/>
    <n v="4.5238888888888891"/>
    <n v="101066.18"/>
    <n v="2880988"/>
    <n v="0"/>
    <n v="2982054.18"/>
    <n v="0.95238888888888895"/>
    <n v="0.91305671096682561"/>
    <n v="0.52499562503645802"/>
    <n v="0.5"/>
  </r>
  <r>
    <s v="2024-06-27"/>
    <x v="1"/>
    <s v="06"/>
    <x v="17"/>
    <s v="CV. Adil Prima Perkasa"/>
    <s v="TS/APP/243739"/>
    <s v="Mining KBM"/>
    <s v="Ore Getting"/>
    <s v="DIGGER, LOADING &amp; SIDE CAST"/>
    <s v="-"/>
    <s v="-"/>
    <s v="HEAVY EQUIPMENT"/>
    <s v="KOBELCO SK330"/>
    <s v="SK330-10"/>
    <n v="4"/>
    <n v="0"/>
    <n v="6"/>
    <n v="0"/>
    <n v="1809401"/>
    <n v="0"/>
    <n v="1809401"/>
    <n v="1"/>
    <n v="1"/>
    <n v="0.4"/>
    <n v="0.4"/>
  </r>
  <r>
    <s v="2024-06-28"/>
    <x v="1"/>
    <s v="06"/>
    <x v="17"/>
    <s v="CV. Adil Prima Perkasa"/>
    <s v="TS/APP/244222"/>
    <s v="Mining KBM"/>
    <s v="Ore Getting"/>
    <s v="DIGGER, LOADING &amp; SIDE CAST"/>
    <s v="-"/>
    <s v="-"/>
    <s v="HEAVY EQUIPMENT"/>
    <s v="KOBELCO SK330"/>
    <s v="SK330-10"/>
    <n v="7"/>
    <n v="0"/>
    <n v="3"/>
    <n v="0"/>
    <n v="1668865"/>
    <n v="0"/>
    <n v="1668865"/>
    <n v="1"/>
    <n v="1"/>
    <n v="0.7"/>
    <n v="0.7"/>
  </r>
  <r>
    <s v="2024-06-29"/>
    <x v="1"/>
    <s v="06"/>
    <x v="17"/>
    <s v="CV. Adil Prima Perkasa"/>
    <s v="TS/APP/244456;TS/APP/244562"/>
    <s v="Mining KBM"/>
    <s v="Ore Getting"/>
    <s v="DIGGER, LOADING &amp; SIDE CAST"/>
    <s v="92571"/>
    <s v="DONE"/>
    <s v="HEAVY EQUIPMENT"/>
    <s v="KOBELCO SK330"/>
    <s v="SK330-10"/>
    <n v="2"/>
    <n v="6.5949999999999998"/>
    <n v="1.4050000000000009"/>
    <n v="0"/>
    <n v="3689070"/>
    <n v="0"/>
    <n v="3689070"/>
    <n v="0.34050000000000014"/>
    <n v="0.23269342641070392"/>
    <n v="0.58737151248164443"/>
    <n v="0.2"/>
  </r>
  <r>
    <s v="2024-06-30"/>
    <x v="1"/>
    <s v="06"/>
    <x v="17"/>
    <s v="-"/>
    <s v="-"/>
    <s v="-"/>
    <s v="-"/>
    <s v="-"/>
    <s v="-"/>
    <s v="-"/>
    <s v="HEAVY EQUIPMENT"/>
    <s v="KOBELCO SK330"/>
    <s v="SK330-10"/>
    <n v="0"/>
    <n v="0"/>
    <n v="10"/>
    <n v="0"/>
    <n v="1229690"/>
    <n v="0"/>
    <n v="1229690"/>
    <n v="1"/>
    <n v="0"/>
    <n v="0"/>
    <n v="0"/>
  </r>
  <r>
    <s v="2024-07-01"/>
    <x v="1"/>
    <s v="07"/>
    <x v="18"/>
    <s v="-"/>
    <s v="-"/>
    <s v="-"/>
    <s v="-"/>
    <s v="-"/>
    <s v="93429"/>
    <s v="DONE"/>
    <s v="HEAVY EQUIPMENT"/>
    <s v="KOBELCO SK330"/>
    <s v="SK330-10"/>
    <n v="0"/>
    <n v="0.3322222222222222"/>
    <n v="9.6677777777777774"/>
    <n v="198198.54"/>
    <n v="0"/>
    <n v="0"/>
    <n v="198198.54"/>
    <n v="0.96677777777777774"/>
    <n v="0"/>
    <n v="0"/>
    <n v="0"/>
  </r>
  <r>
    <s v="2024-07-02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3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4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5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6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7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8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09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0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1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2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3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4"/>
    <x v="1"/>
    <s v="07"/>
    <x v="18"/>
    <s v="-"/>
    <s v="-"/>
    <s v="-"/>
    <s v="-"/>
    <s v="-"/>
    <s v="94368"/>
    <s v="DONE"/>
    <s v="HEAVY EQUIPMENT"/>
    <s v="KOBELCO SK330"/>
    <s v="SK330-10"/>
    <n v="0"/>
    <n v="1.211111111111111"/>
    <n v="8.7888888888888896"/>
    <n v="1036036"/>
    <n v="0"/>
    <n v="0"/>
    <n v="1036036"/>
    <n v="0.87888888888888894"/>
    <n v="0"/>
    <n v="0"/>
    <n v="0"/>
  </r>
  <r>
    <s v="2024-07-15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6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7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8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19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0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1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2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3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4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5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  <r>
    <s v="2024-07-26"/>
    <x v="1"/>
    <s v="07"/>
    <x v="18"/>
    <s v="-"/>
    <s v="-"/>
    <s v="-"/>
    <s v="-"/>
    <s v="-"/>
    <s v="-"/>
    <s v="-"/>
    <s v="HEAVY EQUIPMENT"/>
    <s v="KOBELCO SK330"/>
    <s v="SK330-10"/>
    <n v="0"/>
    <n v="0"/>
    <n v="10"/>
    <n v="0"/>
    <n v="0"/>
    <n v="0"/>
    <n v="0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3C4A4-B9E7-2546-91E9-934274C5F7B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A4:AE12" firstHeaderRow="0" firstDataRow="1" firstDataCol="1"/>
  <pivotFields count="25">
    <pivotField showAll="0"/>
    <pivotField axis="axisRow" showAll="0">
      <items count="3">
        <item h="1" x="0"/>
        <item x="1"/>
        <item t="default"/>
      </items>
    </pivotField>
    <pivotField showAll="0"/>
    <pivotField axis="axisRow" showAll="0">
      <items count="20">
        <item h="1" x="0"/>
        <item x="12"/>
        <item h="1" x="1"/>
        <item x="13"/>
        <item h="1" x="2"/>
        <item x="14"/>
        <item h="1" x="3"/>
        <item x="15"/>
        <item h="1" x="4"/>
        <item x="16"/>
        <item h="1" x="5"/>
        <item x="17"/>
        <item h="1" x="6"/>
        <item h="1" x="18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dataField="1" numFmtId="9" showAll="0"/>
    <pivotField dataField="1" numFmtId="9" showAll="0"/>
    <pivotField dataField="1" numFmtId="9" showAll="0"/>
    <pivotField dataField="1" numFmtId="9" showAll="0"/>
  </pivotFields>
  <rowFields count="2">
    <field x="1"/>
    <field x="3"/>
  </rowFields>
  <rowItems count="8">
    <i>
      <x v="1"/>
    </i>
    <i r="1">
      <x v="1"/>
    </i>
    <i r="1">
      <x v="3"/>
    </i>
    <i r="1">
      <x v="5"/>
    </i>
    <i r="1">
      <x v="7"/>
    </i>
    <i r="1">
      <x v="9"/>
    </i>
    <i r="1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A" fld="21" subtotal="average" baseField="0" baseItem="0"/>
    <dataField name="Average of MA" fld="22" subtotal="average" baseField="0" baseItem="0"/>
    <dataField name="Average of UA" fld="23" subtotal="average" baseField="0" baseItem="0"/>
    <dataField name="Average of EU" fld="24" subtotal="average" baseField="0" baseItem="0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9"/>
  <sheetViews>
    <sheetView tabSelected="1" topLeftCell="AE1" zoomScale="150" workbookViewId="0">
      <selection activeCell="AG1" sqref="AG1"/>
    </sheetView>
  </sheetViews>
  <sheetFormatPr baseColWidth="10" defaultColWidth="8.83203125" defaultRowHeight="15" x14ac:dyDescent="0.2"/>
  <cols>
    <col min="1" max="1" width="10.1640625" style="1" bestFit="1" customWidth="1"/>
    <col min="2" max="4" width="10.1640625" style="1" customWidth="1"/>
    <col min="5" max="5" width="18" style="1" bestFit="1" customWidth="1"/>
    <col min="6" max="6" width="26" style="1" bestFit="1" customWidth="1"/>
    <col min="7" max="7" width="10.5" style="1" bestFit="1" customWidth="1"/>
    <col min="8" max="8" width="17.6640625" style="1" bestFit="1" customWidth="1"/>
    <col min="9" max="9" width="25.1640625" style="1" bestFit="1" customWidth="1"/>
    <col min="10" max="10" width="23" style="1" bestFit="1" customWidth="1"/>
    <col min="11" max="11" width="21" style="1" bestFit="1" customWidth="1"/>
    <col min="12" max="12" width="16.1640625" style="1" bestFit="1" customWidth="1"/>
    <col min="13" max="13" width="13.33203125" style="1" bestFit="1" customWidth="1"/>
    <col min="14" max="14" width="8.5" style="1" bestFit="1" customWidth="1"/>
    <col min="15" max="15" width="9.83203125" style="6" bestFit="1" customWidth="1"/>
    <col min="16" max="17" width="12.1640625" style="6" bestFit="1" customWidth="1"/>
    <col min="18" max="18" width="11.1640625" style="4" bestFit="1" customWidth="1"/>
    <col min="19" max="19" width="12.1640625" style="4" bestFit="1" customWidth="1"/>
    <col min="20" max="20" width="10.1640625" style="4" customWidth="1"/>
    <col min="21" max="21" width="12.6640625" style="4" customWidth="1"/>
    <col min="22" max="25" width="8.83203125" style="9"/>
    <col min="26" max="26" width="8.83203125" style="1"/>
    <col min="27" max="27" width="12.1640625" style="1" bestFit="1" customWidth="1"/>
    <col min="28" max="28" width="11.83203125" style="1" bestFit="1" customWidth="1"/>
    <col min="29" max="29" width="12.5" style="1" bestFit="1" customWidth="1"/>
    <col min="30" max="30" width="12" style="1" bestFit="1" customWidth="1"/>
    <col min="31" max="31" width="11.6640625" style="1" bestFit="1" customWidth="1"/>
    <col min="32" max="45" width="8.83203125" style="1"/>
    <col min="46" max="46" width="11.1640625" style="1" bestFit="1" customWidth="1"/>
    <col min="47" max="47" width="15.33203125" style="1" customWidth="1"/>
    <col min="48" max="48" width="15.1640625" style="1" customWidth="1"/>
    <col min="49" max="49" width="14.1640625" style="1" customWidth="1"/>
    <col min="50" max="16384" width="8.83203125" style="1"/>
  </cols>
  <sheetData>
    <row r="1" spans="1:49" s="7" customFormat="1" ht="33" customHeight="1" x14ac:dyDescent="0.2">
      <c r="A1" s="2" t="s">
        <v>1022</v>
      </c>
      <c r="B1" s="2" t="s">
        <v>1051</v>
      </c>
      <c r="C1" s="2" t="s">
        <v>1052</v>
      </c>
      <c r="D1" s="2" t="s">
        <v>1053</v>
      </c>
      <c r="E1" s="2" t="s">
        <v>1023</v>
      </c>
      <c r="F1" s="2" t="s">
        <v>1028</v>
      </c>
      <c r="G1" s="2" t="s">
        <v>1025</v>
      </c>
      <c r="H1" s="2" t="s">
        <v>1026</v>
      </c>
      <c r="I1" s="2" t="s">
        <v>1027</v>
      </c>
      <c r="J1" s="2" t="s">
        <v>1024</v>
      </c>
      <c r="K1" s="2" t="s">
        <v>1029</v>
      </c>
      <c r="L1" s="2" t="s">
        <v>1030</v>
      </c>
      <c r="M1" s="2" t="s">
        <v>1031</v>
      </c>
      <c r="N1" s="2" t="s">
        <v>1032</v>
      </c>
      <c r="O1" s="5" t="s">
        <v>1033</v>
      </c>
      <c r="P1" s="5" t="s">
        <v>1034</v>
      </c>
      <c r="Q1" s="5" t="s">
        <v>1035</v>
      </c>
      <c r="R1" s="3" t="s">
        <v>1036</v>
      </c>
      <c r="S1" s="3" t="s">
        <v>1037</v>
      </c>
      <c r="T1" s="3" t="s">
        <v>1038</v>
      </c>
      <c r="U1" s="3" t="s">
        <v>1039</v>
      </c>
      <c r="V1" s="8" t="s">
        <v>1040</v>
      </c>
      <c r="W1" s="8" t="s">
        <v>1042</v>
      </c>
      <c r="X1" s="8" t="s">
        <v>1041</v>
      </c>
      <c r="Y1" s="8" t="s">
        <v>1043</v>
      </c>
    </row>
    <row r="2" spans="1:49" x14ac:dyDescent="0.2">
      <c r="A2" s="1" t="str" cm="1">
        <f t="array" ref="A2:Y189">_xlfn._xlws.FILTER(Sheet2!A2:Y10000,Sheet2!B2:B10000=2024)</f>
        <v>2024-01-01</v>
      </c>
      <c r="B2" s="1">
        <v>2024</v>
      </c>
      <c r="C2" s="1" t="str">
        <v>01</v>
      </c>
      <c r="D2" s="1" t="str">
        <v>01/24</v>
      </c>
      <c r="E2" s="1" t="str">
        <v>-</v>
      </c>
      <c r="F2" s="1" t="str">
        <v>-</v>
      </c>
      <c r="G2" s="1" t="str">
        <v>-</v>
      </c>
      <c r="H2" s="1" t="str">
        <v>-</v>
      </c>
      <c r="I2" s="1" t="str">
        <v>-</v>
      </c>
      <c r="J2" s="1" t="str">
        <v>-</v>
      </c>
      <c r="K2" s="1" t="str">
        <v>-</v>
      </c>
      <c r="L2" s="1" t="str">
        <v>HEAVY EQUIPMENT</v>
      </c>
      <c r="M2" s="1" t="str">
        <v>KOBELCO SK330</v>
      </c>
      <c r="N2" s="1" t="str">
        <v>SK330-10</v>
      </c>
      <c r="O2" s="6">
        <v>0</v>
      </c>
      <c r="P2" s="6">
        <v>0</v>
      </c>
      <c r="Q2" s="6">
        <v>10</v>
      </c>
      <c r="R2" s="4">
        <v>0</v>
      </c>
      <c r="S2" s="4">
        <v>0</v>
      </c>
      <c r="T2" s="4">
        <v>0</v>
      </c>
      <c r="U2" s="4">
        <v>0</v>
      </c>
      <c r="V2" s="9">
        <v>1</v>
      </c>
      <c r="W2" s="9">
        <v>0</v>
      </c>
      <c r="X2" s="9">
        <v>0</v>
      </c>
      <c r="Y2" s="9">
        <v>0</v>
      </c>
    </row>
    <row r="3" spans="1:49" ht="16" thickBot="1" x14ac:dyDescent="0.25">
      <c r="A3" s="1" t="str">
        <v>2024-01-02</v>
      </c>
      <c r="B3" s="1">
        <v>2024</v>
      </c>
      <c r="C3" s="1" t="str">
        <v>01</v>
      </c>
      <c r="D3" s="1" t="str">
        <v>01/24</v>
      </c>
      <c r="E3" s="1" t="str">
        <v>CV. Adil Prima Perkasa</v>
      </c>
      <c r="F3" s="1" t="str">
        <v>TS/APP/182778</v>
      </c>
      <c r="G3" s="1" t="str">
        <v>Mining KBM</v>
      </c>
      <c r="H3" s="1" t="str">
        <v>Stripping Overburden</v>
      </c>
      <c r="I3" s="1" t="str">
        <v>DIGGER, LOADING &amp; SIDE CAST</v>
      </c>
      <c r="J3" s="1" t="str">
        <v>-</v>
      </c>
      <c r="K3" s="1" t="str">
        <v>-</v>
      </c>
      <c r="L3" s="1" t="str">
        <v>HEAVY EQUIPMENT</v>
      </c>
      <c r="M3" s="1" t="str">
        <v>KOBELCO SK330</v>
      </c>
      <c r="N3" s="1" t="str">
        <v>SK330-10</v>
      </c>
      <c r="O3" s="6">
        <v>7</v>
      </c>
      <c r="P3" s="6">
        <v>0</v>
      </c>
      <c r="Q3" s="6">
        <v>3</v>
      </c>
      <c r="R3" s="4">
        <v>0</v>
      </c>
      <c r="S3" s="4">
        <v>0</v>
      </c>
      <c r="T3" s="4">
        <v>0</v>
      </c>
      <c r="U3" s="4">
        <v>0</v>
      </c>
      <c r="V3" s="9">
        <v>1</v>
      </c>
      <c r="W3" s="9">
        <v>1</v>
      </c>
      <c r="X3" s="9">
        <v>0.7</v>
      </c>
      <c r="Y3" s="9">
        <v>0.7</v>
      </c>
    </row>
    <row r="4" spans="1:49" ht="16" thickBot="1" x14ac:dyDescent="0.25">
      <c r="A4" s="1" t="str">
        <v>2024-01-03</v>
      </c>
      <c r="B4" s="1">
        <v>2024</v>
      </c>
      <c r="C4" s="1" t="str">
        <v>01</v>
      </c>
      <c r="D4" s="1" t="str">
        <v>01/24</v>
      </c>
      <c r="E4" s="1" t="str">
        <v>CV. Adil Prima Perkasa</v>
      </c>
      <c r="F4" s="1" t="str">
        <v>TS/APP/182853</v>
      </c>
      <c r="G4" s="1" t="str">
        <v>Mining KBM</v>
      </c>
      <c r="H4" s="1" t="str">
        <v>Ore Getting</v>
      </c>
      <c r="I4" s="1" t="str">
        <v>DIGGER, LOADING &amp; SIDE CAST</v>
      </c>
      <c r="J4" s="1" t="str">
        <v>72961</v>
      </c>
      <c r="K4" s="1" t="str">
        <v>DONE</v>
      </c>
      <c r="L4" s="1" t="str">
        <v>HEAVY EQUIPMENT</v>
      </c>
      <c r="M4" s="1" t="str">
        <v>KOBELCO SK330</v>
      </c>
      <c r="N4" s="1" t="str">
        <v>SK330-10</v>
      </c>
      <c r="O4" s="6">
        <v>9</v>
      </c>
      <c r="P4" s="6">
        <v>0.33333333333333331</v>
      </c>
      <c r="Q4" s="6">
        <v>0.66666666666666607</v>
      </c>
      <c r="R4" s="4">
        <v>66066.180000000008</v>
      </c>
      <c r="S4" s="4">
        <v>0</v>
      </c>
      <c r="T4" s="4">
        <v>0</v>
      </c>
      <c r="U4" s="4">
        <v>66066.180000000008</v>
      </c>
      <c r="V4" s="9">
        <v>0.96666666666666656</v>
      </c>
      <c r="W4" s="9">
        <v>0.96428571428571419</v>
      </c>
      <c r="X4" s="9">
        <v>0.93103448275862077</v>
      </c>
      <c r="Y4" s="9">
        <v>0.9</v>
      </c>
      <c r="AA4" s="10" t="s">
        <v>1045</v>
      </c>
      <c r="AB4" t="s">
        <v>1047</v>
      </c>
      <c r="AC4" t="s">
        <v>1048</v>
      </c>
      <c r="AD4" t="s">
        <v>1049</v>
      </c>
      <c r="AE4" t="s">
        <v>1050</v>
      </c>
      <c r="AT4" s="14" t="s">
        <v>1069</v>
      </c>
      <c r="AU4" s="14"/>
      <c r="AV4" s="14"/>
      <c r="AW4" s="14"/>
    </row>
    <row r="5" spans="1:49" ht="16" thickBot="1" x14ac:dyDescent="0.25">
      <c r="A5" s="1" t="str">
        <v>2024-01-04</v>
      </c>
      <c r="B5" s="1">
        <v>2024</v>
      </c>
      <c r="C5" s="1" t="str">
        <v>01</v>
      </c>
      <c r="D5" s="1" t="str">
        <v>01/24</v>
      </c>
      <c r="E5" s="1" t="str">
        <v>CV. Adil Prima Perkasa</v>
      </c>
      <c r="F5" s="1" t="str">
        <v>TS/APP/183306</v>
      </c>
      <c r="G5" s="1" t="str">
        <v>Mining KBM</v>
      </c>
      <c r="H5" s="1" t="str">
        <v>Ore Getting</v>
      </c>
      <c r="I5" s="1" t="str">
        <v>DIGGER, LOADING &amp; SIDE CAST</v>
      </c>
      <c r="J5" s="1" t="str">
        <v>72906</v>
      </c>
      <c r="K5" s="1" t="str">
        <v>DONE</v>
      </c>
      <c r="L5" s="1" t="str">
        <v>HEAVY EQUIPMENT</v>
      </c>
      <c r="M5" s="1" t="str">
        <v>KOBELCO SK330</v>
      </c>
      <c r="N5" s="1" t="str">
        <v>SK330-10</v>
      </c>
      <c r="O5" s="6">
        <v>7</v>
      </c>
      <c r="P5" s="6">
        <v>9.4383333333333326</v>
      </c>
      <c r="Q5" s="6">
        <v>0</v>
      </c>
      <c r="R5" s="4">
        <v>0</v>
      </c>
      <c r="S5" s="4">
        <v>0</v>
      </c>
      <c r="T5" s="4">
        <v>0</v>
      </c>
      <c r="U5" s="4">
        <v>0</v>
      </c>
      <c r="V5" s="9">
        <v>0.7</v>
      </c>
      <c r="W5" s="9">
        <v>0.42583392476933996</v>
      </c>
      <c r="X5" s="9">
        <v>1</v>
      </c>
      <c r="Y5" s="9">
        <v>0.7</v>
      </c>
      <c r="AA5" s="11">
        <v>2024</v>
      </c>
      <c r="AB5" s="13">
        <v>0.98005156619385325</v>
      </c>
      <c r="AC5" s="13">
        <v>0.64606328370532162</v>
      </c>
      <c r="AD5" s="13">
        <v>0.46245887924147222</v>
      </c>
      <c r="AE5" s="13">
        <v>0.45212765957446815</v>
      </c>
      <c r="AT5" s="15" t="s">
        <v>1040</v>
      </c>
      <c r="AU5" s="15" t="s">
        <v>1042</v>
      </c>
      <c r="AV5" s="15" t="s">
        <v>1041</v>
      </c>
      <c r="AW5" s="15" t="s">
        <v>1043</v>
      </c>
    </row>
    <row r="6" spans="1:49" ht="16" thickBot="1" x14ac:dyDescent="0.25">
      <c r="A6" s="1" t="str">
        <v>2024-01-05</v>
      </c>
      <c r="B6" s="1">
        <v>2024</v>
      </c>
      <c r="C6" s="1" t="str">
        <v>01</v>
      </c>
      <c r="D6" s="1" t="str">
        <v>01/24</v>
      </c>
      <c r="E6" s="1" t="str">
        <v>-</v>
      </c>
      <c r="F6" s="1" t="str">
        <v>-</v>
      </c>
      <c r="G6" s="1" t="str">
        <v>-</v>
      </c>
      <c r="H6" s="1" t="str">
        <v>-</v>
      </c>
      <c r="I6" s="1" t="str">
        <v>-</v>
      </c>
      <c r="J6" s="1" t="str">
        <v>-</v>
      </c>
      <c r="K6" s="1" t="str">
        <v>-</v>
      </c>
      <c r="L6" s="1" t="str">
        <v>HEAVY EQUIPMENT</v>
      </c>
      <c r="M6" s="1" t="str">
        <v>KOBELCO SK330</v>
      </c>
      <c r="N6" s="1" t="str">
        <v>SK330-10</v>
      </c>
      <c r="O6" s="6">
        <v>0</v>
      </c>
      <c r="P6" s="6">
        <v>0</v>
      </c>
      <c r="Q6" s="6">
        <v>10</v>
      </c>
      <c r="R6" s="4">
        <v>0</v>
      </c>
      <c r="S6" s="4">
        <v>0</v>
      </c>
      <c r="T6" s="4">
        <v>0</v>
      </c>
      <c r="U6" s="4">
        <v>0</v>
      </c>
      <c r="V6" s="9">
        <v>1</v>
      </c>
      <c r="W6" s="9">
        <v>0</v>
      </c>
      <c r="X6" s="9">
        <v>0</v>
      </c>
      <c r="Y6" s="9">
        <v>0</v>
      </c>
      <c r="AA6" s="12" t="s">
        <v>1054</v>
      </c>
      <c r="AB6" s="13">
        <v>0.98519607843137247</v>
      </c>
      <c r="AC6" s="13">
        <v>0.46194283652566309</v>
      </c>
      <c r="AD6" s="13">
        <v>0.35906571601077286</v>
      </c>
      <c r="AE6" s="13">
        <v>0.34705882352941175</v>
      </c>
      <c r="AT6" s="16">
        <f>AVERAGE(V2:V583)</f>
        <v>0.98005156619385325</v>
      </c>
      <c r="AU6" s="16">
        <f>AVERAGE(W2:W583)</f>
        <v>0.64606328370532151</v>
      </c>
      <c r="AV6" s="16">
        <f>AVERAGE(X2:X583)</f>
        <v>0.46245887924147239</v>
      </c>
      <c r="AW6" s="16">
        <f>AVERAGE(Y2:Y583)</f>
        <v>0.45212765957446832</v>
      </c>
    </row>
    <row r="7" spans="1:49" ht="16" thickBot="1" x14ac:dyDescent="0.25">
      <c r="A7" s="1" t="str">
        <v>2024-01-06</v>
      </c>
      <c r="B7" s="1">
        <v>2024</v>
      </c>
      <c r="C7" s="1" t="str">
        <v>01</v>
      </c>
      <c r="D7" s="1" t="str">
        <v>01/24</v>
      </c>
      <c r="E7" s="1" t="str">
        <v>-</v>
      </c>
      <c r="F7" s="1" t="str">
        <v>-</v>
      </c>
      <c r="G7" s="1" t="str">
        <v>-</v>
      </c>
      <c r="H7" s="1" t="str">
        <v>-</v>
      </c>
      <c r="I7" s="1" t="str">
        <v>-</v>
      </c>
      <c r="J7" s="1" t="str">
        <v>-</v>
      </c>
      <c r="K7" s="1" t="str">
        <v>-</v>
      </c>
      <c r="L7" s="1" t="str">
        <v>HEAVY EQUIPMENT</v>
      </c>
      <c r="M7" s="1" t="str">
        <v>KOBELCO SK330</v>
      </c>
      <c r="N7" s="1" t="str">
        <v>SK330-10</v>
      </c>
      <c r="O7" s="6">
        <v>0</v>
      </c>
      <c r="P7" s="6">
        <v>0</v>
      </c>
      <c r="Q7" s="6">
        <v>10</v>
      </c>
      <c r="R7" s="4">
        <v>0</v>
      </c>
      <c r="S7" s="4">
        <v>0</v>
      </c>
      <c r="T7" s="4">
        <v>0</v>
      </c>
      <c r="U7" s="4">
        <v>0</v>
      </c>
      <c r="V7" s="9">
        <v>1</v>
      </c>
      <c r="W7" s="9">
        <v>0</v>
      </c>
      <c r="X7" s="9">
        <v>0</v>
      </c>
      <c r="Y7" s="9">
        <v>0</v>
      </c>
      <c r="AA7" s="12" t="s">
        <v>1055</v>
      </c>
      <c r="AB7" s="13">
        <v>0.95843103448275857</v>
      </c>
      <c r="AC7" s="13">
        <v>0.81797958198575171</v>
      </c>
      <c r="AD7" s="13">
        <v>0.58110068856597186</v>
      </c>
      <c r="AE7" s="13">
        <v>0.57586206896551717</v>
      </c>
    </row>
    <row r="8" spans="1:49" ht="16" thickBot="1" x14ac:dyDescent="0.25">
      <c r="A8" s="1" t="str">
        <v>2024-01-07</v>
      </c>
      <c r="B8" s="1">
        <v>2024</v>
      </c>
      <c r="C8" s="1" t="str">
        <v>01</v>
      </c>
      <c r="D8" s="1" t="str">
        <v>01/24</v>
      </c>
      <c r="E8" s="1" t="str">
        <v>-</v>
      </c>
      <c r="F8" s="1" t="str">
        <v>-</v>
      </c>
      <c r="G8" s="1" t="str">
        <v>-</v>
      </c>
      <c r="H8" s="1" t="str">
        <v>-</v>
      </c>
      <c r="I8" s="1" t="str">
        <v>-</v>
      </c>
      <c r="J8" s="1" t="str">
        <v>-</v>
      </c>
      <c r="K8" s="1" t="str">
        <v>-</v>
      </c>
      <c r="L8" s="1" t="str">
        <v>HEAVY EQUIPMENT</v>
      </c>
      <c r="M8" s="1" t="str">
        <v>KOBELCO SK330</v>
      </c>
      <c r="N8" s="1" t="str">
        <v>SK330-10</v>
      </c>
      <c r="O8" s="6">
        <v>0</v>
      </c>
      <c r="P8" s="6">
        <v>0</v>
      </c>
      <c r="Q8" s="6">
        <v>10</v>
      </c>
      <c r="R8" s="4">
        <v>0</v>
      </c>
      <c r="S8" s="4">
        <v>0</v>
      </c>
      <c r="T8" s="4">
        <v>0</v>
      </c>
      <c r="U8" s="4">
        <v>0</v>
      </c>
      <c r="V8" s="9">
        <v>1</v>
      </c>
      <c r="W8" s="9">
        <v>0</v>
      </c>
      <c r="X8" s="9">
        <v>0</v>
      </c>
      <c r="Y8" s="9">
        <v>0</v>
      </c>
      <c r="AA8" s="12" t="s">
        <v>1056</v>
      </c>
      <c r="AB8" s="13">
        <v>0.99392921146953395</v>
      </c>
      <c r="AC8" s="13">
        <v>0.57741460256108168</v>
      </c>
      <c r="AD8" s="13">
        <v>0.40495756677125477</v>
      </c>
      <c r="AE8" s="13">
        <v>0.40322580645161288</v>
      </c>
      <c r="AT8" s="17" t="s">
        <v>1066</v>
      </c>
      <c r="AU8" s="17"/>
      <c r="AV8" s="17"/>
      <c r="AW8" s="17"/>
    </row>
    <row r="9" spans="1:49" ht="16" thickBot="1" x14ac:dyDescent="0.25">
      <c r="A9" s="1" t="str">
        <v>2024-01-08</v>
      </c>
      <c r="B9" s="1">
        <v>2024</v>
      </c>
      <c r="C9" s="1" t="str">
        <v>01</v>
      </c>
      <c r="D9" s="1" t="str">
        <v>01/24</v>
      </c>
      <c r="E9" s="1" t="str">
        <v>-</v>
      </c>
      <c r="F9" s="1" t="str">
        <v>-</v>
      </c>
      <c r="G9" s="1" t="str">
        <v>-</v>
      </c>
      <c r="H9" s="1" t="str">
        <v>-</v>
      </c>
      <c r="I9" s="1" t="str">
        <v>-</v>
      </c>
      <c r="J9" s="1" t="str">
        <v>-</v>
      </c>
      <c r="K9" s="1" t="str">
        <v>-</v>
      </c>
      <c r="L9" s="1" t="str">
        <v>HEAVY EQUIPMENT</v>
      </c>
      <c r="M9" s="1" t="str">
        <v>KOBELCO SK330</v>
      </c>
      <c r="N9" s="1" t="str">
        <v>SK330-10</v>
      </c>
      <c r="O9" s="6">
        <v>0</v>
      </c>
      <c r="P9" s="6">
        <v>0</v>
      </c>
      <c r="Q9" s="6">
        <v>10</v>
      </c>
      <c r="R9" s="4">
        <v>0</v>
      </c>
      <c r="S9" s="4">
        <v>0</v>
      </c>
      <c r="T9" s="4">
        <v>0</v>
      </c>
      <c r="U9" s="4">
        <v>0</v>
      </c>
      <c r="V9" s="9">
        <v>1</v>
      </c>
      <c r="W9" s="9">
        <v>0</v>
      </c>
      <c r="X9" s="9">
        <v>0</v>
      </c>
      <c r="Y9" s="9">
        <v>0</v>
      </c>
      <c r="AA9" s="12" t="s">
        <v>1057</v>
      </c>
      <c r="AB9" s="13">
        <v>0.99671851851851856</v>
      </c>
      <c r="AC9" s="13">
        <v>0.42879421681786173</v>
      </c>
      <c r="AD9" s="13">
        <v>0.29570554133870208</v>
      </c>
      <c r="AE9" s="13">
        <v>0.29333333333333333</v>
      </c>
      <c r="AT9" s="18" t="s">
        <v>1060</v>
      </c>
      <c r="AU9" s="18" t="s">
        <v>1061</v>
      </c>
      <c r="AV9" s="18" t="s">
        <v>1062</v>
      </c>
      <c r="AW9" s="18" t="s">
        <v>1064</v>
      </c>
    </row>
    <row r="10" spans="1:49" ht="16" thickBot="1" x14ac:dyDescent="0.25">
      <c r="A10" s="1" t="str">
        <v>2024-01-09</v>
      </c>
      <c r="B10" s="1">
        <v>2024</v>
      </c>
      <c r="C10" s="1" t="str">
        <v>01</v>
      </c>
      <c r="D10" s="1" t="str">
        <v>01/24</v>
      </c>
      <c r="E10" s="1" t="str">
        <v>-</v>
      </c>
      <c r="F10" s="1" t="str">
        <v>-</v>
      </c>
      <c r="G10" s="1" t="str">
        <v>-</v>
      </c>
      <c r="H10" s="1" t="str">
        <v>-</v>
      </c>
      <c r="I10" s="1" t="str">
        <v>-</v>
      </c>
      <c r="J10" s="1" t="str">
        <v>-</v>
      </c>
      <c r="K10" s="1" t="str">
        <v>-</v>
      </c>
      <c r="L10" s="1" t="str">
        <v>HEAVY EQUIPMENT</v>
      </c>
      <c r="M10" s="1" t="str">
        <v>KOBELCO SK330</v>
      </c>
      <c r="N10" s="1" t="str">
        <v>SK330-10</v>
      </c>
      <c r="O10" s="6">
        <v>0</v>
      </c>
      <c r="P10" s="6">
        <v>0</v>
      </c>
      <c r="Q10" s="6">
        <v>10</v>
      </c>
      <c r="R10" s="4">
        <v>0</v>
      </c>
      <c r="S10" s="4">
        <v>0</v>
      </c>
      <c r="T10" s="4">
        <v>0</v>
      </c>
      <c r="U10" s="4">
        <v>0</v>
      </c>
      <c r="V10" s="9">
        <v>1</v>
      </c>
      <c r="W10" s="9">
        <v>0</v>
      </c>
      <c r="X10" s="9">
        <v>0</v>
      </c>
      <c r="Y10" s="9">
        <v>0</v>
      </c>
      <c r="AA10" s="12" t="s">
        <v>1058</v>
      </c>
      <c r="AB10" s="13">
        <v>0.98488316993464031</v>
      </c>
      <c r="AC10" s="13">
        <v>0.82068930548865038</v>
      </c>
      <c r="AD10" s="13">
        <v>0.57808244952018994</v>
      </c>
      <c r="AE10" s="13">
        <v>0.5676470588235295</v>
      </c>
      <c r="AT10" s="19">
        <f>SUM(R2:R583)</f>
        <v>8649617.0199999958</v>
      </c>
      <c r="AU10" s="19">
        <f>SUM(S2:S583)</f>
        <v>205013300.05255133</v>
      </c>
      <c r="AV10" s="19">
        <f>SUM(T2:T583)</f>
        <v>0</v>
      </c>
      <c r="AW10" s="19">
        <f>SUM(U2:U583)</f>
        <v>213662917.07255131</v>
      </c>
    </row>
    <row r="11" spans="1:49" ht="16" thickBot="1" x14ac:dyDescent="0.25">
      <c r="A11" s="1" t="str">
        <v>2024-01-10</v>
      </c>
      <c r="B11" s="1">
        <v>2024</v>
      </c>
      <c r="C11" s="1" t="str">
        <v>01</v>
      </c>
      <c r="D11" s="1" t="str">
        <v>01/24</v>
      </c>
      <c r="E11" s="1" t="str">
        <v>-</v>
      </c>
      <c r="F11" s="1" t="str">
        <v>-</v>
      </c>
      <c r="G11" s="1" t="str">
        <v>-</v>
      </c>
      <c r="H11" s="1" t="str">
        <v>-</v>
      </c>
      <c r="I11" s="1" t="str">
        <v>-</v>
      </c>
      <c r="J11" s="1" t="str">
        <v>-</v>
      </c>
      <c r="K11" s="1" t="str">
        <v>-</v>
      </c>
      <c r="L11" s="1" t="str">
        <v>HEAVY EQUIPMENT</v>
      </c>
      <c r="M11" s="1" t="str">
        <v>KOBELCO SK330</v>
      </c>
      <c r="N11" s="1" t="str">
        <v>SK330-10</v>
      </c>
      <c r="O11" s="6">
        <v>0</v>
      </c>
      <c r="P11" s="6">
        <v>0</v>
      </c>
      <c r="Q11" s="6">
        <v>10</v>
      </c>
      <c r="R11" s="4">
        <v>0</v>
      </c>
      <c r="S11" s="4">
        <v>0</v>
      </c>
      <c r="T11" s="4">
        <v>0</v>
      </c>
      <c r="U11" s="4">
        <v>0</v>
      </c>
      <c r="V11" s="9">
        <v>1</v>
      </c>
      <c r="W11" s="9">
        <v>0</v>
      </c>
      <c r="X11" s="9">
        <v>0</v>
      </c>
      <c r="Y11" s="9">
        <v>0</v>
      </c>
      <c r="AA11" s="12" t="s">
        <v>1059</v>
      </c>
      <c r="AB11" s="13">
        <v>0.95863796296296289</v>
      </c>
      <c r="AC11" s="13">
        <v>0.77884391488658811</v>
      </c>
      <c r="AD11" s="13">
        <v>0.56008202969536358</v>
      </c>
      <c r="AE11" s="13">
        <v>0.5299999999999998</v>
      </c>
    </row>
    <row r="12" spans="1:49" ht="16" thickBot="1" x14ac:dyDescent="0.25">
      <c r="A12" s="1" t="str">
        <v>2024-01-11</v>
      </c>
      <c r="B12" s="1">
        <v>2024</v>
      </c>
      <c r="C12" s="1" t="str">
        <v>01</v>
      </c>
      <c r="D12" s="1" t="str">
        <v>01/24</v>
      </c>
      <c r="E12" s="1" t="str">
        <v>-</v>
      </c>
      <c r="F12" s="1" t="str">
        <v>-</v>
      </c>
      <c r="G12" s="1" t="str">
        <v>-</v>
      </c>
      <c r="H12" s="1" t="str">
        <v>-</v>
      </c>
      <c r="I12" s="1" t="str">
        <v>-</v>
      </c>
      <c r="J12" s="1" t="str">
        <v>-</v>
      </c>
      <c r="K12" s="1" t="str">
        <v>-</v>
      </c>
      <c r="L12" s="1" t="str">
        <v>HEAVY EQUIPMENT</v>
      </c>
      <c r="M12" s="1" t="str">
        <v>KOBELCO SK330</v>
      </c>
      <c r="N12" s="1" t="str">
        <v>SK330-10</v>
      </c>
      <c r="O12" s="6">
        <v>0</v>
      </c>
      <c r="P12" s="6">
        <v>0</v>
      </c>
      <c r="Q12" s="6">
        <v>10</v>
      </c>
      <c r="R12" s="4">
        <v>0</v>
      </c>
      <c r="S12" s="4">
        <v>0</v>
      </c>
      <c r="T12" s="4">
        <v>0</v>
      </c>
      <c r="U12" s="4">
        <v>0</v>
      </c>
      <c r="V12" s="9">
        <v>1</v>
      </c>
      <c r="W12" s="9">
        <v>0</v>
      </c>
      <c r="X12" s="9">
        <v>0</v>
      </c>
      <c r="Y12" s="9">
        <v>0</v>
      </c>
      <c r="AA12" s="11" t="s">
        <v>1046</v>
      </c>
      <c r="AB12" s="13">
        <v>0.98005156619385325</v>
      </c>
      <c r="AC12" s="13">
        <v>0.64606328370532162</v>
      </c>
      <c r="AD12" s="13">
        <v>0.46245887924147222</v>
      </c>
      <c r="AE12" s="13">
        <v>0.45212765957446815</v>
      </c>
      <c r="AT12" s="20" t="s">
        <v>1068</v>
      </c>
      <c r="AU12" s="20"/>
      <c r="AV12" s="20"/>
      <c r="AW12" s="20"/>
    </row>
    <row r="13" spans="1:49" ht="16" thickBot="1" x14ac:dyDescent="0.25">
      <c r="A13" s="1" t="str">
        <v>2024-01-12</v>
      </c>
      <c r="B13" s="1">
        <v>2024</v>
      </c>
      <c r="C13" s="1" t="str">
        <v>01</v>
      </c>
      <c r="D13" s="1" t="str">
        <v>01/24</v>
      </c>
      <c r="E13" s="1" t="str">
        <v>-</v>
      </c>
      <c r="F13" s="1" t="str">
        <v>-</v>
      </c>
      <c r="G13" s="1" t="str">
        <v>-</v>
      </c>
      <c r="H13" s="1" t="str">
        <v>-</v>
      </c>
      <c r="I13" s="1" t="str">
        <v>-</v>
      </c>
      <c r="J13" s="1" t="str">
        <v>-</v>
      </c>
      <c r="K13" s="1" t="str">
        <v>-</v>
      </c>
      <c r="L13" s="1" t="str">
        <v>HEAVY EQUIPMENT</v>
      </c>
      <c r="M13" s="1" t="str">
        <v>KOBELCO SK330</v>
      </c>
      <c r="N13" s="1" t="str">
        <v>SK330-10</v>
      </c>
      <c r="O13" s="6">
        <v>0</v>
      </c>
      <c r="P13" s="6">
        <v>0</v>
      </c>
      <c r="Q13" s="6">
        <v>10</v>
      </c>
      <c r="R13" s="4">
        <v>0</v>
      </c>
      <c r="S13" s="4">
        <v>0</v>
      </c>
      <c r="T13" s="4">
        <v>0</v>
      </c>
      <c r="U13" s="4">
        <v>0</v>
      </c>
      <c r="V13" s="9">
        <v>1</v>
      </c>
      <c r="W13" s="9">
        <v>0</v>
      </c>
      <c r="X13" s="9">
        <v>0</v>
      </c>
      <c r="Y13" s="9">
        <v>0</v>
      </c>
      <c r="AA13"/>
      <c r="AB13"/>
      <c r="AC13"/>
      <c r="AD13"/>
      <c r="AE13"/>
      <c r="AT13" s="21" t="s">
        <v>1060</v>
      </c>
      <c r="AU13" s="21" t="s">
        <v>1061</v>
      </c>
      <c r="AV13" s="21" t="s">
        <v>1062</v>
      </c>
      <c r="AW13" s="21" t="s">
        <v>1064</v>
      </c>
    </row>
    <row r="14" spans="1:49" ht="16" thickBot="1" x14ac:dyDescent="0.25">
      <c r="A14" s="1" t="str">
        <v>2024-01-13</v>
      </c>
      <c r="B14" s="1">
        <v>2024</v>
      </c>
      <c r="C14" s="1" t="str">
        <v>01</v>
      </c>
      <c r="D14" s="1" t="str">
        <v>01/24</v>
      </c>
      <c r="E14" s="1" t="str">
        <v>-</v>
      </c>
      <c r="F14" s="1" t="str">
        <v>-</v>
      </c>
      <c r="G14" s="1" t="str">
        <v>-</v>
      </c>
      <c r="H14" s="1" t="str">
        <v>-</v>
      </c>
      <c r="I14" s="1" t="str">
        <v>-</v>
      </c>
      <c r="J14" s="1" t="str">
        <v>-</v>
      </c>
      <c r="K14" s="1" t="str">
        <v>-</v>
      </c>
      <c r="L14" s="1" t="str">
        <v>HEAVY EQUIPMENT</v>
      </c>
      <c r="M14" s="1" t="str">
        <v>KOBELCO SK330</v>
      </c>
      <c r="N14" s="1" t="str">
        <v>SK330-10</v>
      </c>
      <c r="O14" s="6">
        <v>0</v>
      </c>
      <c r="P14" s="6">
        <v>0</v>
      </c>
      <c r="Q14" s="6">
        <v>10</v>
      </c>
      <c r="R14" s="4">
        <v>0</v>
      </c>
      <c r="S14" s="4">
        <v>0</v>
      </c>
      <c r="T14" s="4">
        <v>0</v>
      </c>
      <c r="U14" s="4">
        <v>0</v>
      </c>
      <c r="V14" s="9">
        <v>1</v>
      </c>
      <c r="W14" s="9">
        <v>0</v>
      </c>
      <c r="X14" s="9">
        <v>0</v>
      </c>
      <c r="Y14" s="9">
        <v>0</v>
      </c>
      <c r="AA14"/>
      <c r="AB14"/>
      <c r="AC14"/>
      <c r="AD14"/>
      <c r="AE14"/>
      <c r="AT14" s="19">
        <f>AVERAGE(R2:R583)</f>
        <v>46008.601170212743</v>
      </c>
      <c r="AU14" s="19">
        <f>AVERAGE(S2:S583)</f>
        <v>1090496.2768752731</v>
      </c>
      <c r="AV14" s="19">
        <f>AVERAGE(T2:T583)</f>
        <v>0</v>
      </c>
      <c r="AW14" s="19">
        <f>AVERAGE(U2:U583)</f>
        <v>1136504.8780454856</v>
      </c>
    </row>
    <row r="15" spans="1:49" ht="16" thickBot="1" x14ac:dyDescent="0.25">
      <c r="A15" s="1" t="str">
        <v>2024-01-14</v>
      </c>
      <c r="B15" s="1">
        <v>2024</v>
      </c>
      <c r="C15" s="1" t="str">
        <v>01</v>
      </c>
      <c r="D15" s="1" t="str">
        <v>01/24</v>
      </c>
      <c r="E15" s="1" t="str">
        <v>-</v>
      </c>
      <c r="F15" s="1" t="str">
        <v>-</v>
      </c>
      <c r="G15" s="1" t="str">
        <v>-</v>
      </c>
      <c r="H15" s="1" t="str">
        <v>-</v>
      </c>
      <c r="I15" s="1" t="str">
        <v>-</v>
      </c>
      <c r="J15" s="1" t="str">
        <v>-</v>
      </c>
      <c r="K15" s="1" t="str">
        <v>-</v>
      </c>
      <c r="L15" s="1" t="str">
        <v>HEAVY EQUIPMENT</v>
      </c>
      <c r="M15" s="1" t="str">
        <v>KOBELCO SK330</v>
      </c>
      <c r="N15" s="1" t="str">
        <v>SK330-10</v>
      </c>
      <c r="O15" s="6">
        <v>0</v>
      </c>
      <c r="P15" s="6">
        <v>0</v>
      </c>
      <c r="Q15" s="6">
        <v>10</v>
      </c>
      <c r="R15" s="4">
        <v>0</v>
      </c>
      <c r="S15" s="4">
        <v>0</v>
      </c>
      <c r="T15" s="4">
        <v>0</v>
      </c>
      <c r="U15" s="4">
        <v>0</v>
      </c>
      <c r="V15" s="9">
        <v>1</v>
      </c>
      <c r="W15" s="9">
        <v>0</v>
      </c>
      <c r="X15" s="9">
        <v>0</v>
      </c>
      <c r="Y15" s="9">
        <v>0</v>
      </c>
      <c r="AA15"/>
      <c r="AB15"/>
      <c r="AC15"/>
      <c r="AD15"/>
      <c r="AE15"/>
    </row>
    <row r="16" spans="1:49" ht="17" thickBot="1" x14ac:dyDescent="0.25">
      <c r="A16" s="1" t="str">
        <v>2024-01-15</v>
      </c>
      <c r="B16" s="1">
        <v>2024</v>
      </c>
      <c r="C16" s="1" t="str">
        <v>01</v>
      </c>
      <c r="D16" s="1" t="str">
        <v>01/24</v>
      </c>
      <c r="E16" s="1" t="str">
        <v>-</v>
      </c>
      <c r="F16" s="1" t="str">
        <v>-</v>
      </c>
      <c r="G16" s="1" t="str">
        <v>-</v>
      </c>
      <c r="H16" s="1" t="str">
        <v>-</v>
      </c>
      <c r="I16" s="1" t="str">
        <v>-</v>
      </c>
      <c r="J16" s="1" t="str">
        <v>-</v>
      </c>
      <c r="K16" s="1" t="str">
        <v>-</v>
      </c>
      <c r="L16" s="1" t="str">
        <v>HEAVY EQUIPMENT</v>
      </c>
      <c r="M16" s="1" t="str">
        <v>KOBELCO SK330</v>
      </c>
      <c r="N16" s="1" t="str">
        <v>SK330-10</v>
      </c>
      <c r="O16" s="6">
        <v>0</v>
      </c>
      <c r="P16" s="6">
        <v>0</v>
      </c>
      <c r="Q16" s="6">
        <v>10</v>
      </c>
      <c r="R16" s="4">
        <v>0</v>
      </c>
      <c r="S16" s="4">
        <v>0</v>
      </c>
      <c r="T16" s="4">
        <v>0</v>
      </c>
      <c r="U16" s="4">
        <v>0</v>
      </c>
      <c r="V16" s="9">
        <v>1</v>
      </c>
      <c r="W16" s="9">
        <v>0</v>
      </c>
      <c r="X16" s="9">
        <v>0</v>
      </c>
      <c r="Y16" s="9">
        <v>0</v>
      </c>
      <c r="AA16"/>
      <c r="AB16"/>
      <c r="AC16"/>
      <c r="AD16"/>
      <c r="AE16"/>
      <c r="AT16" s="22" t="s">
        <v>1063</v>
      </c>
      <c r="AU16" s="24" t="s">
        <v>1067</v>
      </c>
      <c r="AV16" s="24" t="s">
        <v>1070</v>
      </c>
    </row>
    <row r="17" spans="1:48" ht="16" thickBot="1" x14ac:dyDescent="0.25">
      <c r="A17" s="1" t="str">
        <v>2024-01-16</v>
      </c>
      <c r="B17" s="1">
        <v>2024</v>
      </c>
      <c r="C17" s="1" t="str">
        <v>01</v>
      </c>
      <c r="D17" s="1" t="str">
        <v>01/24</v>
      </c>
      <c r="E17" s="1" t="str">
        <v>-</v>
      </c>
      <c r="F17" s="1" t="str">
        <v>-</v>
      </c>
      <c r="G17" s="1" t="str">
        <v>-</v>
      </c>
      <c r="H17" s="1" t="str">
        <v>-</v>
      </c>
      <c r="I17" s="1" t="str">
        <v>-</v>
      </c>
      <c r="J17" s="1" t="str">
        <v>-</v>
      </c>
      <c r="K17" s="1" t="str">
        <v>-</v>
      </c>
      <c r="L17" s="1" t="str">
        <v>HEAVY EQUIPMENT</v>
      </c>
      <c r="M17" s="1" t="str">
        <v>KOBELCO SK330</v>
      </c>
      <c r="N17" s="1" t="str">
        <v>SK330-10</v>
      </c>
      <c r="O17" s="6">
        <v>0</v>
      </c>
      <c r="P17" s="6">
        <v>0</v>
      </c>
      <c r="Q17" s="6">
        <v>10</v>
      </c>
      <c r="R17" s="4">
        <v>0</v>
      </c>
      <c r="S17" s="4">
        <v>0</v>
      </c>
      <c r="T17" s="4">
        <v>0</v>
      </c>
      <c r="U17" s="4">
        <v>0</v>
      </c>
      <c r="V17" s="9">
        <v>1</v>
      </c>
      <c r="W17" s="9">
        <v>0</v>
      </c>
      <c r="X17" s="9">
        <v>0</v>
      </c>
      <c r="Y17" s="9">
        <v>0</v>
      </c>
      <c r="AA17"/>
      <c r="AB17"/>
      <c r="AC17"/>
      <c r="AD17"/>
      <c r="AE17"/>
      <c r="AT17" s="23" t="s">
        <v>1065</v>
      </c>
      <c r="AU17" s="23">
        <f>SUM(S2:S189)/SUM(O2:O189)</f>
        <v>241192.11770888392</v>
      </c>
      <c r="AV17" s="23">
        <f>SUM(R2:R189)/SUM(O2:O189)</f>
        <v>10176.020023529407</v>
      </c>
    </row>
    <row r="18" spans="1:48" x14ac:dyDescent="0.2">
      <c r="A18" s="1" t="str">
        <v>2024-01-17</v>
      </c>
      <c r="B18" s="1">
        <v>2024</v>
      </c>
      <c r="C18" s="1" t="str">
        <v>01</v>
      </c>
      <c r="D18" s="1" t="str">
        <v>01/24</v>
      </c>
      <c r="E18" s="1" t="str">
        <v>-</v>
      </c>
      <c r="F18" s="1" t="str">
        <v>-</v>
      </c>
      <c r="G18" s="1" t="str">
        <v>-</v>
      </c>
      <c r="H18" s="1" t="str">
        <v>-</v>
      </c>
      <c r="I18" s="1" t="str">
        <v>-</v>
      </c>
      <c r="J18" s="1" t="str">
        <v>-</v>
      </c>
      <c r="K18" s="1" t="str">
        <v>-</v>
      </c>
      <c r="L18" s="1" t="str">
        <v>HEAVY EQUIPMENT</v>
      </c>
      <c r="M18" s="1" t="str">
        <v>KOBELCO SK330</v>
      </c>
      <c r="N18" s="1" t="str">
        <v>SK330-10</v>
      </c>
      <c r="O18" s="6">
        <v>0</v>
      </c>
      <c r="P18" s="6">
        <v>0</v>
      </c>
      <c r="Q18" s="6">
        <v>10</v>
      </c>
      <c r="R18" s="4">
        <v>0</v>
      </c>
      <c r="S18" s="4">
        <v>0</v>
      </c>
      <c r="T18" s="4">
        <v>0</v>
      </c>
      <c r="U18" s="4">
        <v>0</v>
      </c>
      <c r="V18" s="9">
        <v>1</v>
      </c>
      <c r="W18" s="9">
        <v>0</v>
      </c>
      <c r="X18" s="9">
        <v>0</v>
      </c>
      <c r="Y18" s="9">
        <v>0</v>
      </c>
      <c r="AA18"/>
      <c r="AB18"/>
      <c r="AC18"/>
      <c r="AD18"/>
      <c r="AE18"/>
    </row>
    <row r="19" spans="1:48" x14ac:dyDescent="0.2">
      <c r="A19" s="1" t="str">
        <v>2024-01-18</v>
      </c>
      <c r="B19" s="1">
        <v>2024</v>
      </c>
      <c r="C19" s="1" t="str">
        <v>01</v>
      </c>
      <c r="D19" s="1" t="str">
        <v>01/24</v>
      </c>
      <c r="E19" s="1" t="str">
        <v>-</v>
      </c>
      <c r="F19" s="1" t="str">
        <v>-</v>
      </c>
      <c r="G19" s="1" t="str">
        <v>-</v>
      </c>
      <c r="H19" s="1" t="str">
        <v>-</v>
      </c>
      <c r="I19" s="1" t="str">
        <v>-</v>
      </c>
      <c r="J19" s="1" t="str">
        <v>-</v>
      </c>
      <c r="K19" s="1" t="str">
        <v>-</v>
      </c>
      <c r="L19" s="1" t="str">
        <v>HEAVY EQUIPMENT</v>
      </c>
      <c r="M19" s="1" t="str">
        <v>KOBELCO SK330</v>
      </c>
      <c r="N19" s="1" t="str">
        <v>SK330-10</v>
      </c>
      <c r="O19" s="6">
        <v>0</v>
      </c>
      <c r="P19" s="6">
        <v>0</v>
      </c>
      <c r="Q19" s="6">
        <v>10</v>
      </c>
      <c r="R19" s="4">
        <v>0</v>
      </c>
      <c r="S19" s="4">
        <v>0</v>
      </c>
      <c r="T19" s="4">
        <v>0</v>
      </c>
      <c r="U19" s="4">
        <v>0</v>
      </c>
      <c r="V19" s="9">
        <v>1</v>
      </c>
      <c r="W19" s="9">
        <v>0</v>
      </c>
      <c r="X19" s="9">
        <v>0</v>
      </c>
      <c r="Y19" s="9">
        <v>0</v>
      </c>
      <c r="AA19"/>
      <c r="AB19"/>
      <c r="AC19"/>
      <c r="AD19"/>
      <c r="AE19"/>
    </row>
    <row r="20" spans="1:48" x14ac:dyDescent="0.2">
      <c r="A20" s="1" t="str">
        <v>2024-01-19</v>
      </c>
      <c r="B20" s="1">
        <v>2024</v>
      </c>
      <c r="C20" s="1" t="str">
        <v>01</v>
      </c>
      <c r="D20" s="1" t="str">
        <v>01/24</v>
      </c>
      <c r="E20" s="1" t="str">
        <v>-</v>
      </c>
      <c r="F20" s="1" t="str">
        <v>-</v>
      </c>
      <c r="G20" s="1" t="str">
        <v>-</v>
      </c>
      <c r="H20" s="1" t="str">
        <v>-</v>
      </c>
      <c r="I20" s="1" t="str">
        <v>-</v>
      </c>
      <c r="J20" s="1" t="str">
        <v>-</v>
      </c>
      <c r="K20" s="1" t="str">
        <v>-</v>
      </c>
      <c r="L20" s="1" t="str">
        <v>HEAVY EQUIPMENT</v>
      </c>
      <c r="M20" s="1" t="str">
        <v>KOBELCO SK330</v>
      </c>
      <c r="N20" s="1" t="str">
        <v>SK330-10</v>
      </c>
      <c r="O20" s="6">
        <v>0</v>
      </c>
      <c r="P20" s="6">
        <v>0</v>
      </c>
      <c r="Q20" s="6">
        <v>10</v>
      </c>
      <c r="R20" s="4">
        <v>0</v>
      </c>
      <c r="S20" s="4">
        <v>0</v>
      </c>
      <c r="T20" s="4">
        <v>0</v>
      </c>
      <c r="U20" s="4">
        <v>0</v>
      </c>
      <c r="V20" s="9">
        <v>1</v>
      </c>
      <c r="W20" s="9">
        <v>0</v>
      </c>
      <c r="X20" s="9">
        <v>0</v>
      </c>
      <c r="Y20" s="9">
        <v>0</v>
      </c>
      <c r="AA20"/>
      <c r="AB20"/>
      <c r="AC20"/>
      <c r="AD20"/>
      <c r="AE20"/>
    </row>
    <row r="21" spans="1:48" x14ac:dyDescent="0.2">
      <c r="A21" s="1" t="str">
        <v>2024-01-20</v>
      </c>
      <c r="B21" s="1">
        <v>2024</v>
      </c>
      <c r="C21" s="1" t="str">
        <v>01</v>
      </c>
      <c r="D21" s="1" t="str">
        <v>01/24</v>
      </c>
      <c r="E21" s="1" t="str">
        <v>-</v>
      </c>
      <c r="F21" s="1" t="str">
        <v>-</v>
      </c>
      <c r="G21" s="1" t="str">
        <v>-</v>
      </c>
      <c r="H21" s="1" t="str">
        <v>-</v>
      </c>
      <c r="I21" s="1" t="str">
        <v>-</v>
      </c>
      <c r="J21" s="1" t="str">
        <v>-</v>
      </c>
      <c r="K21" s="1" t="str">
        <v>-</v>
      </c>
      <c r="L21" s="1" t="str">
        <v>HEAVY EQUIPMENT</v>
      </c>
      <c r="M21" s="1" t="str">
        <v>KOBELCO SK330</v>
      </c>
      <c r="N21" s="1" t="str">
        <v>SK330-10</v>
      </c>
      <c r="O21" s="6">
        <v>0</v>
      </c>
      <c r="P21" s="6">
        <v>0</v>
      </c>
      <c r="Q21" s="6">
        <v>10</v>
      </c>
      <c r="R21" s="4">
        <v>0</v>
      </c>
      <c r="S21" s="4">
        <v>0</v>
      </c>
      <c r="T21" s="4">
        <v>0</v>
      </c>
      <c r="U21" s="4">
        <v>0</v>
      </c>
      <c r="V21" s="9">
        <v>1</v>
      </c>
      <c r="W21" s="9">
        <v>0</v>
      </c>
      <c r="X21" s="9">
        <v>0</v>
      </c>
      <c r="Y21" s="9">
        <v>0</v>
      </c>
      <c r="AA21"/>
      <c r="AB21"/>
      <c r="AC21"/>
      <c r="AD21"/>
      <c r="AE21"/>
    </row>
    <row r="22" spans="1:48" x14ac:dyDescent="0.2">
      <c r="A22" s="1" t="str">
        <v>2024-01-21</v>
      </c>
      <c r="B22" s="1">
        <v>2024</v>
      </c>
      <c r="C22" s="1" t="str">
        <v>01</v>
      </c>
      <c r="D22" s="1" t="str">
        <v>01/24</v>
      </c>
      <c r="E22" s="1" t="str">
        <v>CV. Adil Prima Perkasa</v>
      </c>
      <c r="F22" s="1" t="str">
        <v>TS/APP/189629</v>
      </c>
      <c r="G22" s="1" t="str">
        <v>Mining KBM</v>
      </c>
      <c r="H22" s="1" t="str">
        <v>Stripping Overburden</v>
      </c>
      <c r="I22" s="1" t="str">
        <v>DIGGER, LOADING &amp; SIDE CAST</v>
      </c>
      <c r="J22" s="1" t="str">
        <v>74918</v>
      </c>
      <c r="K22" s="1" t="str">
        <v>DONE</v>
      </c>
      <c r="L22" s="1" t="str">
        <v>HEAVY EQUIPMENT</v>
      </c>
      <c r="M22" s="1" t="str">
        <v>KOBELCO SK330</v>
      </c>
      <c r="N22" s="1" t="str">
        <v>SK330-10</v>
      </c>
      <c r="O22" s="6">
        <v>6</v>
      </c>
      <c r="P22" s="6">
        <v>0.33333333333333331</v>
      </c>
      <c r="Q22" s="6">
        <v>3.666666666666667</v>
      </c>
      <c r="R22" s="4">
        <v>66066.180000000008</v>
      </c>
      <c r="S22" s="4">
        <v>0</v>
      </c>
      <c r="T22" s="4">
        <v>0</v>
      </c>
      <c r="U22" s="4">
        <v>66066.180000000008</v>
      </c>
      <c r="V22" s="9">
        <v>0.96666666666666679</v>
      </c>
      <c r="W22" s="9">
        <v>0.94736842105263164</v>
      </c>
      <c r="X22" s="9">
        <v>0.6206896551724137</v>
      </c>
      <c r="Y22" s="9">
        <v>0.6</v>
      </c>
      <c r="AA22"/>
      <c r="AB22"/>
      <c r="AC22"/>
      <c r="AD22"/>
      <c r="AE22"/>
    </row>
    <row r="23" spans="1:48" x14ac:dyDescent="0.2">
      <c r="A23" s="1" t="str">
        <v>2024-01-22</v>
      </c>
      <c r="B23" s="1">
        <v>2024</v>
      </c>
      <c r="C23" s="1" t="str">
        <v>01</v>
      </c>
      <c r="D23" s="1" t="str">
        <v>01/24</v>
      </c>
      <c r="E23" s="1" t="str">
        <v>CV. Adil Prima Perkasa</v>
      </c>
      <c r="F23" s="1" t="str">
        <v>TS/APP/190390</v>
      </c>
      <c r="G23" s="1" t="str">
        <v>Mining KBM</v>
      </c>
      <c r="H23" s="1" t="str">
        <v>Stripping Overburden</v>
      </c>
      <c r="I23" s="1" t="str">
        <v>DIGGER, LOADING &amp; SIDE CAST</v>
      </c>
      <c r="J23" s="1" t="str">
        <v>-</v>
      </c>
      <c r="K23" s="1" t="str">
        <v>-</v>
      </c>
      <c r="L23" s="1" t="str">
        <v>HEAVY EQUIPMENT</v>
      </c>
      <c r="M23" s="1" t="str">
        <v>KOBELCO SK330</v>
      </c>
      <c r="N23" s="1" t="str">
        <v>SK330-10</v>
      </c>
      <c r="O23" s="6">
        <v>10</v>
      </c>
      <c r="P23" s="6">
        <v>0</v>
      </c>
      <c r="Q23" s="6">
        <v>0</v>
      </c>
      <c r="R23" s="4">
        <v>0</v>
      </c>
      <c r="S23" s="4">
        <v>0</v>
      </c>
      <c r="T23" s="4">
        <v>0</v>
      </c>
      <c r="U23" s="4">
        <v>0</v>
      </c>
      <c r="V23" s="9">
        <v>1</v>
      </c>
      <c r="W23" s="9">
        <v>1</v>
      </c>
      <c r="X23" s="9">
        <v>1</v>
      </c>
      <c r="Y23" s="9">
        <v>1</v>
      </c>
      <c r="AA23"/>
      <c r="AB23"/>
      <c r="AC23"/>
      <c r="AD23"/>
      <c r="AE23"/>
    </row>
    <row r="24" spans="1:48" x14ac:dyDescent="0.2">
      <c r="A24" s="1" t="str">
        <v>2024-01-23</v>
      </c>
      <c r="B24" s="1">
        <v>2024</v>
      </c>
      <c r="C24" s="1" t="str">
        <v>01</v>
      </c>
      <c r="D24" s="1" t="str">
        <v>01/24</v>
      </c>
      <c r="E24" s="1" t="str">
        <v>CV. Adil Prima Perkasa</v>
      </c>
      <c r="F24" s="1" t="str">
        <v>TS/APP/190491</v>
      </c>
      <c r="G24" s="1" t="str">
        <v>Mining KBM</v>
      </c>
      <c r="H24" s="1" t="str">
        <v>Ore Getting</v>
      </c>
      <c r="I24" s="1" t="str">
        <v>DIGGER, LOADING &amp; SIDE CAST</v>
      </c>
      <c r="J24" s="1" t="str">
        <v>-</v>
      </c>
      <c r="K24" s="1" t="str">
        <v>-</v>
      </c>
      <c r="L24" s="1" t="str">
        <v>HEAVY EQUIPMENT</v>
      </c>
      <c r="M24" s="1" t="str">
        <v>KOBELCO SK330</v>
      </c>
      <c r="N24" s="1" t="str">
        <v>SK330-10</v>
      </c>
      <c r="O24" s="6">
        <v>10</v>
      </c>
      <c r="P24" s="6">
        <v>0</v>
      </c>
      <c r="Q24" s="6">
        <v>0</v>
      </c>
      <c r="R24" s="4">
        <v>0</v>
      </c>
      <c r="S24" s="4">
        <v>0</v>
      </c>
      <c r="T24" s="4">
        <v>0</v>
      </c>
      <c r="U24" s="4">
        <v>0</v>
      </c>
      <c r="V24" s="9">
        <v>1</v>
      </c>
      <c r="W24" s="9">
        <v>1</v>
      </c>
      <c r="X24" s="9">
        <v>1</v>
      </c>
      <c r="Y24" s="9">
        <v>1</v>
      </c>
      <c r="AA24"/>
      <c r="AB24"/>
      <c r="AC24"/>
      <c r="AD24"/>
      <c r="AE24"/>
    </row>
    <row r="25" spans="1:48" x14ac:dyDescent="0.2">
      <c r="A25" s="1" t="str">
        <v>2024-01-24</v>
      </c>
      <c r="B25" s="1">
        <v>2024</v>
      </c>
      <c r="C25" s="1" t="str">
        <v>01</v>
      </c>
      <c r="D25" s="1" t="str">
        <v>01/24</v>
      </c>
      <c r="E25" s="1" t="str">
        <v>CV. Adil Prima Perkasa</v>
      </c>
      <c r="F25" s="1" t="str">
        <v>TS/APP/191303;TS/APP/191304</v>
      </c>
      <c r="G25" s="1" t="str">
        <v>Mining KBM</v>
      </c>
      <c r="H25" s="1" t="str">
        <v>Ore Getting</v>
      </c>
      <c r="I25" s="1" t="str">
        <v>DIGGER, LOADING &amp; SIDE CAST</v>
      </c>
      <c r="J25" s="1" t="str">
        <v>75240</v>
      </c>
      <c r="K25" s="1" t="str">
        <v>DONE</v>
      </c>
      <c r="L25" s="1" t="str">
        <v>HEAVY EQUIPMENT</v>
      </c>
      <c r="M25" s="1" t="str">
        <v>KOBELCO SK330</v>
      </c>
      <c r="N25" s="1" t="str">
        <v>SK330-10</v>
      </c>
      <c r="O25" s="6">
        <v>10</v>
      </c>
      <c r="P25" s="6">
        <v>0.33333333333333331</v>
      </c>
      <c r="Q25" s="6">
        <v>0</v>
      </c>
      <c r="R25" s="4">
        <v>66066.180000000008</v>
      </c>
      <c r="S25" s="4">
        <v>0</v>
      </c>
      <c r="T25" s="4">
        <v>0</v>
      </c>
      <c r="U25" s="4">
        <v>66066.180000000008</v>
      </c>
      <c r="V25" s="9">
        <v>1</v>
      </c>
      <c r="W25" s="9">
        <v>0.96774193548387089</v>
      </c>
      <c r="X25" s="9">
        <v>1</v>
      </c>
      <c r="Y25" s="9">
        <v>1</v>
      </c>
      <c r="AA25"/>
      <c r="AB25"/>
      <c r="AC25"/>
      <c r="AD25"/>
      <c r="AE25"/>
    </row>
    <row r="26" spans="1:48" x14ac:dyDescent="0.2">
      <c r="A26" s="1" t="str">
        <v>2024-01-25</v>
      </c>
      <c r="B26" s="1">
        <v>2024</v>
      </c>
      <c r="C26" s="1" t="str">
        <v>01</v>
      </c>
      <c r="D26" s="1" t="str">
        <v>01/24</v>
      </c>
      <c r="E26" s="1" t="str">
        <v>CV. Adil Prima Perkasa</v>
      </c>
      <c r="F26" s="1" t="str">
        <v>TS/APP/191409</v>
      </c>
      <c r="G26" s="1" t="str">
        <v>Mining KBM</v>
      </c>
      <c r="H26" s="1" t="str">
        <v>Ore Getting</v>
      </c>
      <c r="I26" s="1" t="str">
        <v>DIGGER, LOADING &amp; SIDE CAST</v>
      </c>
      <c r="J26" s="1" t="str">
        <v>-</v>
      </c>
      <c r="K26" s="1" t="str">
        <v>-</v>
      </c>
      <c r="L26" s="1" t="str">
        <v>HEAVY EQUIPMENT</v>
      </c>
      <c r="M26" s="1" t="str">
        <v>KOBELCO SK330</v>
      </c>
      <c r="N26" s="1" t="str">
        <v>SK330-10</v>
      </c>
      <c r="O26" s="6">
        <v>10</v>
      </c>
      <c r="P26" s="6">
        <v>0</v>
      </c>
      <c r="Q26" s="6">
        <v>0</v>
      </c>
      <c r="R26" s="4">
        <v>0</v>
      </c>
      <c r="S26" s="4">
        <v>0</v>
      </c>
      <c r="T26" s="4">
        <v>0</v>
      </c>
      <c r="U26" s="4">
        <v>0</v>
      </c>
      <c r="V26" s="9">
        <v>1</v>
      </c>
      <c r="W26" s="9">
        <v>1</v>
      </c>
      <c r="X26" s="9">
        <v>1</v>
      </c>
      <c r="Y26" s="9">
        <v>1</v>
      </c>
      <c r="AA26"/>
      <c r="AB26"/>
      <c r="AC26"/>
      <c r="AD26"/>
      <c r="AE26"/>
    </row>
    <row r="27" spans="1:48" x14ac:dyDescent="0.2">
      <c r="A27" s="1" t="str">
        <v>2024-01-26</v>
      </c>
      <c r="B27" s="1">
        <v>2024</v>
      </c>
      <c r="C27" s="1" t="str">
        <v>01</v>
      </c>
      <c r="D27" s="1" t="str">
        <v>01/24</v>
      </c>
      <c r="E27" s="1" t="str">
        <v>CV. Adil Prima Perkasa</v>
      </c>
      <c r="F27" s="1" t="str">
        <v>TS/APP/192523</v>
      </c>
      <c r="G27" s="1" t="str">
        <v>Mining KBM</v>
      </c>
      <c r="H27" s="1" t="str">
        <v>Ore Getting</v>
      </c>
      <c r="I27" s="1" t="str">
        <v>DIGGER, LOADING &amp; SIDE CAST</v>
      </c>
      <c r="J27" s="1" t="str">
        <v>-</v>
      </c>
      <c r="K27" s="1" t="str">
        <v>-</v>
      </c>
      <c r="L27" s="1" t="str">
        <v>HEAVY EQUIPMENT</v>
      </c>
      <c r="M27" s="1" t="str">
        <v>KOBELCO SK330</v>
      </c>
      <c r="N27" s="1" t="str">
        <v>SK330-10</v>
      </c>
      <c r="O27" s="6">
        <v>8</v>
      </c>
      <c r="P27" s="6">
        <v>0</v>
      </c>
      <c r="Q27" s="6">
        <v>2</v>
      </c>
      <c r="R27" s="4">
        <v>0</v>
      </c>
      <c r="S27" s="4">
        <v>0</v>
      </c>
      <c r="T27" s="4">
        <v>0</v>
      </c>
      <c r="U27" s="4">
        <v>0</v>
      </c>
      <c r="V27" s="9">
        <v>1</v>
      </c>
      <c r="W27" s="9">
        <v>1</v>
      </c>
      <c r="X27" s="9">
        <v>0.8</v>
      </c>
      <c r="Y27" s="9">
        <v>0.8</v>
      </c>
    </row>
    <row r="28" spans="1:48" x14ac:dyDescent="0.2">
      <c r="A28" s="1" t="str">
        <v>2024-01-27</v>
      </c>
      <c r="B28" s="1">
        <v>2024</v>
      </c>
      <c r="C28" s="1" t="str">
        <v>01</v>
      </c>
      <c r="D28" s="1" t="str">
        <v>01/24</v>
      </c>
      <c r="E28" s="1" t="str">
        <v>CV. Adil Prima Perkasa</v>
      </c>
      <c r="F28" s="1" t="str">
        <v>TS/APP/192658</v>
      </c>
      <c r="G28" s="1" t="str">
        <v>Mining KBM</v>
      </c>
      <c r="H28" s="1" t="str">
        <v>Ore Getting</v>
      </c>
      <c r="I28" s="1" t="str">
        <v>DIGGER, LOADING &amp; SIDE CAST</v>
      </c>
      <c r="J28" s="1" t="str">
        <v>-</v>
      </c>
      <c r="K28" s="1" t="str">
        <v>-</v>
      </c>
      <c r="L28" s="1" t="str">
        <v>HEAVY EQUIPMENT</v>
      </c>
      <c r="M28" s="1" t="str">
        <v>KOBELCO SK330</v>
      </c>
      <c r="N28" s="1" t="str">
        <v>SK330-10</v>
      </c>
      <c r="O28" s="6">
        <v>10</v>
      </c>
      <c r="P28" s="6">
        <v>0</v>
      </c>
      <c r="Q28" s="6">
        <v>0</v>
      </c>
      <c r="R28" s="4">
        <v>0</v>
      </c>
      <c r="S28" s="4">
        <v>0</v>
      </c>
      <c r="T28" s="4">
        <v>0</v>
      </c>
      <c r="U28" s="4">
        <v>0</v>
      </c>
      <c r="V28" s="9">
        <v>1</v>
      </c>
      <c r="W28" s="9">
        <v>1</v>
      </c>
      <c r="X28" s="9">
        <v>1</v>
      </c>
      <c r="Y28" s="9">
        <v>1</v>
      </c>
    </row>
    <row r="29" spans="1:48" x14ac:dyDescent="0.2">
      <c r="A29" s="1" t="str">
        <v>2024-01-28</v>
      </c>
      <c r="B29" s="1">
        <v>2024</v>
      </c>
      <c r="C29" s="1" t="str">
        <v>01</v>
      </c>
      <c r="D29" s="1" t="str">
        <v>01/24</v>
      </c>
      <c r="E29" s="1" t="str">
        <v>CV. Adil Prima Perkasa</v>
      </c>
      <c r="F29" s="1" t="str">
        <v>TS/APP/192713</v>
      </c>
      <c r="G29" s="1" t="str">
        <v>Mining KBM</v>
      </c>
      <c r="H29" s="1" t="str">
        <v>Ore Getting</v>
      </c>
      <c r="I29" s="1" t="str">
        <v>DIGGER, LOADING &amp; SIDE CAST</v>
      </c>
      <c r="J29" s="1" t="str">
        <v>-</v>
      </c>
      <c r="K29" s="1" t="str">
        <v>-</v>
      </c>
      <c r="L29" s="1" t="str">
        <v>HEAVY EQUIPMENT</v>
      </c>
      <c r="M29" s="1" t="str">
        <v>KOBELCO SK330</v>
      </c>
      <c r="N29" s="1" t="str">
        <v>SK330-10</v>
      </c>
      <c r="O29" s="6">
        <v>7</v>
      </c>
      <c r="P29" s="6">
        <v>0</v>
      </c>
      <c r="Q29" s="6">
        <v>3</v>
      </c>
      <c r="R29" s="4">
        <v>0</v>
      </c>
      <c r="S29" s="4">
        <v>0</v>
      </c>
      <c r="T29" s="4">
        <v>0</v>
      </c>
      <c r="U29" s="4">
        <v>0</v>
      </c>
      <c r="V29" s="9">
        <v>1</v>
      </c>
      <c r="W29" s="9">
        <v>1</v>
      </c>
      <c r="X29" s="9">
        <v>0.7</v>
      </c>
      <c r="Y29" s="9">
        <v>0.7</v>
      </c>
    </row>
    <row r="30" spans="1:48" x14ac:dyDescent="0.2">
      <c r="A30" s="1" t="str">
        <v>2024-01-29</v>
      </c>
      <c r="B30" s="1">
        <v>2024</v>
      </c>
      <c r="C30" s="1" t="str">
        <v>01</v>
      </c>
      <c r="D30" s="1" t="str">
        <v>01/24</v>
      </c>
      <c r="E30" s="1" t="str">
        <v>CV. Adil Prima Perkasa</v>
      </c>
      <c r="F30" s="1" t="str">
        <v>TS/APP/193476</v>
      </c>
      <c r="G30" s="1" t="str">
        <v>Mining KBM</v>
      </c>
      <c r="H30" s="1" t="str">
        <v>Ore Getting</v>
      </c>
      <c r="I30" s="1" t="str">
        <v>DIGGER, LOADING &amp; SIDE CAST</v>
      </c>
      <c r="J30" s="1" t="str">
        <v>75851</v>
      </c>
      <c r="K30" s="1" t="str">
        <v>DONE</v>
      </c>
      <c r="L30" s="1" t="str">
        <v>HEAVY EQUIPMENT</v>
      </c>
      <c r="M30" s="1" t="str">
        <v>KOBELCO SK330</v>
      </c>
      <c r="N30" s="1" t="str">
        <v>SK330-10</v>
      </c>
      <c r="O30" s="6">
        <v>1</v>
      </c>
      <c r="P30" s="6">
        <v>0.33333333333333331</v>
      </c>
      <c r="Q30" s="6">
        <v>8.6666666666666661</v>
      </c>
      <c r="R30" s="4">
        <v>215000</v>
      </c>
      <c r="S30" s="4">
        <v>0</v>
      </c>
      <c r="T30" s="4">
        <v>0</v>
      </c>
      <c r="U30" s="4">
        <v>215000</v>
      </c>
      <c r="V30" s="9">
        <v>0.96666666666666656</v>
      </c>
      <c r="W30" s="9">
        <v>0.75</v>
      </c>
      <c r="X30" s="9">
        <v>0.10344827586206898</v>
      </c>
      <c r="Y30" s="9">
        <v>0.1</v>
      </c>
    </row>
    <row r="31" spans="1:48" x14ac:dyDescent="0.2">
      <c r="A31" s="1" t="str">
        <v>2024-01-29</v>
      </c>
      <c r="B31" s="1">
        <v>2024</v>
      </c>
      <c r="C31" s="1" t="str">
        <v>01</v>
      </c>
      <c r="D31" s="1" t="str">
        <v>01/24</v>
      </c>
      <c r="E31" s="1" t="str">
        <v>CV. Adil Prima Perkasa</v>
      </c>
      <c r="F31" s="1" t="str">
        <v>TS/APP/193476</v>
      </c>
      <c r="G31" s="1" t="str">
        <v>Mining KBM</v>
      </c>
      <c r="H31" s="1" t="str">
        <v>Ore Getting</v>
      </c>
      <c r="I31" s="1" t="str">
        <v>DIGGER, LOADING &amp; SIDE CAST</v>
      </c>
      <c r="J31" s="1" t="str">
        <v>75851</v>
      </c>
      <c r="K31" s="1" t="str">
        <v>DONE</v>
      </c>
      <c r="L31" s="1" t="str">
        <v>HEAVY EQUIPMENT</v>
      </c>
      <c r="M31" s="1" t="str">
        <v>KOBELCO SK330</v>
      </c>
      <c r="N31" s="1" t="str">
        <v>SK330-10</v>
      </c>
      <c r="O31" s="6">
        <v>1</v>
      </c>
      <c r="P31" s="6">
        <v>0.33333333333333331</v>
      </c>
      <c r="Q31" s="6">
        <v>8.6666666666666661</v>
      </c>
      <c r="R31" s="4">
        <v>215000</v>
      </c>
      <c r="S31" s="4">
        <v>0</v>
      </c>
      <c r="T31" s="4">
        <v>0</v>
      </c>
      <c r="U31" s="4">
        <v>215000</v>
      </c>
      <c r="V31" s="9">
        <v>0.96666666666666656</v>
      </c>
      <c r="W31" s="9">
        <v>0.75</v>
      </c>
      <c r="X31" s="9">
        <v>0.10344827586206898</v>
      </c>
      <c r="Y31" s="9">
        <v>0.1</v>
      </c>
    </row>
    <row r="32" spans="1:48" x14ac:dyDescent="0.2">
      <c r="A32" s="1" t="str">
        <v>2024-01-29</v>
      </c>
      <c r="B32" s="1">
        <v>2024</v>
      </c>
      <c r="C32" s="1" t="str">
        <v>01</v>
      </c>
      <c r="D32" s="1" t="str">
        <v>01/24</v>
      </c>
      <c r="E32" s="1" t="str">
        <v>CV. Adil Prima Perkasa</v>
      </c>
      <c r="F32" s="1" t="str">
        <v>TS/APP/193825</v>
      </c>
      <c r="G32" s="1" t="str">
        <v>Mining KBM</v>
      </c>
      <c r="H32" s="1" t="str">
        <v>Stripping Overburden</v>
      </c>
      <c r="I32" s="1" t="str">
        <v>DIGGER, LOADING &amp; SIDE CAST</v>
      </c>
      <c r="J32" s="1" t="str">
        <v>75851</v>
      </c>
      <c r="K32" s="1" t="str">
        <v>DONE</v>
      </c>
      <c r="L32" s="1" t="str">
        <v>HEAVY EQUIPMENT</v>
      </c>
      <c r="M32" s="1" t="str">
        <v>KOBELCO SK330</v>
      </c>
      <c r="N32" s="1" t="str">
        <v>SK330-10</v>
      </c>
      <c r="O32" s="6">
        <v>7</v>
      </c>
      <c r="P32" s="6">
        <v>0.33333333333333331</v>
      </c>
      <c r="Q32" s="6">
        <v>2.666666666666667</v>
      </c>
      <c r="R32" s="4">
        <v>215000</v>
      </c>
      <c r="S32" s="4">
        <v>0</v>
      </c>
      <c r="T32" s="4">
        <v>0</v>
      </c>
      <c r="U32" s="4">
        <v>215000</v>
      </c>
      <c r="V32" s="9">
        <v>0.96666666666666679</v>
      </c>
      <c r="W32" s="9">
        <v>0.95454545454545459</v>
      </c>
      <c r="X32" s="9">
        <v>0.72413793103448265</v>
      </c>
      <c r="Y32" s="9">
        <v>0.7</v>
      </c>
    </row>
    <row r="33" spans="1:25" x14ac:dyDescent="0.2">
      <c r="A33" s="1" t="str">
        <v>2024-01-29</v>
      </c>
      <c r="B33" s="1">
        <v>2024</v>
      </c>
      <c r="C33" s="1" t="str">
        <v>01</v>
      </c>
      <c r="D33" s="1" t="str">
        <v>01/24</v>
      </c>
      <c r="E33" s="1" t="str">
        <v>CV. Adil Prima Perkasa</v>
      </c>
      <c r="F33" s="1" t="str">
        <v>TS/APP/193825</v>
      </c>
      <c r="G33" s="1" t="str">
        <v>Mining KBM</v>
      </c>
      <c r="H33" s="1" t="str">
        <v>Stripping Overburden</v>
      </c>
      <c r="I33" s="1" t="str">
        <v>DIGGER, LOADING &amp; SIDE CAST</v>
      </c>
      <c r="J33" s="1" t="str">
        <v>75851</v>
      </c>
      <c r="K33" s="1" t="str">
        <v>DONE</v>
      </c>
      <c r="L33" s="1" t="str">
        <v>HEAVY EQUIPMENT</v>
      </c>
      <c r="M33" s="1" t="str">
        <v>KOBELCO SK330</v>
      </c>
      <c r="N33" s="1" t="str">
        <v>SK330-10</v>
      </c>
      <c r="O33" s="6">
        <v>7</v>
      </c>
      <c r="P33" s="6">
        <v>0.33333333333333331</v>
      </c>
      <c r="Q33" s="6">
        <v>2.666666666666667</v>
      </c>
      <c r="R33" s="4">
        <v>215000</v>
      </c>
      <c r="S33" s="4">
        <v>0</v>
      </c>
      <c r="T33" s="4">
        <v>0</v>
      </c>
      <c r="U33" s="4">
        <v>215000</v>
      </c>
      <c r="V33" s="9">
        <v>0.96666666666666679</v>
      </c>
      <c r="W33" s="9">
        <v>0.95454545454545459</v>
      </c>
      <c r="X33" s="9">
        <v>0.72413793103448265</v>
      </c>
      <c r="Y33" s="9">
        <v>0.7</v>
      </c>
    </row>
    <row r="34" spans="1:25" x14ac:dyDescent="0.2">
      <c r="A34" s="1" t="str">
        <v>2024-01-30</v>
      </c>
      <c r="B34" s="1">
        <v>2024</v>
      </c>
      <c r="C34" s="1" t="str">
        <v>01</v>
      </c>
      <c r="D34" s="1" t="str">
        <v>01/24</v>
      </c>
      <c r="E34" s="1" t="str">
        <v>CV. Adil Prima Perkasa</v>
      </c>
      <c r="F34" s="1" t="str">
        <v>TS/APP/193839</v>
      </c>
      <c r="G34" s="1" t="str">
        <v>Mining KBM</v>
      </c>
      <c r="H34" s="1" t="str">
        <v>Ore Getting</v>
      </c>
      <c r="I34" s="1" t="str">
        <v>DIGGER, LOADING &amp; SIDE CAST</v>
      </c>
      <c r="J34" s="1" t="str">
        <v>75934</v>
      </c>
      <c r="K34" s="1" t="str">
        <v>DONE</v>
      </c>
      <c r="L34" s="1" t="str">
        <v>HEAVY EQUIPMENT</v>
      </c>
      <c r="M34" s="1" t="str">
        <v>KOBELCO SK330</v>
      </c>
      <c r="N34" s="1" t="str">
        <v>SK330-10</v>
      </c>
      <c r="O34" s="6">
        <v>4</v>
      </c>
      <c r="P34" s="6">
        <v>3.3333333333333333E-2</v>
      </c>
      <c r="Q34" s="6">
        <v>5.9666666666666668</v>
      </c>
      <c r="R34" s="4">
        <v>215000</v>
      </c>
      <c r="S34" s="4">
        <v>0</v>
      </c>
      <c r="T34" s="4">
        <v>0</v>
      </c>
      <c r="U34" s="4">
        <v>215000</v>
      </c>
      <c r="V34" s="9">
        <v>0.9966666666666667</v>
      </c>
      <c r="W34" s="9">
        <v>0.99173553719008267</v>
      </c>
      <c r="X34" s="9">
        <v>0.40133779264214048</v>
      </c>
      <c r="Y34" s="9">
        <v>0.4</v>
      </c>
    </row>
    <row r="35" spans="1:25" x14ac:dyDescent="0.2">
      <c r="A35" s="1" t="str">
        <v>2024-01-31</v>
      </c>
      <c r="B35" s="1">
        <v>2024</v>
      </c>
      <c r="C35" s="1" t="str">
        <v>01</v>
      </c>
      <c r="D35" s="1" t="str">
        <v>01/24</v>
      </c>
      <c r="E35" s="1" t="str">
        <v>CV. Adil Prima Perkasa</v>
      </c>
      <c r="F35" s="1" t="str">
        <v>TS/APP/193901</v>
      </c>
      <c r="G35" s="1" t="str">
        <v>Mining KBM</v>
      </c>
      <c r="H35" s="1" t="str">
        <v>Stripping Overburden</v>
      </c>
      <c r="I35" s="1" t="str">
        <v>DIGGER, LOADING &amp; SIDE CAST</v>
      </c>
      <c r="J35" s="1" t="str">
        <v>-</v>
      </c>
      <c r="K35" s="1" t="str">
        <v>-</v>
      </c>
      <c r="L35" s="1" t="str">
        <v>HEAVY EQUIPMENT</v>
      </c>
      <c r="M35" s="1" t="str">
        <v>KOBELCO SK330</v>
      </c>
      <c r="N35" s="1" t="str">
        <v>SK330-10</v>
      </c>
      <c r="O35" s="6">
        <v>4</v>
      </c>
      <c r="P35" s="6">
        <v>0</v>
      </c>
      <c r="Q35" s="6">
        <v>6</v>
      </c>
      <c r="R35" s="4">
        <v>0</v>
      </c>
      <c r="S35" s="4">
        <v>0</v>
      </c>
      <c r="T35" s="4">
        <v>0</v>
      </c>
      <c r="U35" s="4">
        <v>0</v>
      </c>
      <c r="V35" s="9">
        <v>1</v>
      </c>
      <c r="W35" s="9">
        <v>1</v>
      </c>
      <c r="X35" s="9">
        <v>0.4</v>
      </c>
      <c r="Y35" s="9">
        <v>0.4</v>
      </c>
    </row>
    <row r="36" spans="1:25" x14ac:dyDescent="0.2">
      <c r="A36" s="1" t="str">
        <v>2024-02-01</v>
      </c>
      <c r="B36" s="1">
        <v>2024</v>
      </c>
      <c r="C36" s="1" t="str">
        <v>02</v>
      </c>
      <c r="D36" s="1" t="str">
        <v>02/24</v>
      </c>
      <c r="E36" s="1" t="str">
        <v>CV. Adil Prima Perkasa</v>
      </c>
      <c r="F36" s="1" t="str">
        <v>TS/APP/194528</v>
      </c>
      <c r="G36" s="1" t="str">
        <v>Mining KBM</v>
      </c>
      <c r="H36" s="1" t="str">
        <v>Ore Getting</v>
      </c>
      <c r="I36" s="1" t="str">
        <v>DIGGER, LOADING &amp; SIDE CAST</v>
      </c>
      <c r="J36" s="1" t="str">
        <v>-</v>
      </c>
      <c r="K36" s="1" t="str">
        <v>-</v>
      </c>
      <c r="L36" s="1" t="str">
        <v>HEAVY EQUIPMENT</v>
      </c>
      <c r="M36" s="1" t="str">
        <v>KOBELCO SK330</v>
      </c>
      <c r="N36" s="1" t="str">
        <v>SK330-10</v>
      </c>
      <c r="O36" s="6">
        <v>0</v>
      </c>
      <c r="P36" s="6">
        <v>0</v>
      </c>
      <c r="Q36" s="6">
        <v>10</v>
      </c>
      <c r="R36" s="4">
        <v>0</v>
      </c>
      <c r="S36" s="4">
        <v>1480603.448275862</v>
      </c>
      <c r="T36" s="4">
        <v>0</v>
      </c>
      <c r="U36" s="4">
        <v>1480603.448275862</v>
      </c>
      <c r="V36" s="9">
        <v>1</v>
      </c>
      <c r="W36" s="9">
        <v>0</v>
      </c>
      <c r="X36" s="9">
        <v>0</v>
      </c>
      <c r="Y36" s="9">
        <v>0</v>
      </c>
    </row>
    <row r="37" spans="1:25" x14ac:dyDescent="0.2">
      <c r="A37" s="1" t="str">
        <v>2024-02-02</v>
      </c>
      <c r="B37" s="1">
        <v>2024</v>
      </c>
      <c r="C37" s="1" t="str">
        <v>02</v>
      </c>
      <c r="D37" s="1" t="str">
        <v>02/24</v>
      </c>
      <c r="E37" s="1" t="str">
        <v>CV. Adil Prima Perkasa</v>
      </c>
      <c r="F37" s="1" t="str">
        <v>TS/APP/194556</v>
      </c>
      <c r="G37" s="1" t="str">
        <v>Mining KBM</v>
      </c>
      <c r="H37" s="1" t="str">
        <v>Stripping Overburden</v>
      </c>
      <c r="I37" s="1" t="str">
        <v>DIGGER, LOADING &amp; SIDE CAST</v>
      </c>
      <c r="J37" s="1" t="str">
        <v>76233</v>
      </c>
      <c r="K37" s="1" t="str">
        <v>DONE</v>
      </c>
      <c r="L37" s="1" t="str">
        <v>HEAVY EQUIPMENT</v>
      </c>
      <c r="M37" s="1" t="str">
        <v>KOBELCO SK330</v>
      </c>
      <c r="N37" s="1" t="str">
        <v>SK330-10</v>
      </c>
      <c r="O37" s="6">
        <v>6</v>
      </c>
      <c r="P37" s="6">
        <v>0.33333333333333331</v>
      </c>
      <c r="Q37" s="6">
        <v>3.666666666666667</v>
      </c>
      <c r="R37" s="4">
        <v>172000</v>
      </c>
      <c r="S37" s="4">
        <v>1113413.7931034481</v>
      </c>
      <c r="T37" s="4">
        <v>0</v>
      </c>
      <c r="U37" s="4">
        <v>1285413.7931034481</v>
      </c>
      <c r="V37" s="9">
        <v>0.96666666666666679</v>
      </c>
      <c r="W37" s="9">
        <v>0.94736842105263164</v>
      </c>
      <c r="X37" s="9">
        <v>0.6206896551724137</v>
      </c>
      <c r="Y37" s="9">
        <v>0.6</v>
      </c>
    </row>
    <row r="38" spans="1:25" x14ac:dyDescent="0.2">
      <c r="A38" s="1" t="str">
        <v>2024-02-03</v>
      </c>
      <c r="B38" s="1">
        <v>2024</v>
      </c>
      <c r="C38" s="1" t="str">
        <v>02</v>
      </c>
      <c r="D38" s="1" t="str">
        <v>02/24</v>
      </c>
      <c r="E38" s="1" t="str">
        <v>CV. Adil Prima Perkasa</v>
      </c>
      <c r="F38" s="1" t="str">
        <v>TS/APP/195104</v>
      </c>
      <c r="G38" s="1" t="str">
        <v>Mining KBM</v>
      </c>
      <c r="H38" s="1" t="str">
        <v>Stripping Overburden</v>
      </c>
      <c r="I38" s="1" t="str">
        <v>DIGGER, LOADING &amp; SIDE CAST</v>
      </c>
      <c r="J38" s="1" t="str">
        <v>-</v>
      </c>
      <c r="K38" s="1" t="str">
        <v>-</v>
      </c>
      <c r="L38" s="1" t="str">
        <v>HEAVY EQUIPMENT</v>
      </c>
      <c r="M38" s="1" t="str">
        <v>KOBELCO SK330</v>
      </c>
      <c r="N38" s="1" t="str">
        <v>SK330-10</v>
      </c>
      <c r="O38" s="6">
        <v>6</v>
      </c>
      <c r="P38" s="6">
        <v>0</v>
      </c>
      <c r="Q38" s="6">
        <v>4</v>
      </c>
      <c r="R38" s="4">
        <v>0</v>
      </c>
      <c r="S38" s="4">
        <v>1113413.7931034481</v>
      </c>
      <c r="T38" s="4">
        <v>0</v>
      </c>
      <c r="U38" s="4">
        <v>1113413.7931034481</v>
      </c>
      <c r="V38" s="9">
        <v>1</v>
      </c>
      <c r="W38" s="9">
        <v>1</v>
      </c>
      <c r="X38" s="9">
        <v>0.6</v>
      </c>
      <c r="Y38" s="9">
        <v>0.6</v>
      </c>
    </row>
    <row r="39" spans="1:25" x14ac:dyDescent="0.2">
      <c r="A39" s="1" t="str">
        <v>2024-02-04</v>
      </c>
      <c r="B39" s="1">
        <v>2024</v>
      </c>
      <c r="C39" s="1" t="str">
        <v>02</v>
      </c>
      <c r="D39" s="1" t="str">
        <v>02/24</v>
      </c>
      <c r="E39" s="1" t="str">
        <v>CV. Adil Prima Perkasa</v>
      </c>
      <c r="F39" s="1" t="str">
        <v>TS/APP/195196</v>
      </c>
      <c r="G39" s="1" t="str">
        <v>Mining KBM</v>
      </c>
      <c r="H39" s="1" t="str">
        <v>Stripping Overburden</v>
      </c>
      <c r="I39" s="1" t="str">
        <v>DIGGER, LOADING &amp; SIDE CAST</v>
      </c>
      <c r="J39" s="1" t="str">
        <v>-</v>
      </c>
      <c r="K39" s="1" t="str">
        <v>-</v>
      </c>
      <c r="L39" s="1" t="str">
        <v>HEAVY EQUIPMENT</v>
      </c>
      <c r="M39" s="1" t="str">
        <v>KOBELCO SK330</v>
      </c>
      <c r="N39" s="1" t="str">
        <v>SK330-10</v>
      </c>
      <c r="O39" s="6">
        <v>2</v>
      </c>
      <c r="P39" s="6">
        <v>0</v>
      </c>
      <c r="Q39" s="6">
        <v>8</v>
      </c>
      <c r="R39" s="4">
        <v>0</v>
      </c>
      <c r="S39" s="4">
        <v>1113413.7931034481</v>
      </c>
      <c r="T39" s="4">
        <v>0</v>
      </c>
      <c r="U39" s="4">
        <v>1113413.7931034481</v>
      </c>
      <c r="V39" s="9">
        <v>1</v>
      </c>
      <c r="W39" s="9">
        <v>1</v>
      </c>
      <c r="X39" s="9">
        <v>0.2</v>
      </c>
      <c r="Y39" s="9">
        <v>0.2</v>
      </c>
    </row>
    <row r="40" spans="1:25" x14ac:dyDescent="0.2">
      <c r="A40" s="1" t="str">
        <v>2024-02-05</v>
      </c>
      <c r="B40" s="1">
        <v>2024</v>
      </c>
      <c r="C40" s="1" t="str">
        <v>02</v>
      </c>
      <c r="D40" s="1" t="str">
        <v>02/24</v>
      </c>
      <c r="E40" s="1" t="str">
        <v>-</v>
      </c>
      <c r="F40" s="1" t="str">
        <v>-</v>
      </c>
      <c r="G40" s="1" t="str">
        <v>-</v>
      </c>
      <c r="H40" s="1" t="str">
        <v>-</v>
      </c>
      <c r="I40" s="1" t="str">
        <v>-</v>
      </c>
      <c r="J40" s="1" t="str">
        <v>76540</v>
      </c>
      <c r="K40" s="1" t="str">
        <v>DONE</v>
      </c>
      <c r="L40" s="1" t="str">
        <v>HEAVY EQUIPMENT</v>
      </c>
      <c r="M40" s="1" t="str">
        <v>KOBELCO SK330</v>
      </c>
      <c r="N40" s="1" t="str">
        <v>SK330-10</v>
      </c>
      <c r="O40" s="6">
        <v>0</v>
      </c>
      <c r="P40" s="6">
        <v>10</v>
      </c>
      <c r="Q40" s="6">
        <v>0</v>
      </c>
      <c r="R40" s="4">
        <v>1036036</v>
      </c>
      <c r="S40" s="4">
        <v>1113413.7931034481</v>
      </c>
      <c r="T40" s="4">
        <v>0</v>
      </c>
      <c r="U40" s="4">
        <v>2149449.7931034481</v>
      </c>
      <c r="V40" s="9">
        <v>0</v>
      </c>
      <c r="W40" s="9">
        <v>0</v>
      </c>
      <c r="X40" s="9">
        <v>0</v>
      </c>
      <c r="Y40" s="9">
        <v>0</v>
      </c>
    </row>
    <row r="41" spans="1:25" x14ac:dyDescent="0.2">
      <c r="A41" s="1" t="str">
        <v>2024-02-06</v>
      </c>
      <c r="B41" s="1">
        <v>2024</v>
      </c>
      <c r="C41" s="1" t="str">
        <v>02</v>
      </c>
      <c r="D41" s="1" t="str">
        <v>02/24</v>
      </c>
      <c r="E41" s="1" t="str">
        <v>CV. Adil Prima Perkasa</v>
      </c>
      <c r="F41" s="1" t="str">
        <v>TS/APP/195926</v>
      </c>
      <c r="G41" s="1" t="str">
        <v>Mining KBM</v>
      </c>
      <c r="H41" s="1" t="str">
        <v>Stripping Overburden</v>
      </c>
      <c r="I41" s="1" t="str">
        <v>DIGGER, LOADING &amp; SIDE CAST</v>
      </c>
      <c r="J41" s="1" t="str">
        <v>-</v>
      </c>
      <c r="K41" s="1" t="str">
        <v>-</v>
      </c>
      <c r="L41" s="1" t="str">
        <v>HEAVY EQUIPMENT</v>
      </c>
      <c r="M41" s="1" t="str">
        <v>KOBELCO SK330</v>
      </c>
      <c r="N41" s="1" t="str">
        <v>SK330-10</v>
      </c>
      <c r="O41" s="6">
        <v>6</v>
      </c>
      <c r="P41" s="6">
        <v>0</v>
      </c>
      <c r="Q41" s="6">
        <v>4</v>
      </c>
      <c r="R41" s="4">
        <v>0</v>
      </c>
      <c r="S41" s="4">
        <v>1113413.7931034481</v>
      </c>
      <c r="T41" s="4">
        <v>0</v>
      </c>
      <c r="U41" s="4">
        <v>1113413.7931034481</v>
      </c>
      <c r="V41" s="9">
        <v>1</v>
      </c>
      <c r="W41" s="9">
        <v>1</v>
      </c>
      <c r="X41" s="9">
        <v>0.6</v>
      </c>
      <c r="Y41" s="9">
        <v>0.6</v>
      </c>
    </row>
    <row r="42" spans="1:25" x14ac:dyDescent="0.2">
      <c r="A42" s="1" t="str">
        <v>2024-02-07</v>
      </c>
      <c r="B42" s="1">
        <v>2024</v>
      </c>
      <c r="C42" s="1" t="str">
        <v>02</v>
      </c>
      <c r="D42" s="1" t="str">
        <v>02/24</v>
      </c>
      <c r="E42" s="1" t="str">
        <v>CV. Adil Prima Perkasa</v>
      </c>
      <c r="F42" s="1" t="str">
        <v>TS/APP/196008</v>
      </c>
      <c r="G42" s="1" t="str">
        <v>Mining KBM</v>
      </c>
      <c r="H42" s="1" t="str">
        <v>Ore Getting</v>
      </c>
      <c r="I42" s="1" t="str">
        <v>DIGGER, LOADING &amp; SIDE CAST</v>
      </c>
      <c r="J42" s="1" t="str">
        <v>-</v>
      </c>
      <c r="K42" s="1" t="str">
        <v>-</v>
      </c>
      <c r="L42" s="1" t="str">
        <v>HEAVY EQUIPMENT</v>
      </c>
      <c r="M42" s="1" t="str">
        <v>KOBELCO SK330</v>
      </c>
      <c r="N42" s="1" t="str">
        <v>SK330-10</v>
      </c>
      <c r="O42" s="6">
        <v>6</v>
      </c>
      <c r="P42" s="6">
        <v>0</v>
      </c>
      <c r="Q42" s="6">
        <v>4</v>
      </c>
      <c r="R42" s="4">
        <v>0</v>
      </c>
      <c r="S42" s="4">
        <v>1113413.7931034481</v>
      </c>
      <c r="T42" s="4">
        <v>0</v>
      </c>
      <c r="U42" s="4">
        <v>1113413.7931034481</v>
      </c>
      <c r="V42" s="9">
        <v>1</v>
      </c>
      <c r="W42" s="9">
        <v>1</v>
      </c>
      <c r="X42" s="9">
        <v>0.6</v>
      </c>
      <c r="Y42" s="9">
        <v>0.6</v>
      </c>
    </row>
    <row r="43" spans="1:25" x14ac:dyDescent="0.2">
      <c r="A43" s="1" t="str">
        <v>2024-02-08</v>
      </c>
      <c r="B43" s="1">
        <v>2024</v>
      </c>
      <c r="C43" s="1" t="str">
        <v>02</v>
      </c>
      <c r="D43" s="1" t="str">
        <v>02/24</v>
      </c>
      <c r="E43" s="1" t="str">
        <v>CV. Adil Prima Perkasa</v>
      </c>
      <c r="F43" s="1" t="str">
        <v>TS/APP/196186</v>
      </c>
      <c r="G43" s="1" t="str">
        <v>Mining KBM</v>
      </c>
      <c r="H43" s="1" t="str">
        <v>Ore Getting</v>
      </c>
      <c r="I43" s="1" t="str">
        <v>DIGGER, LOADING &amp; SIDE CAST</v>
      </c>
      <c r="J43" s="1" t="str">
        <v>76877</v>
      </c>
      <c r="K43" s="1" t="str">
        <v>DONE</v>
      </c>
      <c r="L43" s="1" t="str">
        <v>HEAVY EQUIPMENT</v>
      </c>
      <c r="M43" s="1" t="str">
        <v>KOBELCO SK330</v>
      </c>
      <c r="N43" s="1" t="str">
        <v>SK330-10</v>
      </c>
      <c r="O43" s="6">
        <v>7</v>
      </c>
      <c r="P43" s="6">
        <v>0.41638888888888892</v>
      </c>
      <c r="Q43" s="6">
        <v>2.5836111111111109</v>
      </c>
      <c r="R43" s="4">
        <v>645000</v>
      </c>
      <c r="S43" s="4">
        <v>1113413.7931034481</v>
      </c>
      <c r="T43" s="4">
        <v>0</v>
      </c>
      <c r="U43" s="4">
        <v>1758413.7931034481</v>
      </c>
      <c r="V43" s="9">
        <v>0.95836111111111111</v>
      </c>
      <c r="W43" s="9">
        <v>0.94385557511517282</v>
      </c>
      <c r="X43" s="9">
        <v>0.73041361119967541</v>
      </c>
      <c r="Y43" s="9">
        <v>0.7</v>
      </c>
    </row>
    <row r="44" spans="1:25" x14ac:dyDescent="0.2">
      <c r="A44" s="1" t="str">
        <v>2024-02-09</v>
      </c>
      <c r="B44" s="1">
        <v>2024</v>
      </c>
      <c r="C44" s="1" t="str">
        <v>02</v>
      </c>
      <c r="D44" s="1" t="str">
        <v>02/24</v>
      </c>
      <c r="E44" s="1" t="str">
        <v>CV. Adil Prima Perkasa</v>
      </c>
      <c r="F44" s="1" t="str">
        <v>TS/APP/197315</v>
      </c>
      <c r="G44" s="1" t="str">
        <v>Mining KBM</v>
      </c>
      <c r="H44" s="1" t="str">
        <v>Stripping Overburden</v>
      </c>
      <c r="I44" s="1" t="str">
        <v>DIGGER, LOADING &amp; SIDE CAST</v>
      </c>
      <c r="J44" s="1" t="str">
        <v>-</v>
      </c>
      <c r="K44" s="1" t="str">
        <v>-</v>
      </c>
      <c r="L44" s="1" t="str">
        <v>HEAVY EQUIPMENT</v>
      </c>
      <c r="M44" s="1" t="str">
        <v>KOBELCO SK330</v>
      </c>
      <c r="N44" s="1" t="str">
        <v>SK330-10</v>
      </c>
      <c r="O44" s="6">
        <v>7</v>
      </c>
      <c r="P44" s="6">
        <v>0</v>
      </c>
      <c r="Q44" s="6">
        <v>3</v>
      </c>
      <c r="R44" s="4">
        <v>0</v>
      </c>
      <c r="S44" s="4">
        <v>1113413.7931034481</v>
      </c>
      <c r="T44" s="4">
        <v>0</v>
      </c>
      <c r="U44" s="4">
        <v>1113413.7931034481</v>
      </c>
      <c r="V44" s="9">
        <v>1</v>
      </c>
      <c r="W44" s="9">
        <v>1</v>
      </c>
      <c r="X44" s="9">
        <v>0.7</v>
      </c>
      <c r="Y44" s="9">
        <v>0.7</v>
      </c>
    </row>
    <row r="45" spans="1:25" x14ac:dyDescent="0.2">
      <c r="A45" s="1" t="str">
        <v>2024-02-10</v>
      </c>
      <c r="B45" s="1">
        <v>2024</v>
      </c>
      <c r="C45" s="1" t="str">
        <v>02</v>
      </c>
      <c r="D45" s="1" t="str">
        <v>02/24</v>
      </c>
      <c r="E45" s="1" t="str">
        <v>CV. Adil Prima Perkasa</v>
      </c>
      <c r="F45" s="1" t="str">
        <v>TS/APP/197378</v>
      </c>
      <c r="G45" s="1" t="str">
        <v>Mining KBM</v>
      </c>
      <c r="H45" s="1" t="str">
        <v>Stripping Overburden</v>
      </c>
      <c r="I45" s="1" t="str">
        <v>DIGGER, LOADING &amp; SIDE CAST</v>
      </c>
      <c r="J45" s="1" t="str">
        <v>-</v>
      </c>
      <c r="K45" s="1" t="str">
        <v>-</v>
      </c>
      <c r="L45" s="1" t="str">
        <v>HEAVY EQUIPMENT</v>
      </c>
      <c r="M45" s="1" t="str">
        <v>KOBELCO SK330</v>
      </c>
      <c r="N45" s="1" t="str">
        <v>SK330-10</v>
      </c>
      <c r="O45" s="6">
        <v>7</v>
      </c>
      <c r="P45" s="6">
        <v>0</v>
      </c>
      <c r="Q45" s="6">
        <v>3</v>
      </c>
      <c r="R45" s="4">
        <v>0</v>
      </c>
      <c r="S45" s="4">
        <v>1113413.7931034481</v>
      </c>
      <c r="T45" s="4">
        <v>0</v>
      </c>
      <c r="U45" s="4">
        <v>1113413.7931034481</v>
      </c>
      <c r="V45" s="9">
        <v>1</v>
      </c>
      <c r="W45" s="9">
        <v>1</v>
      </c>
      <c r="X45" s="9">
        <v>0.7</v>
      </c>
      <c r="Y45" s="9">
        <v>0.7</v>
      </c>
    </row>
    <row r="46" spans="1:25" x14ac:dyDescent="0.2">
      <c r="A46" s="1" t="str">
        <v>2024-02-11</v>
      </c>
      <c r="B46" s="1">
        <v>2024</v>
      </c>
      <c r="C46" s="1" t="str">
        <v>02</v>
      </c>
      <c r="D46" s="1" t="str">
        <v>02/24</v>
      </c>
      <c r="E46" s="1" t="str">
        <v>CV. Adil Prima Perkasa</v>
      </c>
      <c r="F46" s="1" t="str">
        <v>TS/APP/197519</v>
      </c>
      <c r="G46" s="1" t="str">
        <v>Mining KBM</v>
      </c>
      <c r="H46" s="1" t="str">
        <v>Ore Getting</v>
      </c>
      <c r="I46" s="1" t="str">
        <v>DIGGER, LOADING &amp; SIDE CAST</v>
      </c>
      <c r="J46" s="1" t="str">
        <v>-</v>
      </c>
      <c r="K46" s="1" t="str">
        <v>-</v>
      </c>
      <c r="L46" s="1" t="str">
        <v>HEAVY EQUIPMENT</v>
      </c>
      <c r="M46" s="1" t="str">
        <v>KOBELCO SK330</v>
      </c>
      <c r="N46" s="1" t="str">
        <v>SK330-10</v>
      </c>
      <c r="O46" s="6">
        <v>7</v>
      </c>
      <c r="P46" s="6">
        <v>0</v>
      </c>
      <c r="Q46" s="6">
        <v>3</v>
      </c>
      <c r="R46" s="4">
        <v>0</v>
      </c>
      <c r="S46" s="4">
        <v>1113413.7931034481</v>
      </c>
      <c r="T46" s="4">
        <v>0</v>
      </c>
      <c r="U46" s="4">
        <v>1113413.7931034481</v>
      </c>
      <c r="V46" s="9">
        <v>1</v>
      </c>
      <c r="W46" s="9">
        <v>1</v>
      </c>
      <c r="X46" s="9">
        <v>0.7</v>
      </c>
      <c r="Y46" s="9">
        <v>0.7</v>
      </c>
    </row>
    <row r="47" spans="1:25" x14ac:dyDescent="0.2">
      <c r="A47" s="1" t="str">
        <v>2024-02-12</v>
      </c>
      <c r="B47" s="1">
        <v>2024</v>
      </c>
      <c r="C47" s="1" t="str">
        <v>02</v>
      </c>
      <c r="D47" s="1" t="str">
        <v>02/24</v>
      </c>
      <c r="E47" s="1" t="str">
        <v>CV. Adil Prima Perkasa</v>
      </c>
      <c r="F47" s="1" t="str">
        <v>TS/APP/198514</v>
      </c>
      <c r="G47" s="1" t="str">
        <v>Mining KBM</v>
      </c>
      <c r="H47" s="1" t="str">
        <v>Ore Getting</v>
      </c>
      <c r="I47" s="1" t="str">
        <v>DIGGER, LOADING &amp; SIDE CAST</v>
      </c>
      <c r="J47" s="1" t="str">
        <v>-</v>
      </c>
      <c r="K47" s="1" t="str">
        <v>-</v>
      </c>
      <c r="L47" s="1" t="str">
        <v>HEAVY EQUIPMENT</v>
      </c>
      <c r="M47" s="1" t="str">
        <v>KOBELCO SK330</v>
      </c>
      <c r="N47" s="1" t="str">
        <v>SK330-10</v>
      </c>
      <c r="O47" s="6">
        <v>9</v>
      </c>
      <c r="P47" s="6">
        <v>0</v>
      </c>
      <c r="Q47" s="6">
        <v>1</v>
      </c>
      <c r="R47" s="4">
        <v>0</v>
      </c>
      <c r="S47" s="4">
        <v>1113413.7931034481</v>
      </c>
      <c r="T47" s="4">
        <v>0</v>
      </c>
      <c r="U47" s="4">
        <v>1113413.7931034481</v>
      </c>
      <c r="V47" s="9">
        <v>1</v>
      </c>
      <c r="W47" s="9">
        <v>1</v>
      </c>
      <c r="X47" s="9">
        <v>0.9</v>
      </c>
      <c r="Y47" s="9">
        <v>0.9</v>
      </c>
    </row>
    <row r="48" spans="1:25" x14ac:dyDescent="0.2">
      <c r="A48" s="1" t="str">
        <v>2024-02-13</v>
      </c>
      <c r="B48" s="1">
        <v>2024</v>
      </c>
      <c r="C48" s="1" t="str">
        <v>02</v>
      </c>
      <c r="D48" s="1" t="str">
        <v>02/24</v>
      </c>
      <c r="E48" s="1" t="str">
        <v>CV. Adil Prima Perkasa</v>
      </c>
      <c r="F48" s="1" t="str">
        <v>TS/APP/198585</v>
      </c>
      <c r="G48" s="1" t="str">
        <v>Mining KBM</v>
      </c>
      <c r="H48" s="1" t="str">
        <v>Ore Getting</v>
      </c>
      <c r="I48" s="1" t="str">
        <v>DIGGER, LOADING &amp; SIDE CAST</v>
      </c>
      <c r="J48" s="1" t="str">
        <v>77599</v>
      </c>
      <c r="K48" s="1" t="str">
        <v>DONE</v>
      </c>
      <c r="L48" s="1" t="str">
        <v>HEAVY EQUIPMENT</v>
      </c>
      <c r="M48" s="1" t="str">
        <v>KOBELCO SK330</v>
      </c>
      <c r="N48" s="1" t="str">
        <v>SK330-10</v>
      </c>
      <c r="O48" s="6">
        <v>8</v>
      </c>
      <c r="P48" s="6">
        <v>8.0555555555555561E-2</v>
      </c>
      <c r="Q48" s="6">
        <v>1.9194444444444441</v>
      </c>
      <c r="R48" s="4">
        <v>132132.35999999999</v>
      </c>
      <c r="S48" s="4">
        <v>1113413.7931034481</v>
      </c>
      <c r="T48" s="4">
        <v>0</v>
      </c>
      <c r="U48" s="4">
        <v>1245546.153103448</v>
      </c>
      <c r="V48" s="9">
        <v>0.99194444444444441</v>
      </c>
      <c r="W48" s="9">
        <v>0.9900309384668271</v>
      </c>
      <c r="X48" s="9">
        <v>0.80649677961355359</v>
      </c>
      <c r="Y48" s="9">
        <v>0.8</v>
      </c>
    </row>
    <row r="49" spans="1:25" x14ac:dyDescent="0.2">
      <c r="A49" s="1" t="str">
        <v>2024-02-14</v>
      </c>
      <c r="B49" s="1">
        <v>2024</v>
      </c>
      <c r="C49" s="1" t="str">
        <v>02</v>
      </c>
      <c r="D49" s="1" t="str">
        <v>02/24</v>
      </c>
      <c r="E49" s="1" t="str">
        <v>-</v>
      </c>
      <c r="F49" s="1" t="str">
        <v>-</v>
      </c>
      <c r="G49" s="1" t="str">
        <v>-</v>
      </c>
      <c r="H49" s="1" t="str">
        <v>-</v>
      </c>
      <c r="I49" s="1" t="str">
        <v>-</v>
      </c>
      <c r="J49" s="1" t="str">
        <v>-</v>
      </c>
      <c r="K49" s="1" t="str">
        <v>-</v>
      </c>
      <c r="L49" s="1" t="str">
        <v>HEAVY EQUIPMENT</v>
      </c>
      <c r="M49" s="1" t="str">
        <v>KOBELCO SK330</v>
      </c>
      <c r="N49" s="1" t="str">
        <v>SK330-10</v>
      </c>
      <c r="O49" s="6">
        <v>0</v>
      </c>
      <c r="P49" s="6">
        <v>0</v>
      </c>
      <c r="Q49" s="6">
        <v>10</v>
      </c>
      <c r="R49" s="4">
        <v>0</v>
      </c>
      <c r="S49" s="4">
        <v>1113413.7931034481</v>
      </c>
      <c r="T49" s="4">
        <v>0</v>
      </c>
      <c r="U49" s="4">
        <v>1113413.7931034481</v>
      </c>
      <c r="V49" s="9">
        <v>1</v>
      </c>
      <c r="W49" s="9">
        <v>0</v>
      </c>
      <c r="X49" s="9">
        <v>0</v>
      </c>
      <c r="Y49" s="9">
        <v>0</v>
      </c>
    </row>
    <row r="50" spans="1:25" x14ac:dyDescent="0.2">
      <c r="A50" s="1" t="str">
        <v>2024-02-15</v>
      </c>
      <c r="B50" s="1">
        <v>2024</v>
      </c>
      <c r="C50" s="1" t="str">
        <v>02</v>
      </c>
      <c r="D50" s="1" t="str">
        <v>02/24</v>
      </c>
      <c r="E50" s="1" t="str">
        <v>CV. Adil Prima Perkasa</v>
      </c>
      <c r="F50" s="1" t="str">
        <v>TS/APP/199305</v>
      </c>
      <c r="G50" s="1" t="str">
        <v>Mining KBM</v>
      </c>
      <c r="H50" s="1" t="str">
        <v>Stripping Overburden</v>
      </c>
      <c r="I50" s="1" t="str">
        <v>DIGGER, LOADING &amp; SIDE CAST</v>
      </c>
      <c r="J50" s="1" t="str">
        <v>-</v>
      </c>
      <c r="K50" s="1" t="str">
        <v>-</v>
      </c>
      <c r="L50" s="1" t="str">
        <v>HEAVY EQUIPMENT</v>
      </c>
      <c r="M50" s="1" t="str">
        <v>KOBELCO SK330</v>
      </c>
      <c r="N50" s="1" t="str">
        <v>SK330-10</v>
      </c>
      <c r="O50" s="6">
        <v>3</v>
      </c>
      <c r="P50" s="6">
        <v>0</v>
      </c>
      <c r="Q50" s="6">
        <v>7</v>
      </c>
      <c r="R50" s="4">
        <v>0</v>
      </c>
      <c r="S50" s="4">
        <v>1113413.7931034481</v>
      </c>
      <c r="T50" s="4">
        <v>0</v>
      </c>
      <c r="U50" s="4">
        <v>1113413.7931034481</v>
      </c>
      <c r="V50" s="9">
        <v>1</v>
      </c>
      <c r="W50" s="9">
        <v>1</v>
      </c>
      <c r="X50" s="9">
        <v>0.3</v>
      </c>
      <c r="Y50" s="9">
        <v>0.3</v>
      </c>
    </row>
    <row r="51" spans="1:25" x14ac:dyDescent="0.2">
      <c r="A51" s="1" t="str">
        <v>2024-02-16</v>
      </c>
      <c r="B51" s="1">
        <v>2024</v>
      </c>
      <c r="C51" s="1" t="str">
        <v>02</v>
      </c>
      <c r="D51" s="1" t="str">
        <v>02/24</v>
      </c>
      <c r="E51" s="1" t="str">
        <v>CV. Adil Prima Perkasa</v>
      </c>
      <c r="F51" s="1" t="str">
        <v>TS/APP/199711</v>
      </c>
      <c r="G51" s="1" t="str">
        <v>Mining KBM</v>
      </c>
      <c r="H51" s="1" t="str">
        <v>Stripping Overburden</v>
      </c>
      <c r="I51" s="1" t="str">
        <v>DIGGER, LOADING &amp; SIDE CAST</v>
      </c>
      <c r="J51" s="1" t="str">
        <v>77694</v>
      </c>
      <c r="K51" s="1" t="str">
        <v>DONE</v>
      </c>
      <c r="L51" s="1" t="str">
        <v>HEAVY EQUIPMENT</v>
      </c>
      <c r="M51" s="1" t="str">
        <v>KOBELCO SK330</v>
      </c>
      <c r="N51" s="1" t="str">
        <v>SK330-10</v>
      </c>
      <c r="O51" s="6">
        <v>6</v>
      </c>
      <c r="P51" s="6">
        <v>0.32833333333333331</v>
      </c>
      <c r="Q51" s="6">
        <v>3.6716666666666669</v>
      </c>
      <c r="R51" s="4">
        <v>132132.35999999999</v>
      </c>
      <c r="S51" s="4">
        <v>1113413.7931034481</v>
      </c>
      <c r="T51" s="4">
        <v>0</v>
      </c>
      <c r="U51" s="4">
        <v>1245546.153103448</v>
      </c>
      <c r="V51" s="9">
        <v>0.96716666666666673</v>
      </c>
      <c r="W51" s="9">
        <v>0.94811693442191203</v>
      </c>
      <c r="X51" s="9">
        <v>0.62036877477166985</v>
      </c>
      <c r="Y51" s="9">
        <v>0.6</v>
      </c>
    </row>
    <row r="52" spans="1:25" x14ac:dyDescent="0.2">
      <c r="A52" s="1" t="str">
        <v>2024-02-17</v>
      </c>
      <c r="B52" s="1">
        <v>2024</v>
      </c>
      <c r="C52" s="1" t="str">
        <v>02</v>
      </c>
      <c r="D52" s="1" t="str">
        <v>02/24</v>
      </c>
      <c r="E52" s="1" t="str">
        <v>CV. Adil Prima Perkasa</v>
      </c>
      <c r="F52" s="1" t="str">
        <v>TS/APP/199769</v>
      </c>
      <c r="G52" s="1" t="str">
        <v>Mining KBM</v>
      </c>
      <c r="H52" s="1" t="str">
        <v>Stripping Overburden</v>
      </c>
      <c r="I52" s="1" t="str">
        <v>DIGGER, LOADING &amp; SIDE CAST</v>
      </c>
      <c r="J52" s="1" t="str">
        <v>-</v>
      </c>
      <c r="K52" s="1" t="str">
        <v>-</v>
      </c>
      <c r="L52" s="1" t="str">
        <v>HEAVY EQUIPMENT</v>
      </c>
      <c r="M52" s="1" t="str">
        <v>KOBELCO SK330</v>
      </c>
      <c r="N52" s="1" t="str">
        <v>SK330-10</v>
      </c>
      <c r="O52" s="6">
        <v>6</v>
      </c>
      <c r="P52" s="6">
        <v>0</v>
      </c>
      <c r="Q52" s="6">
        <v>4</v>
      </c>
      <c r="R52" s="4">
        <v>0</v>
      </c>
      <c r="S52" s="4">
        <v>1113413.7931034481</v>
      </c>
      <c r="T52" s="4">
        <v>0</v>
      </c>
      <c r="U52" s="4">
        <v>1113413.7931034481</v>
      </c>
      <c r="V52" s="9">
        <v>1</v>
      </c>
      <c r="W52" s="9">
        <v>1</v>
      </c>
      <c r="X52" s="9">
        <v>0.6</v>
      </c>
      <c r="Y52" s="9">
        <v>0.6</v>
      </c>
    </row>
    <row r="53" spans="1:25" x14ac:dyDescent="0.2">
      <c r="A53" s="1" t="str">
        <v>2024-02-18</v>
      </c>
      <c r="B53" s="1">
        <v>2024</v>
      </c>
      <c r="C53" s="1" t="str">
        <v>02</v>
      </c>
      <c r="D53" s="1" t="str">
        <v>02/24</v>
      </c>
      <c r="E53" s="1" t="str">
        <v>CV. Adil Prima Perkasa</v>
      </c>
      <c r="F53" s="1" t="str">
        <v>TS/APP/200439</v>
      </c>
      <c r="G53" s="1" t="str">
        <v>Mining KBM</v>
      </c>
      <c r="H53" s="1" t="str">
        <v>Ore Getting</v>
      </c>
      <c r="I53" s="1" t="str">
        <v>DIGGER, LOADING &amp; SIDE CAST</v>
      </c>
      <c r="J53" s="1" t="str">
        <v>77933</v>
      </c>
      <c r="K53" s="1" t="str">
        <v>DONE</v>
      </c>
      <c r="L53" s="1" t="str">
        <v>HEAVY EQUIPMENT</v>
      </c>
      <c r="M53" s="1" t="str">
        <v>KOBELCO SK330</v>
      </c>
      <c r="N53" s="1" t="str">
        <v>SK330-10</v>
      </c>
      <c r="O53" s="6">
        <v>8</v>
      </c>
      <c r="P53" s="6">
        <v>0.25</v>
      </c>
      <c r="Q53" s="6">
        <v>1.75</v>
      </c>
      <c r="R53" s="4">
        <v>66066.180000000008</v>
      </c>
      <c r="S53" s="4">
        <v>1113413.7931034481</v>
      </c>
      <c r="T53" s="4">
        <v>0</v>
      </c>
      <c r="U53" s="4">
        <v>1179479.9731034481</v>
      </c>
      <c r="V53" s="9">
        <v>0.97499999999999998</v>
      </c>
      <c r="W53" s="9">
        <v>0.96969696969696972</v>
      </c>
      <c r="X53" s="9">
        <v>0.82051282051282048</v>
      </c>
      <c r="Y53" s="9">
        <v>0.8</v>
      </c>
    </row>
    <row r="54" spans="1:25" x14ac:dyDescent="0.2">
      <c r="A54" s="1" t="str">
        <v>2024-02-19</v>
      </c>
      <c r="B54" s="1">
        <v>2024</v>
      </c>
      <c r="C54" s="1" t="str">
        <v>02</v>
      </c>
      <c r="D54" s="1" t="str">
        <v>02/24</v>
      </c>
      <c r="E54" s="1" t="str">
        <v>CV. Adil Prima Perkasa</v>
      </c>
      <c r="F54" s="1" t="str">
        <v>TS/APP/200875</v>
      </c>
      <c r="G54" s="1" t="str">
        <v>Mining KBM</v>
      </c>
      <c r="H54" s="1" t="str">
        <v>Ore Getting</v>
      </c>
      <c r="I54" s="1" t="str">
        <v>DIGGER, LOADING &amp; SIDE CAST</v>
      </c>
      <c r="J54" s="1" t="str">
        <v>-</v>
      </c>
      <c r="K54" s="1" t="str">
        <v>-</v>
      </c>
      <c r="L54" s="1" t="str">
        <v>HEAVY EQUIPMENT</v>
      </c>
      <c r="M54" s="1" t="str">
        <v>KOBELCO SK330</v>
      </c>
      <c r="N54" s="1" t="str">
        <v>SK330-10</v>
      </c>
      <c r="O54" s="6">
        <v>8</v>
      </c>
      <c r="P54" s="6">
        <v>0</v>
      </c>
      <c r="Q54" s="6">
        <v>2</v>
      </c>
      <c r="R54" s="4">
        <v>0</v>
      </c>
      <c r="S54" s="4">
        <v>1113413.7931034481</v>
      </c>
      <c r="T54" s="4">
        <v>0</v>
      </c>
      <c r="U54" s="4">
        <v>1113413.7931034481</v>
      </c>
      <c r="V54" s="9">
        <v>1</v>
      </c>
      <c r="W54" s="9">
        <v>1</v>
      </c>
      <c r="X54" s="9">
        <v>0.8</v>
      </c>
      <c r="Y54" s="9">
        <v>0.8</v>
      </c>
    </row>
    <row r="55" spans="1:25" x14ac:dyDescent="0.2">
      <c r="A55" s="1" t="str">
        <v>2024-02-20</v>
      </c>
      <c r="B55" s="1">
        <v>2024</v>
      </c>
      <c r="C55" s="1" t="str">
        <v>02</v>
      </c>
      <c r="D55" s="1" t="str">
        <v>02/24</v>
      </c>
      <c r="E55" s="1" t="str">
        <v>CV. Adil Prima Perkasa</v>
      </c>
      <c r="F55" s="1" t="str">
        <v>TS/APP/200933</v>
      </c>
      <c r="G55" s="1" t="str">
        <v>Mining KBM</v>
      </c>
      <c r="H55" s="1" t="str">
        <v>Stripping Overburden</v>
      </c>
      <c r="I55" s="1" t="str">
        <v>DIGGER, LOADING &amp; SIDE CAST</v>
      </c>
      <c r="J55" s="1" t="str">
        <v>-</v>
      </c>
      <c r="K55" s="1" t="str">
        <v>-</v>
      </c>
      <c r="L55" s="1" t="str">
        <v>HEAVY EQUIPMENT</v>
      </c>
      <c r="M55" s="1" t="str">
        <v>KOBELCO SK330</v>
      </c>
      <c r="N55" s="1" t="str">
        <v>SK330-10</v>
      </c>
      <c r="O55" s="6">
        <v>8</v>
      </c>
      <c r="P55" s="6">
        <v>0</v>
      </c>
      <c r="Q55" s="6">
        <v>2</v>
      </c>
      <c r="R55" s="4">
        <v>0</v>
      </c>
      <c r="S55" s="4">
        <v>1113413.7931034481</v>
      </c>
      <c r="T55" s="4">
        <v>0</v>
      </c>
      <c r="U55" s="4">
        <v>1113413.7931034481</v>
      </c>
      <c r="V55" s="9">
        <v>1</v>
      </c>
      <c r="W55" s="9">
        <v>1</v>
      </c>
      <c r="X55" s="9">
        <v>0.8</v>
      </c>
      <c r="Y55" s="9">
        <v>0.8</v>
      </c>
    </row>
    <row r="56" spans="1:25" x14ac:dyDescent="0.2">
      <c r="A56" s="1" t="str">
        <v>2024-02-21</v>
      </c>
      <c r="B56" s="1">
        <v>2024</v>
      </c>
      <c r="C56" s="1" t="str">
        <v>02</v>
      </c>
      <c r="D56" s="1" t="str">
        <v>02/24</v>
      </c>
      <c r="E56" s="1" t="str">
        <v>CV. Adil Prima Perkasa</v>
      </c>
      <c r="F56" s="1" t="str">
        <v>TS/APP/201043</v>
      </c>
      <c r="G56" s="1" t="str">
        <v>Mining KBM</v>
      </c>
      <c r="H56" s="1" t="str">
        <v>Ore Getting</v>
      </c>
      <c r="I56" s="1" t="str">
        <v>DIGGER, LOADING &amp; SIDE CAST</v>
      </c>
      <c r="J56" s="1" t="str">
        <v>-</v>
      </c>
      <c r="K56" s="1" t="str">
        <v>-</v>
      </c>
      <c r="L56" s="1" t="str">
        <v>HEAVY EQUIPMENT</v>
      </c>
      <c r="M56" s="1" t="str">
        <v>KOBELCO SK330</v>
      </c>
      <c r="N56" s="1" t="str">
        <v>SK330-10</v>
      </c>
      <c r="O56" s="6">
        <v>10</v>
      </c>
      <c r="P56" s="6">
        <v>0</v>
      </c>
      <c r="Q56" s="6">
        <v>0</v>
      </c>
      <c r="R56" s="4">
        <v>0</v>
      </c>
      <c r="S56" s="4">
        <v>1113413.7931034481</v>
      </c>
      <c r="T56" s="4">
        <v>0</v>
      </c>
      <c r="U56" s="4">
        <v>1113413.7931034481</v>
      </c>
      <c r="V56" s="9">
        <v>1</v>
      </c>
      <c r="W56" s="9">
        <v>1</v>
      </c>
      <c r="X56" s="9">
        <v>1</v>
      </c>
      <c r="Y56" s="9">
        <v>1</v>
      </c>
    </row>
    <row r="57" spans="1:25" x14ac:dyDescent="0.2">
      <c r="A57" s="1" t="str">
        <v>2024-02-22</v>
      </c>
      <c r="B57" s="1">
        <v>2024</v>
      </c>
      <c r="C57" s="1" t="str">
        <v>02</v>
      </c>
      <c r="D57" s="1" t="str">
        <v>02/24</v>
      </c>
      <c r="E57" s="1" t="str">
        <v>CV. Adil Prima Perkasa</v>
      </c>
      <c r="F57" s="1" t="str">
        <v>TS/APP/202756</v>
      </c>
      <c r="G57" s="1" t="str">
        <v>Mining KBM</v>
      </c>
      <c r="H57" s="1" t="str">
        <v>Ore Getting</v>
      </c>
      <c r="I57" s="1" t="str">
        <v>DIGGER, LOADING &amp; SIDE CAST</v>
      </c>
      <c r="J57" s="1" t="str">
        <v>78547</v>
      </c>
      <c r="K57" s="1" t="str">
        <v>DONE</v>
      </c>
      <c r="L57" s="1" t="str">
        <v>HEAVY EQUIPMENT</v>
      </c>
      <c r="M57" s="1" t="str">
        <v>KOBELCO SK330</v>
      </c>
      <c r="N57" s="1" t="str">
        <v>SK330-10</v>
      </c>
      <c r="O57" s="6">
        <v>8</v>
      </c>
      <c r="P57" s="6">
        <v>0.32583333333333331</v>
      </c>
      <c r="Q57" s="6">
        <v>1.6741666666666659</v>
      </c>
      <c r="R57" s="4">
        <v>66066.180000000008</v>
      </c>
      <c r="S57" s="4">
        <v>1113413.7931034481</v>
      </c>
      <c r="T57" s="4">
        <v>0</v>
      </c>
      <c r="U57" s="4">
        <v>1179479.9731034481</v>
      </c>
      <c r="V57" s="9">
        <v>0.96741666666666659</v>
      </c>
      <c r="W57" s="9">
        <v>0.96086477830047035</v>
      </c>
      <c r="X57" s="9">
        <v>0.82694461193901281</v>
      </c>
      <c r="Y57" s="9">
        <v>0.8</v>
      </c>
    </row>
    <row r="58" spans="1:25" x14ac:dyDescent="0.2">
      <c r="A58" s="1" t="str">
        <v>2024-02-23</v>
      </c>
      <c r="B58" s="1">
        <v>2024</v>
      </c>
      <c r="C58" s="1" t="str">
        <v>02</v>
      </c>
      <c r="D58" s="1" t="str">
        <v>02/24</v>
      </c>
      <c r="E58" s="1" t="str">
        <v>CV. Adil Prima Perkasa</v>
      </c>
      <c r="F58" s="1" t="str">
        <v>TS/APP/202836</v>
      </c>
      <c r="G58" s="1" t="str">
        <v>Mining KBM</v>
      </c>
      <c r="H58" s="1" t="str">
        <v>Ore Getting</v>
      </c>
      <c r="I58" s="1" t="str">
        <v>DIGGER, LOADING &amp; SIDE CAST</v>
      </c>
      <c r="J58" s="1" t="str">
        <v>-</v>
      </c>
      <c r="K58" s="1" t="str">
        <v>-</v>
      </c>
      <c r="L58" s="1" t="str">
        <v>HEAVY EQUIPMENT</v>
      </c>
      <c r="M58" s="1" t="str">
        <v>KOBELCO SK330</v>
      </c>
      <c r="N58" s="1" t="str">
        <v>SK330-10</v>
      </c>
      <c r="O58" s="6">
        <v>7</v>
      </c>
      <c r="P58" s="6">
        <v>0</v>
      </c>
      <c r="Q58" s="6">
        <v>3</v>
      </c>
      <c r="R58" s="4">
        <v>0</v>
      </c>
      <c r="S58" s="4">
        <v>1113413.7931034481</v>
      </c>
      <c r="T58" s="4">
        <v>0</v>
      </c>
      <c r="U58" s="4">
        <v>1113413.7931034481</v>
      </c>
      <c r="V58" s="9">
        <v>1</v>
      </c>
      <c r="W58" s="9">
        <v>1</v>
      </c>
      <c r="X58" s="9">
        <v>0.7</v>
      </c>
      <c r="Y58" s="9">
        <v>0.7</v>
      </c>
    </row>
    <row r="59" spans="1:25" x14ac:dyDescent="0.2">
      <c r="A59" s="1" t="str">
        <v>2024-02-24</v>
      </c>
      <c r="B59" s="1">
        <v>2024</v>
      </c>
      <c r="C59" s="1" t="str">
        <v>02</v>
      </c>
      <c r="D59" s="1" t="str">
        <v>02/24</v>
      </c>
      <c r="E59" s="1" t="str">
        <v>CV. Adil Prima Perkasa</v>
      </c>
      <c r="F59" s="1" t="str">
        <v>TS/APP/202951</v>
      </c>
      <c r="G59" s="1" t="str">
        <v>Mining KBM</v>
      </c>
      <c r="H59" s="1" t="str">
        <v>Ore Getting</v>
      </c>
      <c r="I59" s="1" t="str">
        <v>DIGGER, LOADING &amp; SIDE CAST</v>
      </c>
      <c r="J59" s="1" t="str">
        <v>78881</v>
      </c>
      <c r="K59" s="1" t="str">
        <v>DONE</v>
      </c>
      <c r="L59" s="1" t="str">
        <v>HEAVY EQUIPMENT</v>
      </c>
      <c r="M59" s="1" t="str">
        <v>KOBELCO SK330</v>
      </c>
      <c r="N59" s="1" t="str">
        <v>SK330-10</v>
      </c>
      <c r="O59" s="6">
        <v>8</v>
      </c>
      <c r="P59" s="6">
        <v>0.32055555555555548</v>
      </c>
      <c r="Q59" s="6">
        <v>1.6794444444444441</v>
      </c>
      <c r="R59" s="4">
        <v>132132.35999999999</v>
      </c>
      <c r="S59" s="4">
        <v>1113413.7931034481</v>
      </c>
      <c r="T59" s="4">
        <v>0</v>
      </c>
      <c r="U59" s="4">
        <v>1245546.153103448</v>
      </c>
      <c r="V59" s="9">
        <v>0.96794444444444439</v>
      </c>
      <c r="W59" s="9">
        <v>0.96147426053281693</v>
      </c>
      <c r="X59" s="9">
        <v>0.82649371520404069</v>
      </c>
      <c r="Y59" s="9">
        <v>0.8</v>
      </c>
    </row>
    <row r="60" spans="1:25" x14ac:dyDescent="0.2">
      <c r="A60" s="1" t="str">
        <v>2024-02-25</v>
      </c>
      <c r="B60" s="1">
        <v>2024</v>
      </c>
      <c r="C60" s="1" t="str">
        <v>02</v>
      </c>
      <c r="D60" s="1" t="str">
        <v>02/24</v>
      </c>
      <c r="E60" s="1" t="str">
        <v>CV. Adil Prima Perkasa</v>
      </c>
      <c r="F60" s="1" t="str">
        <v>TS/APP/203932</v>
      </c>
      <c r="G60" s="1" t="str">
        <v>Mining KBM</v>
      </c>
      <c r="H60" s="1" t="str">
        <v>Ore Getting</v>
      </c>
      <c r="I60" s="1" t="str">
        <v>DIGGER, LOADING &amp; SIDE CAST</v>
      </c>
      <c r="J60" s="1" t="str">
        <v>-</v>
      </c>
      <c r="K60" s="1" t="str">
        <v>-</v>
      </c>
      <c r="L60" s="1" t="str">
        <v>HEAVY EQUIPMENT</v>
      </c>
      <c r="M60" s="1" t="str">
        <v>KOBELCO SK330</v>
      </c>
      <c r="N60" s="1" t="str">
        <v>SK330-10</v>
      </c>
      <c r="O60" s="6">
        <v>8</v>
      </c>
      <c r="P60" s="6">
        <v>0</v>
      </c>
      <c r="Q60" s="6">
        <v>2</v>
      </c>
      <c r="R60" s="4">
        <v>0</v>
      </c>
      <c r="S60" s="4">
        <v>1113413.7931034481</v>
      </c>
      <c r="T60" s="4">
        <v>0</v>
      </c>
      <c r="U60" s="4">
        <v>1113413.7931034481</v>
      </c>
      <c r="V60" s="9">
        <v>1</v>
      </c>
      <c r="W60" s="9">
        <v>1</v>
      </c>
      <c r="X60" s="9">
        <v>0.8</v>
      </c>
      <c r="Y60" s="9">
        <v>0.8</v>
      </c>
    </row>
    <row r="61" spans="1:25" x14ac:dyDescent="0.2">
      <c r="A61" s="1" t="str">
        <v>2024-02-26</v>
      </c>
      <c r="B61" s="1">
        <v>2024</v>
      </c>
      <c r="C61" s="1" t="str">
        <v>02</v>
      </c>
      <c r="D61" s="1" t="str">
        <v>02/24</v>
      </c>
      <c r="E61" s="1" t="str">
        <v>-</v>
      </c>
      <c r="F61" s="1" t="str">
        <v>-</v>
      </c>
      <c r="G61" s="1" t="str">
        <v>-</v>
      </c>
      <c r="H61" s="1" t="str">
        <v>-</v>
      </c>
      <c r="I61" s="1" t="str">
        <v>-</v>
      </c>
      <c r="J61" s="1" t="str">
        <v>78995</v>
      </c>
      <c r="K61" s="1" t="str">
        <v>DONE</v>
      </c>
      <c r="L61" s="1" t="str">
        <v>HEAVY EQUIPMENT</v>
      </c>
      <c r="M61" s="1" t="str">
        <v>KOBELCO SK330</v>
      </c>
      <c r="N61" s="1" t="str">
        <v>SK330-10</v>
      </c>
      <c r="O61" s="6">
        <v>0</v>
      </c>
      <c r="P61" s="6">
        <v>0</v>
      </c>
      <c r="Q61" s="6">
        <v>10</v>
      </c>
      <c r="R61" s="4">
        <v>66066.180000000008</v>
      </c>
      <c r="S61" s="4">
        <v>1113413.7931034481</v>
      </c>
      <c r="T61" s="4">
        <v>0</v>
      </c>
      <c r="U61" s="4">
        <v>1179479.9731034481</v>
      </c>
      <c r="V61" s="9">
        <v>1</v>
      </c>
      <c r="W61" s="9">
        <v>0</v>
      </c>
      <c r="X61" s="9">
        <v>0</v>
      </c>
      <c r="Y61" s="9">
        <v>0</v>
      </c>
    </row>
    <row r="62" spans="1:25" x14ac:dyDescent="0.2">
      <c r="A62" s="1" t="str">
        <v>2024-02-27</v>
      </c>
      <c r="B62" s="1">
        <v>2024</v>
      </c>
      <c r="C62" s="1" t="str">
        <v>02</v>
      </c>
      <c r="D62" s="1" t="str">
        <v>02/24</v>
      </c>
      <c r="E62" s="1" t="str">
        <v>-</v>
      </c>
      <c r="F62" s="1" t="str">
        <v>-</v>
      </c>
      <c r="G62" s="1" t="str">
        <v>-</v>
      </c>
      <c r="H62" s="1" t="str">
        <v>-</v>
      </c>
      <c r="I62" s="1" t="str">
        <v>-</v>
      </c>
      <c r="J62" s="1" t="str">
        <v>-</v>
      </c>
      <c r="K62" s="1" t="str">
        <v>-</v>
      </c>
      <c r="L62" s="1" t="str">
        <v>HEAVY EQUIPMENT</v>
      </c>
      <c r="M62" s="1" t="str">
        <v>KOBELCO SK330</v>
      </c>
      <c r="N62" s="1" t="str">
        <v>SK330-10</v>
      </c>
      <c r="O62" s="6">
        <v>0</v>
      </c>
      <c r="P62" s="6">
        <v>0</v>
      </c>
      <c r="Q62" s="6">
        <v>10</v>
      </c>
      <c r="R62" s="4">
        <v>0</v>
      </c>
      <c r="S62" s="4">
        <v>1113413.7931034481</v>
      </c>
      <c r="T62" s="4">
        <v>0</v>
      </c>
      <c r="U62" s="4">
        <v>1113413.7931034481</v>
      </c>
      <c r="V62" s="9">
        <v>1</v>
      </c>
      <c r="W62" s="9">
        <v>0</v>
      </c>
      <c r="X62" s="9">
        <v>0</v>
      </c>
      <c r="Y62" s="9">
        <v>0</v>
      </c>
    </row>
    <row r="63" spans="1:25" x14ac:dyDescent="0.2">
      <c r="A63" s="1" t="str">
        <v>2024-02-28</v>
      </c>
      <c r="B63" s="1">
        <v>2024</v>
      </c>
      <c r="C63" s="1" t="str">
        <v>02</v>
      </c>
      <c r="D63" s="1" t="str">
        <v>02/24</v>
      </c>
      <c r="E63" s="1" t="str">
        <v>CV. Adil Prima Perkasa</v>
      </c>
      <c r="F63" s="1" t="str">
        <v>TS/APP/204480</v>
      </c>
      <c r="G63" s="1" t="str">
        <v>Mining KBM</v>
      </c>
      <c r="H63" s="1" t="str">
        <v>Stripping Overburden</v>
      </c>
      <c r="I63" s="1" t="str">
        <v>DIGGER, LOADING &amp; SIDE CAST</v>
      </c>
      <c r="J63" s="1" t="str">
        <v>-</v>
      </c>
      <c r="K63" s="1" t="str">
        <v>-</v>
      </c>
      <c r="L63" s="1" t="str">
        <v>HEAVY EQUIPMENT</v>
      </c>
      <c r="M63" s="1" t="str">
        <v>KOBELCO SK330</v>
      </c>
      <c r="N63" s="1" t="str">
        <v>SK330-10</v>
      </c>
      <c r="O63" s="6">
        <v>8</v>
      </c>
      <c r="P63" s="6">
        <v>0</v>
      </c>
      <c r="Q63" s="6">
        <v>2</v>
      </c>
      <c r="R63" s="4">
        <v>0</v>
      </c>
      <c r="S63" s="4">
        <v>1113413.7931034481</v>
      </c>
      <c r="T63" s="4">
        <v>0</v>
      </c>
      <c r="U63" s="4">
        <v>1113413.7931034481</v>
      </c>
      <c r="V63" s="9">
        <v>1</v>
      </c>
      <c r="W63" s="9">
        <v>1</v>
      </c>
      <c r="X63" s="9">
        <v>0.8</v>
      </c>
      <c r="Y63" s="9">
        <v>0.8</v>
      </c>
    </row>
    <row r="64" spans="1:25" x14ac:dyDescent="0.2">
      <c r="A64" s="1" t="str">
        <v>2024-02-29</v>
      </c>
      <c r="B64" s="1">
        <v>2024</v>
      </c>
      <c r="C64" s="1" t="str">
        <v>02</v>
      </c>
      <c r="D64" s="1" t="str">
        <v>02/24</v>
      </c>
      <c r="E64" s="1" t="str">
        <v>CV. SENTOSA ABADI</v>
      </c>
      <c r="F64" s="1" t="str">
        <v>TS/SA/205619</v>
      </c>
      <c r="G64" s="1" t="str">
        <v>Mining BDM</v>
      </c>
      <c r="H64" s="1" t="str">
        <v>Stripping Overburden</v>
      </c>
      <c r="I64" s="1" t="str">
        <v>DIGGER, LOADING &amp; SIDE CAST</v>
      </c>
      <c r="J64" s="1" t="str">
        <v>-</v>
      </c>
      <c r="K64" s="1" t="str">
        <v>-</v>
      </c>
      <c r="L64" s="1" t="str">
        <v>HEAVY EQUIPMENT</v>
      </c>
      <c r="M64" s="1" t="str">
        <v>KOBELCO SK330</v>
      </c>
      <c r="N64" s="1" t="str">
        <v>SK330-10</v>
      </c>
      <c r="O64" s="6">
        <v>8</v>
      </c>
      <c r="P64" s="6">
        <v>0</v>
      </c>
      <c r="Q64" s="6">
        <v>2</v>
      </c>
      <c r="R64" s="4">
        <v>0</v>
      </c>
      <c r="S64" s="4">
        <v>1113413.7931034481</v>
      </c>
      <c r="T64" s="4">
        <v>0</v>
      </c>
      <c r="U64" s="4">
        <v>1113413.7931034481</v>
      </c>
      <c r="V64" s="9">
        <v>1</v>
      </c>
      <c r="W64" s="9">
        <v>1</v>
      </c>
      <c r="X64" s="9">
        <v>0.8</v>
      </c>
      <c r="Y64" s="9">
        <v>0.8</v>
      </c>
    </row>
    <row r="65" spans="1:25" x14ac:dyDescent="0.2">
      <c r="A65" s="1" t="str">
        <v>2024-03-01</v>
      </c>
      <c r="B65" s="1">
        <v>2024</v>
      </c>
      <c r="C65" s="1" t="str">
        <v>03</v>
      </c>
      <c r="D65" s="1" t="str">
        <v>03/24</v>
      </c>
      <c r="E65" s="1" t="str">
        <v>-</v>
      </c>
      <c r="F65" s="1" t="str">
        <v>-</v>
      </c>
      <c r="G65" s="1" t="str">
        <v>-</v>
      </c>
      <c r="H65" s="1" t="str">
        <v>-</v>
      </c>
      <c r="I65" s="1" t="str">
        <v>-</v>
      </c>
      <c r="J65" s="1" t="str">
        <v>-</v>
      </c>
      <c r="K65" s="1" t="str">
        <v>-</v>
      </c>
      <c r="L65" s="1" t="str">
        <v>HEAVY EQUIPMENT</v>
      </c>
      <c r="M65" s="1" t="str">
        <v>KOBELCO SK330</v>
      </c>
      <c r="N65" s="1" t="str">
        <v>SK330-10</v>
      </c>
      <c r="O65" s="6">
        <v>0</v>
      </c>
      <c r="P65" s="6">
        <v>0</v>
      </c>
      <c r="Q65" s="6">
        <v>10</v>
      </c>
      <c r="R65" s="4">
        <v>0</v>
      </c>
      <c r="S65" s="4">
        <v>1178941.935483871</v>
      </c>
      <c r="T65" s="4">
        <v>0</v>
      </c>
      <c r="U65" s="4">
        <v>1178941.935483871</v>
      </c>
      <c r="V65" s="9">
        <v>1</v>
      </c>
      <c r="W65" s="9">
        <v>0</v>
      </c>
      <c r="X65" s="9">
        <v>0</v>
      </c>
      <c r="Y65" s="9">
        <v>0</v>
      </c>
    </row>
    <row r="66" spans="1:25" x14ac:dyDescent="0.2">
      <c r="A66" s="1" t="str">
        <v>2024-03-02</v>
      </c>
      <c r="B66" s="1">
        <v>2024</v>
      </c>
      <c r="C66" s="1" t="str">
        <v>03</v>
      </c>
      <c r="D66" s="1" t="str">
        <v>03/24</v>
      </c>
      <c r="E66" s="1" t="str">
        <v>CV. Adil Prima Perkasa</v>
      </c>
      <c r="F66" s="1" t="str">
        <v>TS/APP/205815</v>
      </c>
      <c r="G66" s="1" t="str">
        <v>Mining KBM</v>
      </c>
      <c r="H66" s="1" t="str">
        <v>Ore Getting</v>
      </c>
      <c r="I66" s="1" t="str">
        <v>DIGGER, LOADING &amp; SIDE CAST</v>
      </c>
      <c r="J66" s="1" t="str">
        <v>-</v>
      </c>
      <c r="K66" s="1" t="str">
        <v>-</v>
      </c>
      <c r="L66" s="1" t="str">
        <v>HEAVY EQUIPMENT</v>
      </c>
      <c r="M66" s="1" t="str">
        <v>KOBELCO SK330</v>
      </c>
      <c r="N66" s="1" t="str">
        <v>SK330-10</v>
      </c>
      <c r="O66" s="6">
        <v>7</v>
      </c>
      <c r="P66" s="6">
        <v>0</v>
      </c>
      <c r="Q66" s="6">
        <v>3</v>
      </c>
      <c r="R66" s="4">
        <v>0</v>
      </c>
      <c r="S66" s="4">
        <v>1226465.8625032259</v>
      </c>
      <c r="T66" s="4">
        <v>0</v>
      </c>
      <c r="U66" s="4">
        <v>1226465.8625032259</v>
      </c>
      <c r="V66" s="9">
        <v>1</v>
      </c>
      <c r="W66" s="9">
        <v>1</v>
      </c>
      <c r="X66" s="9">
        <v>0.7</v>
      </c>
      <c r="Y66" s="9">
        <v>0.7</v>
      </c>
    </row>
    <row r="67" spans="1:25" x14ac:dyDescent="0.2">
      <c r="A67" s="1" t="str">
        <v>2024-03-03</v>
      </c>
      <c r="B67" s="1">
        <v>2024</v>
      </c>
      <c r="C67" s="1" t="str">
        <v>03</v>
      </c>
      <c r="D67" s="1" t="str">
        <v>03/24</v>
      </c>
      <c r="E67" s="1" t="str">
        <v>CV. Adil Prima Perkasa</v>
      </c>
      <c r="F67" s="1" t="str">
        <v>TS/APP/206705</v>
      </c>
      <c r="G67" s="1" t="str">
        <v>Mining KBM</v>
      </c>
      <c r="H67" s="1" t="str">
        <v>Stripping Overburden</v>
      </c>
      <c r="I67" s="1" t="str">
        <v>DIGGER, LOADING &amp; SIDE CAST</v>
      </c>
      <c r="J67" s="1" t="str">
        <v>-</v>
      </c>
      <c r="K67" s="1" t="str">
        <v>-</v>
      </c>
      <c r="L67" s="1" t="str">
        <v>HEAVY EQUIPMENT</v>
      </c>
      <c r="M67" s="1" t="str">
        <v>KOBELCO SK330</v>
      </c>
      <c r="N67" s="1" t="str">
        <v>SK330-10</v>
      </c>
      <c r="O67" s="6">
        <v>8</v>
      </c>
      <c r="P67" s="6">
        <v>0</v>
      </c>
      <c r="Q67" s="6">
        <v>2</v>
      </c>
      <c r="R67" s="4">
        <v>0</v>
      </c>
      <c r="S67" s="4">
        <v>1226465.8625032259</v>
      </c>
      <c r="T67" s="4">
        <v>0</v>
      </c>
      <c r="U67" s="4">
        <v>1226465.8625032259</v>
      </c>
      <c r="V67" s="9">
        <v>1</v>
      </c>
      <c r="W67" s="9">
        <v>1</v>
      </c>
      <c r="X67" s="9">
        <v>0.8</v>
      </c>
      <c r="Y67" s="9">
        <v>0.8</v>
      </c>
    </row>
    <row r="68" spans="1:25" x14ac:dyDescent="0.2">
      <c r="A68" s="1" t="str">
        <v>2024-03-04</v>
      </c>
      <c r="B68" s="1">
        <v>2024</v>
      </c>
      <c r="C68" s="1" t="str">
        <v>03</v>
      </c>
      <c r="D68" s="1" t="str">
        <v>03/24</v>
      </c>
      <c r="E68" s="1" t="str">
        <v>CV. Adil Prima Perkasa</v>
      </c>
      <c r="F68" s="1" t="str">
        <v>TS/APP/206811</v>
      </c>
      <c r="G68" s="1" t="str">
        <v>Mining KBM</v>
      </c>
      <c r="H68" s="1" t="str">
        <v>Stripping Overburden</v>
      </c>
      <c r="I68" s="1" t="str">
        <v>DIGGER, LOADING &amp; SIDE CAST</v>
      </c>
      <c r="J68" s="1" t="str">
        <v>79778</v>
      </c>
      <c r="K68" s="1" t="str">
        <v>DONE</v>
      </c>
      <c r="L68" s="1" t="str">
        <v>HEAVY EQUIPMENT</v>
      </c>
      <c r="M68" s="1" t="str">
        <v>KOBELCO SK330</v>
      </c>
      <c r="N68" s="1" t="str">
        <v>SK330-10</v>
      </c>
      <c r="O68" s="6">
        <v>8</v>
      </c>
      <c r="P68" s="6">
        <v>0</v>
      </c>
      <c r="Q68" s="6">
        <v>2</v>
      </c>
      <c r="R68" s="4">
        <v>99099.270000000019</v>
      </c>
      <c r="S68" s="4">
        <v>1226465.8625032259</v>
      </c>
      <c r="T68" s="4">
        <v>0</v>
      </c>
      <c r="U68" s="4">
        <v>1325565.1325032259</v>
      </c>
      <c r="V68" s="9">
        <v>1</v>
      </c>
      <c r="W68" s="9">
        <v>1</v>
      </c>
      <c r="X68" s="9">
        <v>0.8</v>
      </c>
      <c r="Y68" s="9">
        <v>0.8</v>
      </c>
    </row>
    <row r="69" spans="1:25" x14ac:dyDescent="0.2">
      <c r="A69" s="1" t="str">
        <v>2024-03-05</v>
      </c>
      <c r="B69" s="1">
        <v>2024</v>
      </c>
      <c r="C69" s="1" t="str">
        <v>03</v>
      </c>
      <c r="D69" s="1" t="str">
        <v>03/24</v>
      </c>
      <c r="E69" s="1" t="str">
        <v>CV. Adil Prima Perkasa</v>
      </c>
      <c r="F69" s="1" t="str">
        <v>TS/APP/207340</v>
      </c>
      <c r="G69" s="1" t="str">
        <v>Mining KBM</v>
      </c>
      <c r="H69" s="1" t="str">
        <v>Stripping Overburden</v>
      </c>
      <c r="I69" s="1" t="str">
        <v>DIGGER, LOADING &amp; SIDE CAST</v>
      </c>
      <c r="J69" s="1" t="str">
        <v>-</v>
      </c>
      <c r="K69" s="1" t="str">
        <v>-</v>
      </c>
      <c r="L69" s="1" t="str">
        <v>HEAVY EQUIPMENT</v>
      </c>
      <c r="M69" s="1" t="str">
        <v>KOBELCO SK330</v>
      </c>
      <c r="N69" s="1" t="str">
        <v>SK330-10</v>
      </c>
      <c r="O69" s="6">
        <v>7</v>
      </c>
      <c r="P69" s="6">
        <v>0</v>
      </c>
      <c r="Q69" s="6">
        <v>3</v>
      </c>
      <c r="R69" s="4">
        <v>0</v>
      </c>
      <c r="S69" s="4">
        <v>1226465.8625032259</v>
      </c>
      <c r="T69" s="4">
        <v>0</v>
      </c>
      <c r="U69" s="4">
        <v>1226465.8625032259</v>
      </c>
      <c r="V69" s="9">
        <v>1</v>
      </c>
      <c r="W69" s="9">
        <v>1</v>
      </c>
      <c r="X69" s="9">
        <v>0.7</v>
      </c>
      <c r="Y69" s="9">
        <v>0.7</v>
      </c>
    </row>
    <row r="70" spans="1:25" x14ac:dyDescent="0.2">
      <c r="A70" s="1" t="str">
        <v>2024-03-06</v>
      </c>
      <c r="B70" s="1">
        <v>2024</v>
      </c>
      <c r="C70" s="1" t="str">
        <v>03</v>
      </c>
      <c r="D70" s="1" t="str">
        <v>03/24</v>
      </c>
      <c r="E70" s="1" t="str">
        <v>CV. Adil Prima Perkasa</v>
      </c>
      <c r="F70" s="1" t="str">
        <v>TS/APP/207458</v>
      </c>
      <c r="G70" s="1" t="str">
        <v>Mining KBM</v>
      </c>
      <c r="H70" s="1" t="str">
        <v>Ore Getting</v>
      </c>
      <c r="I70" s="1" t="str">
        <v>DIGGER, LOADING &amp; SIDE CAST</v>
      </c>
      <c r="J70" s="1" t="str">
        <v>-</v>
      </c>
      <c r="K70" s="1" t="str">
        <v>-</v>
      </c>
      <c r="L70" s="1" t="str">
        <v>HEAVY EQUIPMENT</v>
      </c>
      <c r="M70" s="1" t="str">
        <v>KOBELCO SK330</v>
      </c>
      <c r="N70" s="1" t="str">
        <v>SK330-10</v>
      </c>
      <c r="O70" s="6">
        <v>7</v>
      </c>
      <c r="P70" s="6">
        <v>0</v>
      </c>
      <c r="Q70" s="6">
        <v>3</v>
      </c>
      <c r="R70" s="4">
        <v>0</v>
      </c>
      <c r="S70" s="4">
        <v>1226465.8625032259</v>
      </c>
      <c r="T70" s="4">
        <v>0</v>
      </c>
      <c r="U70" s="4">
        <v>1226465.8625032259</v>
      </c>
      <c r="V70" s="9">
        <v>1</v>
      </c>
      <c r="W70" s="9">
        <v>1</v>
      </c>
      <c r="X70" s="9">
        <v>0.7</v>
      </c>
      <c r="Y70" s="9">
        <v>0.7</v>
      </c>
    </row>
    <row r="71" spans="1:25" x14ac:dyDescent="0.2">
      <c r="A71" s="1" t="str">
        <v>2024-03-07</v>
      </c>
      <c r="B71" s="1">
        <v>2024</v>
      </c>
      <c r="C71" s="1" t="str">
        <v>03</v>
      </c>
      <c r="D71" s="1" t="str">
        <v>03/24</v>
      </c>
      <c r="E71" s="1" t="str">
        <v>CV. Adil Prima Perkasa</v>
      </c>
      <c r="F71" s="1" t="str">
        <v>TS/APP/207531</v>
      </c>
      <c r="G71" s="1" t="str">
        <v>Mining KBM</v>
      </c>
      <c r="H71" s="1" t="str">
        <v>Ore Getting</v>
      </c>
      <c r="I71" s="1" t="str">
        <v>DIGGER, LOADING &amp; SIDE CAST</v>
      </c>
      <c r="J71" s="1" t="str">
        <v>80049</v>
      </c>
      <c r="K71" s="1" t="str">
        <v>DONE</v>
      </c>
      <c r="L71" s="1" t="str">
        <v>HEAVY EQUIPMENT</v>
      </c>
      <c r="M71" s="1" t="str">
        <v>KOBELCO SK330</v>
      </c>
      <c r="N71" s="1" t="str">
        <v>SK330-10</v>
      </c>
      <c r="O71" s="6">
        <v>8</v>
      </c>
      <c r="P71" s="6">
        <v>0</v>
      </c>
      <c r="Q71" s="6">
        <v>2</v>
      </c>
      <c r="R71" s="4">
        <v>66066.180000000008</v>
      </c>
      <c r="S71" s="4">
        <v>1226465.8625032259</v>
      </c>
      <c r="T71" s="4">
        <v>0</v>
      </c>
      <c r="U71" s="4">
        <v>1292532.0425032258</v>
      </c>
      <c r="V71" s="9">
        <v>1</v>
      </c>
      <c r="W71" s="9">
        <v>1</v>
      </c>
      <c r="X71" s="9">
        <v>0.8</v>
      </c>
      <c r="Y71" s="9">
        <v>0.8</v>
      </c>
    </row>
    <row r="72" spans="1:25" x14ac:dyDescent="0.2">
      <c r="A72" s="1" t="str">
        <v>2024-03-08</v>
      </c>
      <c r="B72" s="1">
        <v>2024</v>
      </c>
      <c r="C72" s="1" t="str">
        <v>03</v>
      </c>
      <c r="D72" s="1" t="str">
        <v>03/24</v>
      </c>
      <c r="E72" s="1" t="str">
        <v>CV. Adil Prima Perkasa</v>
      </c>
      <c r="F72" s="1" t="str">
        <v>TS/APP/207661</v>
      </c>
      <c r="G72" s="1" t="str">
        <v>Mining KBM</v>
      </c>
      <c r="H72" s="1" t="str">
        <v>Ore Getting</v>
      </c>
      <c r="I72" s="1" t="str">
        <v>DIGGER, LOADING &amp; SIDE CAST</v>
      </c>
      <c r="J72" s="1" t="str">
        <v>-</v>
      </c>
      <c r="K72" s="1" t="str">
        <v>-</v>
      </c>
      <c r="L72" s="1" t="str">
        <v>HEAVY EQUIPMENT</v>
      </c>
      <c r="M72" s="1" t="str">
        <v>KOBELCO SK330</v>
      </c>
      <c r="N72" s="1" t="str">
        <v>SK330-10</v>
      </c>
      <c r="O72" s="6">
        <v>8</v>
      </c>
      <c r="P72" s="6">
        <v>0</v>
      </c>
      <c r="Q72" s="6">
        <v>2</v>
      </c>
      <c r="R72" s="4">
        <v>0</v>
      </c>
      <c r="S72" s="4">
        <v>1226465.8625032259</v>
      </c>
      <c r="T72" s="4">
        <v>0</v>
      </c>
      <c r="U72" s="4">
        <v>1226465.8625032259</v>
      </c>
      <c r="V72" s="9">
        <v>1</v>
      </c>
      <c r="W72" s="9">
        <v>1</v>
      </c>
      <c r="X72" s="9">
        <v>0.8</v>
      </c>
      <c r="Y72" s="9">
        <v>0.8</v>
      </c>
    </row>
    <row r="73" spans="1:25" x14ac:dyDescent="0.2">
      <c r="A73" s="1" t="str">
        <v>2024-03-09</v>
      </c>
      <c r="B73" s="1">
        <v>2024</v>
      </c>
      <c r="C73" s="1" t="str">
        <v>03</v>
      </c>
      <c r="D73" s="1" t="str">
        <v>03/24</v>
      </c>
      <c r="E73" s="1" t="str">
        <v>-</v>
      </c>
      <c r="F73" s="1" t="str">
        <v>-</v>
      </c>
      <c r="G73" s="1" t="str">
        <v>-</v>
      </c>
      <c r="H73" s="1" t="str">
        <v>-</v>
      </c>
      <c r="I73" s="1" t="str">
        <v>-</v>
      </c>
      <c r="J73" s="1" t="str">
        <v>-</v>
      </c>
      <c r="K73" s="1" t="str">
        <v>-</v>
      </c>
      <c r="L73" s="1" t="str">
        <v>HEAVY EQUIPMENT</v>
      </c>
      <c r="M73" s="1" t="str">
        <v>KOBELCO SK330</v>
      </c>
      <c r="N73" s="1" t="str">
        <v>SK330-10</v>
      </c>
      <c r="O73" s="6">
        <v>0</v>
      </c>
      <c r="P73" s="6">
        <v>0</v>
      </c>
      <c r="Q73" s="6">
        <v>10</v>
      </c>
      <c r="R73" s="4">
        <v>0</v>
      </c>
      <c r="S73" s="4">
        <v>1226465.8625032259</v>
      </c>
      <c r="T73" s="4">
        <v>0</v>
      </c>
      <c r="U73" s="4">
        <v>1226465.8625032259</v>
      </c>
      <c r="V73" s="9">
        <v>1</v>
      </c>
      <c r="W73" s="9">
        <v>0</v>
      </c>
      <c r="X73" s="9">
        <v>0</v>
      </c>
      <c r="Y73" s="9">
        <v>0</v>
      </c>
    </row>
    <row r="74" spans="1:25" x14ac:dyDescent="0.2">
      <c r="A74" s="1" t="str">
        <v>2024-03-10</v>
      </c>
      <c r="B74" s="1">
        <v>2024</v>
      </c>
      <c r="C74" s="1" t="str">
        <v>03</v>
      </c>
      <c r="D74" s="1" t="str">
        <v>03/24</v>
      </c>
      <c r="E74" s="1" t="str">
        <v>CV. Adil Prima Perkasa</v>
      </c>
      <c r="F74" s="1" t="str">
        <v>TS/APP/208392</v>
      </c>
      <c r="G74" s="1" t="str">
        <v>Mining KBM</v>
      </c>
      <c r="H74" s="1" t="str">
        <v>Ore Getting</v>
      </c>
      <c r="I74" s="1" t="str">
        <v>DIGGER, LOADING &amp; SIDE CAST</v>
      </c>
      <c r="J74" s="1" t="str">
        <v>-</v>
      </c>
      <c r="K74" s="1" t="str">
        <v>-</v>
      </c>
      <c r="L74" s="1" t="str">
        <v>HEAVY EQUIPMENT</v>
      </c>
      <c r="M74" s="1" t="str">
        <v>KOBELCO SK330</v>
      </c>
      <c r="N74" s="1" t="str">
        <v>SK330-10</v>
      </c>
      <c r="O74" s="6">
        <v>6</v>
      </c>
      <c r="P74" s="6">
        <v>0</v>
      </c>
      <c r="Q74" s="6">
        <v>4</v>
      </c>
      <c r="R74" s="4">
        <v>0</v>
      </c>
      <c r="S74" s="4">
        <v>1226465.8625032259</v>
      </c>
      <c r="T74" s="4">
        <v>0</v>
      </c>
      <c r="U74" s="4">
        <v>1226465.8625032259</v>
      </c>
      <c r="V74" s="9">
        <v>1</v>
      </c>
      <c r="W74" s="9">
        <v>1</v>
      </c>
      <c r="X74" s="9">
        <v>0.6</v>
      </c>
      <c r="Y74" s="9">
        <v>0.6</v>
      </c>
    </row>
    <row r="75" spans="1:25" x14ac:dyDescent="0.2">
      <c r="A75" s="1" t="str">
        <v>2024-03-11</v>
      </c>
      <c r="B75" s="1">
        <v>2024</v>
      </c>
      <c r="C75" s="1" t="str">
        <v>03</v>
      </c>
      <c r="D75" s="1" t="str">
        <v>03/24</v>
      </c>
      <c r="E75" s="1" t="str">
        <v>-</v>
      </c>
      <c r="F75" s="1" t="str">
        <v>-</v>
      </c>
      <c r="G75" s="1" t="str">
        <v>-</v>
      </c>
      <c r="H75" s="1" t="str">
        <v>-</v>
      </c>
      <c r="I75" s="1" t="str">
        <v>-</v>
      </c>
      <c r="J75" s="1" t="str">
        <v>-</v>
      </c>
      <c r="K75" s="1" t="str">
        <v>-</v>
      </c>
      <c r="L75" s="1" t="str">
        <v>HEAVY EQUIPMENT</v>
      </c>
      <c r="M75" s="1" t="str">
        <v>KOBELCO SK330</v>
      </c>
      <c r="N75" s="1" t="str">
        <v>SK330-10</v>
      </c>
      <c r="O75" s="6">
        <v>0</v>
      </c>
      <c r="P75" s="6">
        <v>0</v>
      </c>
      <c r="Q75" s="6">
        <v>10</v>
      </c>
      <c r="R75" s="4">
        <v>0</v>
      </c>
      <c r="S75" s="4">
        <v>1226465.8625032259</v>
      </c>
      <c r="T75" s="4">
        <v>0</v>
      </c>
      <c r="U75" s="4">
        <v>1226465.8625032259</v>
      </c>
      <c r="V75" s="9">
        <v>1</v>
      </c>
      <c r="W75" s="9">
        <v>0</v>
      </c>
      <c r="X75" s="9">
        <v>0</v>
      </c>
      <c r="Y75" s="9">
        <v>0</v>
      </c>
    </row>
    <row r="76" spans="1:25" x14ac:dyDescent="0.2">
      <c r="A76" s="1" t="str">
        <v>2024-03-12</v>
      </c>
      <c r="B76" s="1">
        <v>2024</v>
      </c>
      <c r="C76" s="1" t="str">
        <v>03</v>
      </c>
      <c r="D76" s="1" t="str">
        <v>03/24</v>
      </c>
      <c r="E76" s="1" t="str">
        <v>-</v>
      </c>
      <c r="F76" s="1" t="str">
        <v>-</v>
      </c>
      <c r="G76" s="1" t="str">
        <v>-</v>
      </c>
      <c r="H76" s="1" t="str">
        <v>-</v>
      </c>
      <c r="I76" s="1" t="str">
        <v>-</v>
      </c>
      <c r="J76" s="1" t="str">
        <v>80488</v>
      </c>
      <c r="K76" s="1" t="str">
        <v>DONE</v>
      </c>
      <c r="L76" s="1" t="str">
        <v>HEAVY EQUIPMENT</v>
      </c>
      <c r="M76" s="1" t="str">
        <v>KOBELCO SK330</v>
      </c>
      <c r="N76" s="1" t="str">
        <v>SK330-10</v>
      </c>
      <c r="O76" s="6">
        <v>0</v>
      </c>
      <c r="P76" s="6">
        <v>0.31805555555555548</v>
      </c>
      <c r="Q76" s="6">
        <v>9.6819444444444436</v>
      </c>
      <c r="R76" s="4">
        <v>66066.180000000008</v>
      </c>
      <c r="S76" s="4">
        <v>1226465.8625032259</v>
      </c>
      <c r="T76" s="4">
        <v>0</v>
      </c>
      <c r="U76" s="4">
        <v>1292532.0425032258</v>
      </c>
      <c r="V76" s="9">
        <v>0.96819444444444436</v>
      </c>
      <c r="W76" s="9">
        <v>0</v>
      </c>
      <c r="X76" s="9">
        <v>0</v>
      </c>
      <c r="Y76" s="9">
        <v>0</v>
      </c>
    </row>
    <row r="77" spans="1:25" x14ac:dyDescent="0.2">
      <c r="A77" s="1" t="str">
        <v>2024-03-13</v>
      </c>
      <c r="B77" s="1">
        <v>2024</v>
      </c>
      <c r="C77" s="1" t="str">
        <v>03</v>
      </c>
      <c r="D77" s="1" t="str">
        <v>03/24</v>
      </c>
      <c r="E77" s="1" t="str">
        <v>CV. Adil Prima Perkasa</v>
      </c>
      <c r="F77" s="1" t="str">
        <v>TS/APP/209997</v>
      </c>
      <c r="G77" s="1" t="str">
        <v>Mining KBM</v>
      </c>
      <c r="H77" s="1" t="str">
        <v>Stripping Overburden</v>
      </c>
      <c r="I77" s="1" t="str">
        <v>DIGGER, LOADING &amp; SIDE CAST</v>
      </c>
      <c r="J77" s="1" t="str">
        <v>-</v>
      </c>
      <c r="K77" s="1" t="str">
        <v>-</v>
      </c>
      <c r="L77" s="1" t="str">
        <v>HEAVY EQUIPMENT</v>
      </c>
      <c r="M77" s="1" t="str">
        <v>KOBELCO SK330</v>
      </c>
      <c r="N77" s="1" t="str">
        <v>SK330-10</v>
      </c>
      <c r="O77" s="6">
        <v>7</v>
      </c>
      <c r="P77" s="6">
        <v>0</v>
      </c>
      <c r="Q77" s="6">
        <v>3</v>
      </c>
      <c r="R77" s="4">
        <v>0</v>
      </c>
      <c r="S77" s="4">
        <v>1226465.8625032259</v>
      </c>
      <c r="T77" s="4">
        <v>0</v>
      </c>
      <c r="U77" s="4">
        <v>1226465.8625032259</v>
      </c>
      <c r="V77" s="9">
        <v>1</v>
      </c>
      <c r="W77" s="9">
        <v>1</v>
      </c>
      <c r="X77" s="9">
        <v>0.7</v>
      </c>
      <c r="Y77" s="9">
        <v>0.7</v>
      </c>
    </row>
    <row r="78" spans="1:25" x14ac:dyDescent="0.2">
      <c r="A78" s="1" t="str">
        <v>2024-03-14</v>
      </c>
      <c r="B78" s="1">
        <v>2024</v>
      </c>
      <c r="C78" s="1" t="str">
        <v>03</v>
      </c>
      <c r="D78" s="1" t="str">
        <v>03/24</v>
      </c>
      <c r="E78" s="1" t="str">
        <v>-</v>
      </c>
      <c r="F78" s="1" t="str">
        <v>-</v>
      </c>
      <c r="G78" s="1" t="str">
        <v>-</v>
      </c>
      <c r="H78" s="1" t="str">
        <v>-</v>
      </c>
      <c r="I78" s="1" t="str">
        <v>-</v>
      </c>
      <c r="J78" s="1" t="str">
        <v>-</v>
      </c>
      <c r="K78" s="1" t="str">
        <v>-</v>
      </c>
      <c r="L78" s="1" t="str">
        <v>HEAVY EQUIPMENT</v>
      </c>
      <c r="M78" s="1" t="str">
        <v>KOBELCO SK330</v>
      </c>
      <c r="N78" s="1" t="str">
        <v>SK330-10</v>
      </c>
      <c r="O78" s="6">
        <v>0</v>
      </c>
      <c r="P78" s="6">
        <v>0</v>
      </c>
      <c r="Q78" s="6">
        <v>10</v>
      </c>
      <c r="R78" s="4">
        <v>0</v>
      </c>
      <c r="S78" s="4">
        <v>1226465.8625032259</v>
      </c>
      <c r="T78" s="4">
        <v>0</v>
      </c>
      <c r="U78" s="4">
        <v>1226465.8625032259</v>
      </c>
      <c r="V78" s="9">
        <v>1</v>
      </c>
      <c r="W78" s="9">
        <v>0</v>
      </c>
      <c r="X78" s="9">
        <v>0</v>
      </c>
      <c r="Y78" s="9">
        <v>0</v>
      </c>
    </row>
    <row r="79" spans="1:25" x14ac:dyDescent="0.2">
      <c r="A79" s="1" t="str">
        <v>2024-03-15</v>
      </c>
      <c r="B79" s="1">
        <v>2024</v>
      </c>
      <c r="C79" s="1" t="str">
        <v>03</v>
      </c>
      <c r="D79" s="1" t="str">
        <v>03/24</v>
      </c>
      <c r="E79" s="1" t="str">
        <v>-</v>
      </c>
      <c r="F79" s="1" t="str">
        <v>-</v>
      </c>
      <c r="G79" s="1" t="str">
        <v>-</v>
      </c>
      <c r="H79" s="1" t="str">
        <v>-</v>
      </c>
      <c r="I79" s="1" t="str">
        <v>-</v>
      </c>
      <c r="J79" s="1" t="str">
        <v>-</v>
      </c>
      <c r="K79" s="1" t="str">
        <v>-</v>
      </c>
      <c r="L79" s="1" t="str">
        <v>HEAVY EQUIPMENT</v>
      </c>
      <c r="M79" s="1" t="str">
        <v>KOBELCO SK330</v>
      </c>
      <c r="N79" s="1" t="str">
        <v>SK330-10</v>
      </c>
      <c r="O79" s="6">
        <v>0</v>
      </c>
      <c r="P79" s="6">
        <v>0</v>
      </c>
      <c r="Q79" s="6">
        <v>10</v>
      </c>
      <c r="R79" s="4">
        <v>0</v>
      </c>
      <c r="S79" s="4">
        <v>1226465.8625032259</v>
      </c>
      <c r="T79" s="4">
        <v>0</v>
      </c>
      <c r="U79" s="4">
        <v>1226465.8625032259</v>
      </c>
      <c r="V79" s="9">
        <v>1</v>
      </c>
      <c r="W79" s="9">
        <v>0</v>
      </c>
      <c r="X79" s="9">
        <v>0</v>
      </c>
      <c r="Y79" s="9">
        <v>0</v>
      </c>
    </row>
    <row r="80" spans="1:25" x14ac:dyDescent="0.2">
      <c r="A80" s="1" t="str">
        <v>2024-03-16</v>
      </c>
      <c r="B80" s="1">
        <v>2024</v>
      </c>
      <c r="C80" s="1" t="str">
        <v>03</v>
      </c>
      <c r="D80" s="1" t="str">
        <v>03/24</v>
      </c>
      <c r="E80" s="1" t="str">
        <v>-</v>
      </c>
      <c r="F80" s="1" t="str">
        <v>-</v>
      </c>
      <c r="G80" s="1" t="str">
        <v>-</v>
      </c>
      <c r="H80" s="1" t="str">
        <v>-</v>
      </c>
      <c r="I80" s="1" t="str">
        <v>-</v>
      </c>
      <c r="J80" s="1" t="str">
        <v>-</v>
      </c>
      <c r="K80" s="1" t="str">
        <v>-</v>
      </c>
      <c r="L80" s="1" t="str">
        <v>HEAVY EQUIPMENT</v>
      </c>
      <c r="M80" s="1" t="str">
        <v>KOBELCO SK330</v>
      </c>
      <c r="N80" s="1" t="str">
        <v>SK330-10</v>
      </c>
      <c r="O80" s="6">
        <v>0</v>
      </c>
      <c r="P80" s="6">
        <v>0</v>
      </c>
      <c r="Q80" s="6">
        <v>10</v>
      </c>
      <c r="R80" s="4">
        <v>0</v>
      </c>
      <c r="S80" s="4">
        <v>1226465.8625032259</v>
      </c>
      <c r="T80" s="4">
        <v>0</v>
      </c>
      <c r="U80" s="4">
        <v>1226465.8625032259</v>
      </c>
      <c r="V80" s="9">
        <v>1</v>
      </c>
      <c r="W80" s="9">
        <v>0</v>
      </c>
      <c r="X80" s="9">
        <v>0</v>
      </c>
      <c r="Y80" s="9">
        <v>0</v>
      </c>
    </row>
    <row r="81" spans="1:25" x14ac:dyDescent="0.2">
      <c r="A81" s="1" t="str">
        <v>2024-03-17</v>
      </c>
      <c r="B81" s="1">
        <v>2024</v>
      </c>
      <c r="C81" s="1" t="str">
        <v>03</v>
      </c>
      <c r="D81" s="1" t="str">
        <v>03/24</v>
      </c>
      <c r="E81" s="1" t="str">
        <v>CV. Adil Prima Perkasa</v>
      </c>
      <c r="F81" s="1" t="str">
        <v>TS/APP/211334</v>
      </c>
      <c r="G81" s="1" t="str">
        <v>Mining KBM</v>
      </c>
      <c r="H81" s="1" t="str">
        <v>Stripping Overburden</v>
      </c>
      <c r="I81" s="1" t="str">
        <v>DIGGER, LOADING &amp; SIDE CAST</v>
      </c>
      <c r="J81" s="1" t="str">
        <v>-</v>
      </c>
      <c r="K81" s="1" t="str">
        <v>-</v>
      </c>
      <c r="L81" s="1" t="str">
        <v>HEAVY EQUIPMENT</v>
      </c>
      <c r="M81" s="1" t="str">
        <v>KOBELCO SK330</v>
      </c>
      <c r="N81" s="1" t="str">
        <v>SK330-10</v>
      </c>
      <c r="O81" s="6">
        <v>7</v>
      </c>
      <c r="P81" s="6">
        <v>0</v>
      </c>
      <c r="Q81" s="6">
        <v>3</v>
      </c>
      <c r="R81" s="4">
        <v>0</v>
      </c>
      <c r="S81" s="4">
        <v>1226465.8625032259</v>
      </c>
      <c r="T81" s="4">
        <v>0</v>
      </c>
      <c r="U81" s="4">
        <v>1226465.8625032259</v>
      </c>
      <c r="V81" s="9">
        <v>1</v>
      </c>
      <c r="W81" s="9">
        <v>1</v>
      </c>
      <c r="X81" s="9">
        <v>0.7</v>
      </c>
      <c r="Y81" s="9">
        <v>0.7</v>
      </c>
    </row>
    <row r="82" spans="1:25" x14ac:dyDescent="0.2">
      <c r="A82" s="1" t="str">
        <v>2024-03-18</v>
      </c>
      <c r="B82" s="1">
        <v>2024</v>
      </c>
      <c r="C82" s="1" t="str">
        <v>03</v>
      </c>
      <c r="D82" s="1" t="str">
        <v>03/24</v>
      </c>
      <c r="E82" s="1" t="str">
        <v>CV. Adil Prima Perkasa</v>
      </c>
      <c r="F82" s="1" t="str">
        <v>TS/APP/211435</v>
      </c>
      <c r="G82" s="1" t="str">
        <v>Mining KBM</v>
      </c>
      <c r="H82" s="1" t="str">
        <v>Stripping Overburden</v>
      </c>
      <c r="I82" s="1" t="str">
        <v>DIGGER, LOADING &amp; SIDE CAST</v>
      </c>
      <c r="J82" s="1" t="str">
        <v>81147</v>
      </c>
      <c r="K82" s="1" t="str">
        <v>DONE</v>
      </c>
      <c r="L82" s="1" t="str">
        <v>HEAVY EQUIPMENT</v>
      </c>
      <c r="M82" s="1" t="str">
        <v>KOBELCO SK330</v>
      </c>
      <c r="N82" s="1" t="str">
        <v>SK330-10</v>
      </c>
      <c r="O82" s="6">
        <v>7</v>
      </c>
      <c r="P82" s="6">
        <v>0.33333333333333331</v>
      </c>
      <c r="Q82" s="6">
        <v>2.666666666666667</v>
      </c>
      <c r="R82" s="4">
        <v>215000</v>
      </c>
      <c r="S82" s="4">
        <v>1226465.8625032259</v>
      </c>
      <c r="T82" s="4">
        <v>0</v>
      </c>
      <c r="U82" s="4">
        <v>1441465.8625032259</v>
      </c>
      <c r="V82" s="9">
        <v>0.96666666666666679</v>
      </c>
      <c r="W82" s="9">
        <v>0.95454545454545459</v>
      </c>
      <c r="X82" s="9">
        <v>0.72413793103448265</v>
      </c>
      <c r="Y82" s="9">
        <v>0.7</v>
      </c>
    </row>
    <row r="83" spans="1:25" x14ac:dyDescent="0.2">
      <c r="A83" s="1" t="str">
        <v>2024-03-19</v>
      </c>
      <c r="B83" s="1">
        <v>2024</v>
      </c>
      <c r="C83" s="1" t="str">
        <v>03</v>
      </c>
      <c r="D83" s="1" t="str">
        <v>03/24</v>
      </c>
      <c r="E83" s="1" t="str">
        <v>CV. Adil Prima Perkasa</v>
      </c>
      <c r="F83" s="1" t="str">
        <v>TS/APP/211550</v>
      </c>
      <c r="G83" s="1" t="str">
        <v>Mining KBM</v>
      </c>
      <c r="H83" s="1" t="str">
        <v>Stripping Overburden</v>
      </c>
      <c r="I83" s="1" t="str">
        <v>DIGGER, LOADING &amp; SIDE CAST</v>
      </c>
      <c r="J83" s="1" t="str">
        <v>-</v>
      </c>
      <c r="K83" s="1" t="str">
        <v>-</v>
      </c>
      <c r="L83" s="1" t="str">
        <v>HEAVY EQUIPMENT</v>
      </c>
      <c r="M83" s="1" t="str">
        <v>KOBELCO SK330</v>
      </c>
      <c r="N83" s="1" t="str">
        <v>SK330-10</v>
      </c>
      <c r="O83" s="6">
        <v>7</v>
      </c>
      <c r="P83" s="6">
        <v>0</v>
      </c>
      <c r="Q83" s="6">
        <v>3</v>
      </c>
      <c r="R83" s="4">
        <v>0</v>
      </c>
      <c r="S83" s="4">
        <v>1226465.8625032259</v>
      </c>
      <c r="T83" s="4">
        <v>0</v>
      </c>
      <c r="U83" s="4">
        <v>1226465.8625032259</v>
      </c>
      <c r="V83" s="9">
        <v>1</v>
      </c>
      <c r="W83" s="9">
        <v>1</v>
      </c>
      <c r="X83" s="9">
        <v>0.7</v>
      </c>
      <c r="Y83" s="9">
        <v>0.7</v>
      </c>
    </row>
    <row r="84" spans="1:25" x14ac:dyDescent="0.2">
      <c r="A84" s="1" t="str">
        <v>2024-03-20</v>
      </c>
      <c r="B84" s="1">
        <v>2024</v>
      </c>
      <c r="C84" s="1" t="str">
        <v>03</v>
      </c>
      <c r="D84" s="1" t="str">
        <v>03/24</v>
      </c>
      <c r="E84" s="1" t="str">
        <v>CV. Adil Prima Perkasa</v>
      </c>
      <c r="F84" s="1" t="str">
        <v>TS/APP/212173</v>
      </c>
      <c r="G84" s="1" t="str">
        <v>Mining KBM</v>
      </c>
      <c r="H84" s="1" t="str">
        <v>Quarry Mined</v>
      </c>
      <c r="I84" s="1" t="str">
        <v>DIGGER, LOADING &amp; SIDE CAST</v>
      </c>
      <c r="J84" s="1" t="str">
        <v>81260</v>
      </c>
      <c r="K84" s="1" t="str">
        <v>DONE</v>
      </c>
      <c r="L84" s="1" t="str">
        <v>HEAVY EQUIPMENT</v>
      </c>
      <c r="M84" s="1" t="str">
        <v>KOBELCO SK330</v>
      </c>
      <c r="N84" s="1" t="str">
        <v>SK330-10</v>
      </c>
      <c r="O84" s="6">
        <v>7</v>
      </c>
      <c r="P84" s="6">
        <v>0.40500000000000003</v>
      </c>
      <c r="Q84" s="6">
        <v>2.5950000000000002</v>
      </c>
      <c r="R84" s="4">
        <v>860000</v>
      </c>
      <c r="S84" s="4">
        <v>1226465.8625032259</v>
      </c>
      <c r="T84" s="4">
        <v>0</v>
      </c>
      <c r="U84" s="4">
        <v>2086465.8625032259</v>
      </c>
      <c r="V84" s="9">
        <v>0.95950000000000002</v>
      </c>
      <c r="W84" s="9">
        <v>0.94530722484807561</v>
      </c>
      <c r="X84" s="9">
        <v>0.72954663887441373</v>
      </c>
      <c r="Y84" s="9">
        <v>0.7</v>
      </c>
    </row>
    <row r="85" spans="1:25" x14ac:dyDescent="0.2">
      <c r="A85" s="1" t="str">
        <v>2024-03-21</v>
      </c>
      <c r="B85" s="1">
        <v>2024</v>
      </c>
      <c r="C85" s="1" t="str">
        <v>03</v>
      </c>
      <c r="D85" s="1" t="str">
        <v>03/24</v>
      </c>
      <c r="E85" s="1" t="str">
        <v>-</v>
      </c>
      <c r="F85" s="1" t="str">
        <v>-</v>
      </c>
      <c r="G85" s="1" t="str">
        <v>-</v>
      </c>
      <c r="H85" s="1" t="str">
        <v>-</v>
      </c>
      <c r="I85" s="1" t="str">
        <v>-</v>
      </c>
      <c r="J85" s="1" t="str">
        <v>-</v>
      </c>
      <c r="K85" s="1" t="str">
        <v>-</v>
      </c>
      <c r="L85" s="1" t="str">
        <v>HEAVY EQUIPMENT</v>
      </c>
      <c r="M85" s="1" t="str">
        <v>KOBELCO SK330</v>
      </c>
      <c r="N85" s="1" t="str">
        <v>SK330-10</v>
      </c>
      <c r="O85" s="6">
        <v>0</v>
      </c>
      <c r="P85" s="6">
        <v>0</v>
      </c>
      <c r="Q85" s="6">
        <v>10</v>
      </c>
      <c r="R85" s="4">
        <v>0</v>
      </c>
      <c r="S85" s="4">
        <v>1226465.8625032259</v>
      </c>
      <c r="T85" s="4">
        <v>0</v>
      </c>
      <c r="U85" s="4">
        <v>1226465.8625032259</v>
      </c>
      <c r="V85" s="9">
        <v>1</v>
      </c>
      <c r="W85" s="9">
        <v>0</v>
      </c>
      <c r="X85" s="9">
        <v>0</v>
      </c>
      <c r="Y85" s="9">
        <v>0</v>
      </c>
    </row>
    <row r="86" spans="1:25" x14ac:dyDescent="0.2">
      <c r="A86" s="1" t="str">
        <v>2024-03-22</v>
      </c>
      <c r="B86" s="1">
        <v>2024</v>
      </c>
      <c r="C86" s="1" t="str">
        <v>03</v>
      </c>
      <c r="D86" s="1" t="str">
        <v>03/24</v>
      </c>
      <c r="E86" s="1" t="str">
        <v>-</v>
      </c>
      <c r="F86" s="1" t="str">
        <v>-</v>
      </c>
      <c r="G86" s="1" t="str">
        <v>-</v>
      </c>
      <c r="H86" s="1" t="str">
        <v>-</v>
      </c>
      <c r="I86" s="1" t="str">
        <v>-</v>
      </c>
      <c r="J86" s="1" t="str">
        <v>81938;81426</v>
      </c>
      <c r="K86" s="1" t="str">
        <v>DONE;DONE</v>
      </c>
      <c r="L86" s="1" t="str">
        <v>HEAVY EQUIPMENT</v>
      </c>
      <c r="M86" s="1" t="str">
        <v>KOBELCO SK330</v>
      </c>
      <c r="N86" s="1" t="str">
        <v>SK330-10</v>
      </c>
      <c r="O86" s="6">
        <v>0</v>
      </c>
      <c r="P86" s="6">
        <v>0.5</v>
      </c>
      <c r="Q86" s="6">
        <v>9.5</v>
      </c>
      <c r="R86" s="4">
        <v>198198.54</v>
      </c>
      <c r="S86" s="4">
        <v>1226465.8625032259</v>
      </c>
      <c r="T86" s="4">
        <v>0</v>
      </c>
      <c r="U86" s="4">
        <v>1424664.402503226</v>
      </c>
      <c r="V86" s="9">
        <v>0.95</v>
      </c>
      <c r="W86" s="9">
        <v>0</v>
      </c>
      <c r="X86" s="9">
        <v>0</v>
      </c>
      <c r="Y86" s="9">
        <v>0</v>
      </c>
    </row>
    <row r="87" spans="1:25" x14ac:dyDescent="0.2">
      <c r="A87" s="1" t="str">
        <v>2024-03-23</v>
      </c>
      <c r="B87" s="1">
        <v>2024</v>
      </c>
      <c r="C87" s="1" t="str">
        <v>03</v>
      </c>
      <c r="D87" s="1" t="str">
        <v>03/24</v>
      </c>
      <c r="E87" s="1" t="str">
        <v>-</v>
      </c>
      <c r="F87" s="1" t="str">
        <v>-</v>
      </c>
      <c r="G87" s="1" t="str">
        <v>-</v>
      </c>
      <c r="H87" s="1" t="str">
        <v>-</v>
      </c>
      <c r="I87" s="1" t="str">
        <v>-</v>
      </c>
      <c r="J87" s="1" t="str">
        <v>-</v>
      </c>
      <c r="K87" s="1" t="str">
        <v>-</v>
      </c>
      <c r="L87" s="1" t="str">
        <v>HEAVY EQUIPMENT</v>
      </c>
      <c r="M87" s="1" t="str">
        <v>KOBELCO SK330</v>
      </c>
      <c r="N87" s="1" t="str">
        <v>SK330-10</v>
      </c>
      <c r="O87" s="6">
        <v>0</v>
      </c>
      <c r="P87" s="6">
        <v>0</v>
      </c>
      <c r="Q87" s="6">
        <v>10</v>
      </c>
      <c r="R87" s="4">
        <v>0</v>
      </c>
      <c r="S87" s="4">
        <v>1226465.8625032259</v>
      </c>
      <c r="T87" s="4">
        <v>0</v>
      </c>
      <c r="U87" s="4">
        <v>1226465.8625032259</v>
      </c>
      <c r="V87" s="9">
        <v>1</v>
      </c>
      <c r="W87" s="9">
        <v>0</v>
      </c>
      <c r="X87" s="9">
        <v>0</v>
      </c>
      <c r="Y87" s="9">
        <v>0</v>
      </c>
    </row>
    <row r="88" spans="1:25" x14ac:dyDescent="0.2">
      <c r="A88" s="1" t="str">
        <v>2024-03-24</v>
      </c>
      <c r="B88" s="1">
        <v>2024</v>
      </c>
      <c r="C88" s="1" t="str">
        <v>03</v>
      </c>
      <c r="D88" s="1" t="str">
        <v>03/24</v>
      </c>
      <c r="E88" s="1" t="str">
        <v>CV. Adil Prima Perkasa</v>
      </c>
      <c r="F88" s="1" t="str">
        <v>TS/APP/213992</v>
      </c>
      <c r="G88" s="1" t="str">
        <v>Mining KBM</v>
      </c>
      <c r="H88" s="1" t="str">
        <v>Stripping Overburden</v>
      </c>
      <c r="I88" s="1" t="str">
        <v>DIGGER, LOADING &amp; SIDE CAST</v>
      </c>
      <c r="J88" s="1" t="str">
        <v>-</v>
      </c>
      <c r="K88" s="1" t="str">
        <v>-</v>
      </c>
      <c r="L88" s="1" t="str">
        <v>HEAVY EQUIPMENT</v>
      </c>
      <c r="M88" s="1" t="str">
        <v>KOBELCO SK330</v>
      </c>
      <c r="N88" s="1" t="str">
        <v>SK330-10</v>
      </c>
      <c r="O88" s="6">
        <v>7</v>
      </c>
      <c r="P88" s="6">
        <v>0</v>
      </c>
      <c r="Q88" s="6">
        <v>3</v>
      </c>
      <c r="R88" s="4">
        <v>0</v>
      </c>
      <c r="S88" s="4">
        <v>1226465.8625032259</v>
      </c>
      <c r="T88" s="4">
        <v>0</v>
      </c>
      <c r="U88" s="4">
        <v>1226465.8625032259</v>
      </c>
      <c r="V88" s="9">
        <v>1</v>
      </c>
      <c r="W88" s="9">
        <v>1</v>
      </c>
      <c r="X88" s="9">
        <v>0.7</v>
      </c>
      <c r="Y88" s="9">
        <v>0.7</v>
      </c>
    </row>
    <row r="89" spans="1:25" x14ac:dyDescent="0.2">
      <c r="A89" s="1" t="str">
        <v>2024-03-25</v>
      </c>
      <c r="B89" s="1">
        <v>2024</v>
      </c>
      <c r="C89" s="1" t="str">
        <v>03</v>
      </c>
      <c r="D89" s="1" t="str">
        <v>03/24</v>
      </c>
      <c r="E89" s="1" t="str">
        <v>-</v>
      </c>
      <c r="F89" s="1" t="str">
        <v>-</v>
      </c>
      <c r="G89" s="1" t="str">
        <v>-</v>
      </c>
      <c r="H89" s="1" t="str">
        <v>-</v>
      </c>
      <c r="I89" s="1" t="str">
        <v>-</v>
      </c>
      <c r="J89" s="1" t="str">
        <v>82079</v>
      </c>
      <c r="K89" s="1" t="str">
        <v>DONE</v>
      </c>
      <c r="L89" s="1" t="str">
        <v>HEAVY EQUIPMENT</v>
      </c>
      <c r="M89" s="1" t="str">
        <v>KOBELCO SK330</v>
      </c>
      <c r="N89" s="1" t="str">
        <v>SK330-10</v>
      </c>
      <c r="O89" s="6">
        <v>0</v>
      </c>
      <c r="P89" s="6">
        <v>0.32555555555555549</v>
      </c>
      <c r="Q89" s="6">
        <v>9.6744444444444451</v>
      </c>
      <c r="R89" s="4">
        <v>99099.270000000019</v>
      </c>
      <c r="S89" s="4">
        <v>1226465.8625032259</v>
      </c>
      <c r="T89" s="4">
        <v>0</v>
      </c>
      <c r="U89" s="4">
        <v>1325565.1325032259</v>
      </c>
      <c r="V89" s="9">
        <v>0.96744444444444455</v>
      </c>
      <c r="W89" s="9">
        <v>0</v>
      </c>
      <c r="X89" s="9">
        <v>0</v>
      </c>
      <c r="Y89" s="9">
        <v>0</v>
      </c>
    </row>
    <row r="90" spans="1:25" x14ac:dyDescent="0.2">
      <c r="A90" s="1" t="str">
        <v>2024-03-26</v>
      </c>
      <c r="B90" s="1">
        <v>2024</v>
      </c>
      <c r="C90" s="1" t="str">
        <v>03</v>
      </c>
      <c r="D90" s="1" t="str">
        <v>03/24</v>
      </c>
      <c r="E90" s="1" t="str">
        <v>CV. Adil Prima Perkasa</v>
      </c>
      <c r="F90" s="1" t="str">
        <v>TS/APP/214283</v>
      </c>
      <c r="G90" s="1" t="str">
        <v>Mining KBM</v>
      </c>
      <c r="H90" s="1" t="str">
        <v>Ore Getting</v>
      </c>
      <c r="I90" s="1" t="str">
        <v>DIGGER, LOADING &amp; SIDE CAST</v>
      </c>
      <c r="J90" s="1" t="str">
        <v>-</v>
      </c>
      <c r="K90" s="1" t="str">
        <v>-</v>
      </c>
      <c r="L90" s="1" t="str">
        <v>HEAVY EQUIPMENT</v>
      </c>
      <c r="M90" s="1" t="str">
        <v>KOBELCO SK330</v>
      </c>
      <c r="N90" s="1" t="str">
        <v>SK330-10</v>
      </c>
      <c r="O90" s="6">
        <v>7</v>
      </c>
      <c r="P90" s="6">
        <v>0</v>
      </c>
      <c r="Q90" s="6">
        <v>3</v>
      </c>
      <c r="R90" s="4">
        <v>0</v>
      </c>
      <c r="S90" s="4">
        <v>1226465.8625032259</v>
      </c>
      <c r="T90" s="4">
        <v>0</v>
      </c>
      <c r="U90" s="4">
        <v>1226465.8625032259</v>
      </c>
      <c r="V90" s="9">
        <v>1</v>
      </c>
      <c r="W90" s="9">
        <v>1</v>
      </c>
      <c r="X90" s="9">
        <v>0.7</v>
      </c>
      <c r="Y90" s="9">
        <v>0.7</v>
      </c>
    </row>
    <row r="91" spans="1:25" x14ac:dyDescent="0.2">
      <c r="A91" s="1" t="str">
        <v>2024-03-27</v>
      </c>
      <c r="B91" s="1">
        <v>2024</v>
      </c>
      <c r="C91" s="1" t="str">
        <v>03</v>
      </c>
      <c r="D91" s="1" t="str">
        <v>03/24</v>
      </c>
      <c r="E91" s="1" t="str">
        <v>CV. Adil Prima Perkasa</v>
      </c>
      <c r="F91" s="1" t="str">
        <v>TS/APP/214345</v>
      </c>
      <c r="G91" s="1" t="str">
        <v>Mining KBM</v>
      </c>
      <c r="H91" s="1" t="str">
        <v>Ore Getting</v>
      </c>
      <c r="I91" s="1" t="str">
        <v>DIGGER, LOADING &amp; SIDE CAST</v>
      </c>
      <c r="J91" s="1" t="str">
        <v>-</v>
      </c>
      <c r="K91" s="1" t="str">
        <v>-</v>
      </c>
      <c r="L91" s="1" t="str">
        <v>HEAVY EQUIPMENT</v>
      </c>
      <c r="M91" s="1" t="str">
        <v>KOBELCO SK330</v>
      </c>
      <c r="N91" s="1" t="str">
        <v>SK330-10</v>
      </c>
      <c r="O91" s="6">
        <v>7</v>
      </c>
      <c r="P91" s="6">
        <v>0</v>
      </c>
      <c r="Q91" s="6">
        <v>3</v>
      </c>
      <c r="R91" s="4">
        <v>0</v>
      </c>
      <c r="S91" s="4">
        <v>1226465.8625032259</v>
      </c>
      <c r="T91" s="4">
        <v>0</v>
      </c>
      <c r="U91" s="4">
        <v>1226465.8625032259</v>
      </c>
      <c r="V91" s="9">
        <v>1</v>
      </c>
      <c r="W91" s="9">
        <v>1</v>
      </c>
      <c r="X91" s="9">
        <v>0.7</v>
      </c>
      <c r="Y91" s="9">
        <v>0.7</v>
      </c>
    </row>
    <row r="92" spans="1:25" x14ac:dyDescent="0.2">
      <c r="A92" s="1" t="str">
        <v>2024-03-28</v>
      </c>
      <c r="B92" s="1">
        <v>2024</v>
      </c>
      <c r="C92" s="1" t="str">
        <v>03</v>
      </c>
      <c r="D92" s="1" t="str">
        <v>03/24</v>
      </c>
      <c r="E92" s="1" t="str">
        <v>CV. Adil Prima Perkasa</v>
      </c>
      <c r="F92" s="1" t="str">
        <v>TS/APP/214411</v>
      </c>
      <c r="G92" s="1" t="str">
        <v>Mining KBM</v>
      </c>
      <c r="H92" s="1" t="str">
        <v>Ore Getting</v>
      </c>
      <c r="I92" s="1" t="str">
        <v>DIGGER, LOADING &amp; SIDE CAST</v>
      </c>
      <c r="J92" s="1" t="str">
        <v>-</v>
      </c>
      <c r="K92" s="1" t="str">
        <v>-</v>
      </c>
      <c r="L92" s="1" t="str">
        <v>HEAVY EQUIPMENT</v>
      </c>
      <c r="M92" s="1" t="str">
        <v>KOBELCO SK330</v>
      </c>
      <c r="N92" s="1" t="str">
        <v>SK330-10</v>
      </c>
      <c r="O92" s="6">
        <v>3</v>
      </c>
      <c r="P92" s="6">
        <v>0</v>
      </c>
      <c r="Q92" s="6">
        <v>7</v>
      </c>
      <c r="R92" s="4">
        <v>0</v>
      </c>
      <c r="S92" s="4">
        <v>1226465.8625032259</v>
      </c>
      <c r="T92" s="4">
        <v>0</v>
      </c>
      <c r="U92" s="4">
        <v>1226465.8625032259</v>
      </c>
      <c r="V92" s="9">
        <v>1</v>
      </c>
      <c r="W92" s="9">
        <v>1</v>
      </c>
      <c r="X92" s="9">
        <v>0.3</v>
      </c>
      <c r="Y92" s="9">
        <v>0.3</v>
      </c>
    </row>
    <row r="93" spans="1:25" x14ac:dyDescent="0.2">
      <c r="A93" s="1" t="str">
        <v>2024-03-29</v>
      </c>
      <c r="B93" s="1">
        <v>2024</v>
      </c>
      <c r="C93" s="1" t="str">
        <v>03</v>
      </c>
      <c r="D93" s="1" t="str">
        <v>03/24</v>
      </c>
      <c r="E93" s="1" t="str">
        <v>-</v>
      </c>
      <c r="F93" s="1" t="str">
        <v>-</v>
      </c>
      <c r="G93" s="1" t="str">
        <v>-</v>
      </c>
      <c r="H93" s="1" t="str">
        <v>-</v>
      </c>
      <c r="I93" s="1" t="str">
        <v>-</v>
      </c>
      <c r="J93" s="1" t="str">
        <v>-</v>
      </c>
      <c r="K93" s="1" t="str">
        <v>-</v>
      </c>
      <c r="L93" s="1" t="str">
        <v>HEAVY EQUIPMENT</v>
      </c>
      <c r="M93" s="1" t="str">
        <v>KOBELCO SK330</v>
      </c>
      <c r="N93" s="1" t="str">
        <v>SK330-10</v>
      </c>
      <c r="O93" s="6">
        <v>0</v>
      </c>
      <c r="P93" s="6">
        <v>0</v>
      </c>
      <c r="Q93" s="6">
        <v>10</v>
      </c>
      <c r="R93" s="4">
        <v>0</v>
      </c>
      <c r="S93" s="4">
        <v>1226465.8625032259</v>
      </c>
      <c r="T93" s="4">
        <v>0</v>
      </c>
      <c r="U93" s="4">
        <v>1226465.8625032259</v>
      </c>
      <c r="V93" s="9">
        <v>1</v>
      </c>
      <c r="W93" s="9">
        <v>0</v>
      </c>
      <c r="X93" s="9">
        <v>0</v>
      </c>
      <c r="Y93" s="9">
        <v>0</v>
      </c>
    </row>
    <row r="94" spans="1:25" x14ac:dyDescent="0.2">
      <c r="A94" s="1" t="str">
        <v>2024-03-30</v>
      </c>
      <c r="B94" s="1">
        <v>2024</v>
      </c>
      <c r="C94" s="1" t="str">
        <v>03</v>
      </c>
      <c r="D94" s="1" t="str">
        <v>03/24</v>
      </c>
      <c r="E94" s="1" t="str">
        <v>CV. Adil Prima Perkasa</v>
      </c>
      <c r="F94" s="1" t="str">
        <v>TS/APP/215643</v>
      </c>
      <c r="G94" s="1" t="str">
        <v>Mining KBM</v>
      </c>
      <c r="H94" s="1" t="str">
        <v>Stripping Overburden</v>
      </c>
      <c r="I94" s="1" t="str">
        <v>DIGGER, LOADING &amp; SIDE CAST</v>
      </c>
      <c r="J94" s="1" t="str">
        <v>-</v>
      </c>
      <c r="K94" s="1" t="str">
        <v>-</v>
      </c>
      <c r="L94" s="1" t="str">
        <v>HEAVY EQUIPMENT</v>
      </c>
      <c r="M94" s="1" t="str">
        <v>KOBELCO SK330</v>
      </c>
      <c r="N94" s="1" t="str">
        <v>SK330-10</v>
      </c>
      <c r="O94" s="6">
        <v>7</v>
      </c>
      <c r="P94" s="6">
        <v>0</v>
      </c>
      <c r="Q94" s="6">
        <v>3</v>
      </c>
      <c r="R94" s="4">
        <v>0</v>
      </c>
      <c r="S94" s="4">
        <v>1226465.8625032259</v>
      </c>
      <c r="T94" s="4">
        <v>0</v>
      </c>
      <c r="U94" s="4">
        <v>1226465.8625032259</v>
      </c>
      <c r="V94" s="9">
        <v>1</v>
      </c>
      <c r="W94" s="9">
        <v>1</v>
      </c>
      <c r="X94" s="9">
        <v>0.7</v>
      </c>
      <c r="Y94" s="9">
        <v>0.7</v>
      </c>
    </row>
    <row r="95" spans="1:25" x14ac:dyDescent="0.2">
      <c r="A95" s="1" t="str">
        <v>2024-03-31</v>
      </c>
      <c r="B95" s="1">
        <v>2024</v>
      </c>
      <c r="C95" s="1" t="str">
        <v>03</v>
      </c>
      <c r="D95" s="1" t="str">
        <v>03/24</v>
      </c>
      <c r="E95" s="1" t="str">
        <v>-</v>
      </c>
      <c r="F95" s="1" t="str">
        <v>-</v>
      </c>
      <c r="G95" s="1" t="str">
        <v>-</v>
      </c>
      <c r="H95" s="1" t="str">
        <v>-</v>
      </c>
      <c r="I95" s="1" t="str">
        <v>-</v>
      </c>
      <c r="J95" s="1" t="str">
        <v>-</v>
      </c>
      <c r="K95" s="1" t="str">
        <v>-</v>
      </c>
      <c r="L95" s="1" t="str">
        <v>HEAVY EQUIPMENT</v>
      </c>
      <c r="M95" s="1" t="str">
        <v>KOBELCO SK330</v>
      </c>
      <c r="N95" s="1" t="str">
        <v>SK330-10</v>
      </c>
      <c r="O95" s="6">
        <v>0</v>
      </c>
      <c r="P95" s="6">
        <v>0</v>
      </c>
      <c r="Q95" s="6">
        <v>10</v>
      </c>
      <c r="R95" s="4">
        <v>0</v>
      </c>
      <c r="S95" s="4">
        <v>1226465.8625032259</v>
      </c>
      <c r="T95" s="4">
        <v>0</v>
      </c>
      <c r="U95" s="4">
        <v>1226465.8625032259</v>
      </c>
      <c r="V95" s="9">
        <v>1</v>
      </c>
      <c r="W95" s="9">
        <v>0</v>
      </c>
      <c r="X95" s="9">
        <v>0</v>
      </c>
      <c r="Y95" s="9">
        <v>0</v>
      </c>
    </row>
    <row r="96" spans="1:25" x14ac:dyDescent="0.2">
      <c r="A96" s="1" t="str">
        <v>2024-04-01</v>
      </c>
      <c r="B96" s="1">
        <v>2024</v>
      </c>
      <c r="C96" s="1" t="str">
        <v>04</v>
      </c>
      <c r="D96" s="1" t="str">
        <v>04/24</v>
      </c>
      <c r="E96" s="1" t="str">
        <v>CV. Adil Prima Perkasa</v>
      </c>
      <c r="F96" s="1" t="str">
        <v>TS/APP/217185</v>
      </c>
      <c r="G96" s="1" t="str">
        <v>Mining KBM</v>
      </c>
      <c r="H96" s="1" t="str">
        <v>Stripping Overburden</v>
      </c>
      <c r="I96" s="1" t="str">
        <v>DIGGER, LOADING &amp; SIDE CAST</v>
      </c>
      <c r="J96" s="1" t="str">
        <v>-</v>
      </c>
      <c r="K96" s="1" t="str">
        <v>-</v>
      </c>
      <c r="L96" s="1" t="str">
        <v>HEAVY EQUIPMENT</v>
      </c>
      <c r="M96" s="1" t="str">
        <v>KOBELCO SK330</v>
      </c>
      <c r="N96" s="1" t="str">
        <v>SK330-10</v>
      </c>
      <c r="O96" s="6">
        <v>8</v>
      </c>
      <c r="P96" s="6">
        <v>0</v>
      </c>
      <c r="Q96" s="6">
        <v>2</v>
      </c>
      <c r="R96" s="4">
        <v>0</v>
      </c>
      <c r="S96" s="4">
        <v>906505.90254000004</v>
      </c>
      <c r="T96" s="4">
        <v>0</v>
      </c>
      <c r="U96" s="4">
        <v>906505.90254000004</v>
      </c>
      <c r="V96" s="9">
        <v>1</v>
      </c>
      <c r="W96" s="9">
        <v>1</v>
      </c>
      <c r="X96" s="9">
        <v>0.8</v>
      </c>
      <c r="Y96" s="9">
        <v>0.8</v>
      </c>
    </row>
    <row r="97" spans="1:25" x14ac:dyDescent="0.2">
      <c r="A97" s="1" t="str">
        <v>2024-04-02</v>
      </c>
      <c r="B97" s="1">
        <v>2024</v>
      </c>
      <c r="C97" s="1" t="str">
        <v>04</v>
      </c>
      <c r="D97" s="1" t="str">
        <v>04/24</v>
      </c>
      <c r="E97" s="1" t="str">
        <v>CV. Adil Prima Perkasa</v>
      </c>
      <c r="F97" s="1" t="str">
        <v>TS/APP/217195</v>
      </c>
      <c r="G97" s="1" t="str">
        <v>Mining KBM</v>
      </c>
      <c r="H97" s="1" t="str">
        <v>Ore Getting</v>
      </c>
      <c r="I97" s="1" t="str">
        <v>DIGGER, LOADING &amp; SIDE CAST</v>
      </c>
      <c r="J97" s="1" t="str">
        <v>-</v>
      </c>
      <c r="K97" s="1" t="str">
        <v>-</v>
      </c>
      <c r="L97" s="1" t="str">
        <v>HEAVY EQUIPMENT</v>
      </c>
      <c r="M97" s="1" t="str">
        <v>KOBELCO SK330</v>
      </c>
      <c r="N97" s="1" t="str">
        <v>SK330-10</v>
      </c>
      <c r="O97" s="6">
        <v>8</v>
      </c>
      <c r="P97" s="6">
        <v>0</v>
      </c>
      <c r="Q97" s="6">
        <v>2</v>
      </c>
      <c r="R97" s="4">
        <v>0</v>
      </c>
      <c r="S97" s="4">
        <v>825030.61800000002</v>
      </c>
      <c r="T97" s="4">
        <v>0</v>
      </c>
      <c r="U97" s="4">
        <v>825030.61800000002</v>
      </c>
      <c r="V97" s="9">
        <v>1</v>
      </c>
      <c r="W97" s="9">
        <v>1</v>
      </c>
      <c r="X97" s="9">
        <v>0.8</v>
      </c>
      <c r="Y97" s="9">
        <v>0.8</v>
      </c>
    </row>
    <row r="98" spans="1:25" x14ac:dyDescent="0.2">
      <c r="A98" s="1" t="str">
        <v>2024-04-03</v>
      </c>
      <c r="B98" s="1">
        <v>2024</v>
      </c>
      <c r="C98" s="1" t="str">
        <v>04</v>
      </c>
      <c r="D98" s="1" t="str">
        <v>04/24</v>
      </c>
      <c r="E98" s="1" t="str">
        <v>CV. Adil Prima Perkasa</v>
      </c>
      <c r="F98" s="1" t="str">
        <v>TS/APP/217344</v>
      </c>
      <c r="G98" s="1" t="str">
        <v>Mining KBM</v>
      </c>
      <c r="H98" s="1" t="str">
        <v>Stripping Overburden</v>
      </c>
      <c r="I98" s="1" t="str">
        <v>DIGGER, LOADING &amp; SIDE CAST</v>
      </c>
      <c r="J98" s="1" t="str">
        <v>-</v>
      </c>
      <c r="K98" s="1" t="str">
        <v>-</v>
      </c>
      <c r="L98" s="1" t="str">
        <v>HEAVY EQUIPMENT</v>
      </c>
      <c r="M98" s="1" t="str">
        <v>KOBELCO SK330</v>
      </c>
      <c r="N98" s="1" t="str">
        <v>SK330-10</v>
      </c>
      <c r="O98" s="6">
        <v>7</v>
      </c>
      <c r="P98" s="6">
        <v>0</v>
      </c>
      <c r="Q98" s="6">
        <v>3</v>
      </c>
      <c r="R98" s="4">
        <v>0</v>
      </c>
      <c r="S98" s="4">
        <v>825030.61800000002</v>
      </c>
      <c r="T98" s="4">
        <v>0</v>
      </c>
      <c r="U98" s="4">
        <v>825030.61800000002</v>
      </c>
      <c r="V98" s="9">
        <v>1</v>
      </c>
      <c r="W98" s="9">
        <v>1</v>
      </c>
      <c r="X98" s="9">
        <v>0.7</v>
      </c>
      <c r="Y98" s="9">
        <v>0.7</v>
      </c>
    </row>
    <row r="99" spans="1:25" x14ac:dyDescent="0.2">
      <c r="A99" s="1" t="str">
        <v>2024-04-04</v>
      </c>
      <c r="B99" s="1">
        <v>2024</v>
      </c>
      <c r="C99" s="1" t="str">
        <v>04</v>
      </c>
      <c r="D99" s="1" t="str">
        <v>04/24</v>
      </c>
      <c r="E99" s="1" t="str">
        <v>CV. Adil Prima Perkasa</v>
      </c>
      <c r="F99" s="1" t="str">
        <v>TS/APP/217965</v>
      </c>
      <c r="G99" s="1" t="str">
        <v>Mining KBM</v>
      </c>
      <c r="H99" s="1" t="str">
        <v>Ore Getting</v>
      </c>
      <c r="I99" s="1" t="str">
        <v>DIGGER, LOADING &amp; SIDE CAST</v>
      </c>
      <c r="J99" s="1" t="str">
        <v>-</v>
      </c>
      <c r="K99" s="1" t="str">
        <v>-</v>
      </c>
      <c r="L99" s="1" t="str">
        <v>HEAVY EQUIPMENT</v>
      </c>
      <c r="M99" s="1" t="str">
        <v>KOBELCO SK330</v>
      </c>
      <c r="N99" s="1" t="str">
        <v>SK330-10</v>
      </c>
      <c r="O99" s="6">
        <v>7</v>
      </c>
      <c r="P99" s="6">
        <v>0</v>
      </c>
      <c r="Q99" s="6">
        <v>3</v>
      </c>
      <c r="R99" s="4">
        <v>0</v>
      </c>
      <c r="S99" s="4">
        <v>825030.61800000002</v>
      </c>
      <c r="T99" s="4">
        <v>0</v>
      </c>
      <c r="U99" s="4">
        <v>825030.61800000002</v>
      </c>
      <c r="V99" s="9">
        <v>1</v>
      </c>
      <c r="W99" s="9">
        <v>1</v>
      </c>
      <c r="X99" s="9">
        <v>0.7</v>
      </c>
      <c r="Y99" s="9">
        <v>0.7</v>
      </c>
    </row>
    <row r="100" spans="1:25" x14ac:dyDescent="0.2">
      <c r="A100" s="1" t="str">
        <v>2024-04-05</v>
      </c>
      <c r="B100" s="1">
        <v>2024</v>
      </c>
      <c r="C100" s="1" t="str">
        <v>04</v>
      </c>
      <c r="D100" s="1" t="str">
        <v>04/24</v>
      </c>
      <c r="E100" s="1" t="str">
        <v>CV. Adil Prima Perkasa</v>
      </c>
      <c r="F100" s="1" t="str">
        <v>TS/APP/218044</v>
      </c>
      <c r="G100" s="1" t="str">
        <v>Mining KBM</v>
      </c>
      <c r="H100" s="1" t="str">
        <v>Stripping Overburden</v>
      </c>
      <c r="I100" s="1" t="str">
        <v>DIGGER, LOADING &amp; SIDE CAST</v>
      </c>
      <c r="J100" s="1" t="str">
        <v>83311</v>
      </c>
      <c r="K100" s="1" t="str">
        <v>DONE</v>
      </c>
      <c r="L100" s="1" t="str">
        <v>HEAVY EQUIPMENT</v>
      </c>
      <c r="M100" s="1" t="str">
        <v>KOBELCO SK330</v>
      </c>
      <c r="N100" s="1" t="str">
        <v>SK330-10</v>
      </c>
      <c r="O100" s="6">
        <v>8</v>
      </c>
      <c r="P100" s="6">
        <v>0.32500000000000001</v>
      </c>
      <c r="Q100" s="6">
        <v>1.6750000000000009</v>
      </c>
      <c r="R100" s="4">
        <v>99099.270000000019</v>
      </c>
      <c r="S100" s="4">
        <v>825030.61800000002</v>
      </c>
      <c r="T100" s="4">
        <v>0</v>
      </c>
      <c r="U100" s="4">
        <v>924129.88800000004</v>
      </c>
      <c r="V100" s="9">
        <v>0.96750000000000003</v>
      </c>
      <c r="W100" s="9">
        <v>0.96096096096096106</v>
      </c>
      <c r="X100" s="9">
        <v>0.82687338501291985</v>
      </c>
      <c r="Y100" s="9">
        <v>0.8</v>
      </c>
    </row>
    <row r="101" spans="1:25" x14ac:dyDescent="0.2">
      <c r="A101" s="1" t="str">
        <v>2024-04-06</v>
      </c>
      <c r="B101" s="1">
        <v>2024</v>
      </c>
      <c r="C101" s="1" t="str">
        <v>04</v>
      </c>
      <c r="D101" s="1" t="str">
        <v>04/24</v>
      </c>
      <c r="E101" s="1" t="str">
        <v>-</v>
      </c>
      <c r="F101" s="1" t="str">
        <v>-</v>
      </c>
      <c r="G101" s="1" t="str">
        <v>-</v>
      </c>
      <c r="H101" s="1" t="str">
        <v>-</v>
      </c>
      <c r="I101" s="1" t="str">
        <v>-</v>
      </c>
      <c r="J101" s="1" t="str">
        <v>-</v>
      </c>
      <c r="K101" s="1" t="str">
        <v>-</v>
      </c>
      <c r="L101" s="1" t="str">
        <v>HEAVY EQUIPMENT</v>
      </c>
      <c r="M101" s="1" t="str">
        <v>KOBELCO SK330</v>
      </c>
      <c r="N101" s="1" t="str">
        <v>SK330-10</v>
      </c>
      <c r="O101" s="6">
        <v>0</v>
      </c>
      <c r="P101" s="6">
        <v>0</v>
      </c>
      <c r="Q101" s="6">
        <v>10</v>
      </c>
      <c r="R101" s="4">
        <v>0</v>
      </c>
      <c r="S101" s="4">
        <v>825030.61800000002</v>
      </c>
      <c r="T101" s="4">
        <v>0</v>
      </c>
      <c r="U101" s="4">
        <v>825030.61800000002</v>
      </c>
      <c r="V101" s="9">
        <v>1</v>
      </c>
      <c r="W101" s="9">
        <v>0</v>
      </c>
      <c r="X101" s="9">
        <v>0</v>
      </c>
      <c r="Y101" s="9">
        <v>0</v>
      </c>
    </row>
    <row r="102" spans="1:25" x14ac:dyDescent="0.2">
      <c r="A102" s="1" t="str">
        <v>2024-04-07</v>
      </c>
      <c r="B102" s="1">
        <v>2024</v>
      </c>
      <c r="C102" s="1" t="str">
        <v>04</v>
      </c>
      <c r="D102" s="1" t="str">
        <v>04/24</v>
      </c>
      <c r="E102" s="1" t="str">
        <v>-</v>
      </c>
      <c r="F102" s="1" t="str">
        <v>-</v>
      </c>
      <c r="G102" s="1" t="str">
        <v>-</v>
      </c>
      <c r="H102" s="1" t="str">
        <v>-</v>
      </c>
      <c r="I102" s="1" t="str">
        <v>-</v>
      </c>
      <c r="J102" s="1" t="str">
        <v>-</v>
      </c>
      <c r="K102" s="1" t="str">
        <v>-</v>
      </c>
      <c r="L102" s="1" t="str">
        <v>HEAVY EQUIPMENT</v>
      </c>
      <c r="M102" s="1" t="str">
        <v>KOBELCO SK330</v>
      </c>
      <c r="N102" s="1" t="str">
        <v>SK330-10</v>
      </c>
      <c r="O102" s="6">
        <v>0</v>
      </c>
      <c r="P102" s="6">
        <v>0</v>
      </c>
      <c r="Q102" s="6">
        <v>10</v>
      </c>
      <c r="R102" s="4">
        <v>0</v>
      </c>
      <c r="S102" s="4">
        <v>825030.61800000002</v>
      </c>
      <c r="T102" s="4">
        <v>0</v>
      </c>
      <c r="U102" s="4">
        <v>825030.61800000002</v>
      </c>
      <c r="V102" s="9">
        <v>1</v>
      </c>
      <c r="W102" s="9">
        <v>0</v>
      </c>
      <c r="X102" s="9">
        <v>0</v>
      </c>
      <c r="Y102" s="9">
        <v>0</v>
      </c>
    </row>
    <row r="103" spans="1:25" x14ac:dyDescent="0.2">
      <c r="A103" s="1" t="str">
        <v>2024-04-08</v>
      </c>
      <c r="B103" s="1">
        <v>2024</v>
      </c>
      <c r="C103" s="1" t="str">
        <v>04</v>
      </c>
      <c r="D103" s="1" t="str">
        <v>04/24</v>
      </c>
      <c r="E103" s="1" t="str">
        <v>CV. Adil Prima Perkasa</v>
      </c>
      <c r="F103" s="1" t="str">
        <v>TS/APP/218762</v>
      </c>
      <c r="G103" s="1" t="str">
        <v>Mining KBM</v>
      </c>
      <c r="H103" s="1" t="str">
        <v>Stripping Overburden</v>
      </c>
      <c r="I103" s="1" t="str">
        <v>DIGGER, LOADING &amp; SIDE CAST</v>
      </c>
      <c r="J103" s="1" t="str">
        <v>-</v>
      </c>
      <c r="K103" s="1" t="str">
        <v>-</v>
      </c>
      <c r="L103" s="1" t="str">
        <v>HEAVY EQUIPMENT</v>
      </c>
      <c r="M103" s="1" t="str">
        <v>KOBELCO SK330</v>
      </c>
      <c r="N103" s="1" t="str">
        <v>SK330-10</v>
      </c>
      <c r="O103" s="6">
        <v>7</v>
      </c>
      <c r="P103" s="6">
        <v>0</v>
      </c>
      <c r="Q103" s="6">
        <v>3</v>
      </c>
      <c r="R103" s="4">
        <v>0</v>
      </c>
      <c r="S103" s="4">
        <v>825030.61800000002</v>
      </c>
      <c r="T103" s="4">
        <v>0</v>
      </c>
      <c r="U103" s="4">
        <v>825030.61800000002</v>
      </c>
      <c r="V103" s="9">
        <v>1</v>
      </c>
      <c r="W103" s="9">
        <v>1</v>
      </c>
      <c r="X103" s="9">
        <v>0.7</v>
      </c>
      <c r="Y103" s="9">
        <v>0.7</v>
      </c>
    </row>
    <row r="104" spans="1:25" x14ac:dyDescent="0.2">
      <c r="A104" s="1" t="str">
        <v>2024-04-09</v>
      </c>
      <c r="B104" s="1">
        <v>2024</v>
      </c>
      <c r="C104" s="1" t="str">
        <v>04</v>
      </c>
      <c r="D104" s="1" t="str">
        <v>04/24</v>
      </c>
      <c r="E104" s="1" t="str">
        <v>-</v>
      </c>
      <c r="F104" s="1" t="str">
        <v>-</v>
      </c>
      <c r="G104" s="1" t="str">
        <v>-</v>
      </c>
      <c r="H104" s="1" t="str">
        <v>-</v>
      </c>
      <c r="I104" s="1" t="str">
        <v>-</v>
      </c>
      <c r="J104" s="1" t="str">
        <v>-</v>
      </c>
      <c r="K104" s="1" t="str">
        <v>-</v>
      </c>
      <c r="L104" s="1" t="str">
        <v>HEAVY EQUIPMENT</v>
      </c>
      <c r="M104" s="1" t="str">
        <v>KOBELCO SK330</v>
      </c>
      <c r="N104" s="1" t="str">
        <v>SK330-10</v>
      </c>
      <c r="O104" s="6">
        <v>0</v>
      </c>
      <c r="P104" s="6">
        <v>0</v>
      </c>
      <c r="Q104" s="6">
        <v>10</v>
      </c>
      <c r="R104" s="4">
        <v>0</v>
      </c>
      <c r="S104" s="4">
        <v>825030.61800000002</v>
      </c>
      <c r="T104" s="4">
        <v>0</v>
      </c>
      <c r="U104" s="4">
        <v>825030.61800000002</v>
      </c>
      <c r="V104" s="9">
        <v>1</v>
      </c>
      <c r="W104" s="9">
        <v>0</v>
      </c>
      <c r="X104" s="9">
        <v>0</v>
      </c>
      <c r="Y104" s="9">
        <v>0</v>
      </c>
    </row>
    <row r="105" spans="1:25" x14ac:dyDescent="0.2">
      <c r="A105" s="1" t="str">
        <v>2024-04-10</v>
      </c>
      <c r="B105" s="1">
        <v>2024</v>
      </c>
      <c r="C105" s="1" t="str">
        <v>04</v>
      </c>
      <c r="D105" s="1" t="str">
        <v>04/24</v>
      </c>
      <c r="E105" s="1" t="str">
        <v>-</v>
      </c>
      <c r="F105" s="1" t="str">
        <v>-</v>
      </c>
      <c r="G105" s="1" t="str">
        <v>-</v>
      </c>
      <c r="H105" s="1" t="str">
        <v>-</v>
      </c>
      <c r="I105" s="1" t="str">
        <v>-</v>
      </c>
      <c r="J105" s="1" t="str">
        <v>-</v>
      </c>
      <c r="K105" s="1" t="str">
        <v>-</v>
      </c>
      <c r="L105" s="1" t="str">
        <v>HEAVY EQUIPMENT</v>
      </c>
      <c r="M105" s="1" t="str">
        <v>KOBELCO SK330</v>
      </c>
      <c r="N105" s="1" t="str">
        <v>SK330-10</v>
      </c>
      <c r="O105" s="6">
        <v>0</v>
      </c>
      <c r="P105" s="6">
        <v>0</v>
      </c>
      <c r="Q105" s="6">
        <v>10</v>
      </c>
      <c r="R105" s="4">
        <v>0</v>
      </c>
      <c r="S105" s="4">
        <v>825030.61800000002</v>
      </c>
      <c r="T105" s="4">
        <v>0</v>
      </c>
      <c r="U105" s="4">
        <v>825030.61800000002</v>
      </c>
      <c r="V105" s="9">
        <v>1</v>
      </c>
      <c r="W105" s="9">
        <v>0</v>
      </c>
      <c r="X105" s="9">
        <v>0</v>
      </c>
      <c r="Y105" s="9">
        <v>0</v>
      </c>
    </row>
    <row r="106" spans="1:25" x14ac:dyDescent="0.2">
      <c r="A106" s="1" t="str">
        <v>2024-04-11</v>
      </c>
      <c r="B106" s="1">
        <v>2024</v>
      </c>
      <c r="C106" s="1" t="str">
        <v>04</v>
      </c>
      <c r="D106" s="1" t="str">
        <v>04/24</v>
      </c>
      <c r="E106" s="1" t="str">
        <v>-</v>
      </c>
      <c r="F106" s="1" t="str">
        <v>-</v>
      </c>
      <c r="G106" s="1" t="str">
        <v>-</v>
      </c>
      <c r="H106" s="1" t="str">
        <v>-</v>
      </c>
      <c r="I106" s="1" t="str">
        <v>-</v>
      </c>
      <c r="J106" s="1" t="str">
        <v>-</v>
      </c>
      <c r="K106" s="1" t="str">
        <v>-</v>
      </c>
      <c r="L106" s="1" t="str">
        <v>HEAVY EQUIPMENT</v>
      </c>
      <c r="M106" s="1" t="str">
        <v>KOBELCO SK330</v>
      </c>
      <c r="N106" s="1" t="str">
        <v>SK330-10</v>
      </c>
      <c r="O106" s="6">
        <v>0</v>
      </c>
      <c r="P106" s="6">
        <v>0</v>
      </c>
      <c r="Q106" s="6">
        <v>10</v>
      </c>
      <c r="R106" s="4">
        <v>0</v>
      </c>
      <c r="S106" s="4">
        <v>825030.61800000002</v>
      </c>
      <c r="T106" s="4">
        <v>0</v>
      </c>
      <c r="U106" s="4">
        <v>825030.61800000002</v>
      </c>
      <c r="V106" s="9">
        <v>1</v>
      </c>
      <c r="W106" s="9">
        <v>0</v>
      </c>
      <c r="X106" s="9">
        <v>0</v>
      </c>
      <c r="Y106" s="9">
        <v>0</v>
      </c>
    </row>
    <row r="107" spans="1:25" x14ac:dyDescent="0.2">
      <c r="A107" s="1" t="str">
        <v>2024-04-12</v>
      </c>
      <c r="B107" s="1">
        <v>2024</v>
      </c>
      <c r="C107" s="1" t="str">
        <v>04</v>
      </c>
      <c r="D107" s="1" t="str">
        <v>04/24</v>
      </c>
      <c r="E107" s="1" t="str">
        <v>-</v>
      </c>
      <c r="F107" s="1" t="str">
        <v>-</v>
      </c>
      <c r="G107" s="1" t="str">
        <v>-</v>
      </c>
      <c r="H107" s="1" t="str">
        <v>-</v>
      </c>
      <c r="I107" s="1" t="str">
        <v>-</v>
      </c>
      <c r="J107" s="1" t="str">
        <v>-</v>
      </c>
      <c r="K107" s="1" t="str">
        <v>-</v>
      </c>
      <c r="L107" s="1" t="str">
        <v>HEAVY EQUIPMENT</v>
      </c>
      <c r="M107" s="1" t="str">
        <v>KOBELCO SK330</v>
      </c>
      <c r="N107" s="1" t="str">
        <v>SK330-10</v>
      </c>
      <c r="O107" s="6">
        <v>0</v>
      </c>
      <c r="P107" s="6">
        <v>0</v>
      </c>
      <c r="Q107" s="6">
        <v>10</v>
      </c>
      <c r="R107" s="4">
        <v>0</v>
      </c>
      <c r="S107" s="4">
        <v>825030.61800000002</v>
      </c>
      <c r="T107" s="4">
        <v>0</v>
      </c>
      <c r="U107" s="4">
        <v>825030.61800000002</v>
      </c>
      <c r="V107" s="9">
        <v>1</v>
      </c>
      <c r="W107" s="9">
        <v>0</v>
      </c>
      <c r="X107" s="9">
        <v>0</v>
      </c>
      <c r="Y107" s="9">
        <v>0</v>
      </c>
    </row>
    <row r="108" spans="1:25" x14ac:dyDescent="0.2">
      <c r="A108" s="1" t="str">
        <v>2024-04-13</v>
      </c>
      <c r="B108" s="1">
        <v>2024</v>
      </c>
      <c r="C108" s="1" t="str">
        <v>04</v>
      </c>
      <c r="D108" s="1" t="str">
        <v>04/24</v>
      </c>
      <c r="E108" s="1" t="str">
        <v>-</v>
      </c>
      <c r="F108" s="1" t="str">
        <v>-</v>
      </c>
      <c r="G108" s="1" t="str">
        <v>-</v>
      </c>
      <c r="H108" s="1" t="str">
        <v>-</v>
      </c>
      <c r="I108" s="1" t="str">
        <v>-</v>
      </c>
      <c r="J108" s="1" t="str">
        <v>-</v>
      </c>
      <c r="K108" s="1" t="str">
        <v>-</v>
      </c>
      <c r="L108" s="1" t="str">
        <v>HEAVY EQUIPMENT</v>
      </c>
      <c r="M108" s="1" t="str">
        <v>KOBELCO SK330</v>
      </c>
      <c r="N108" s="1" t="str">
        <v>SK330-10</v>
      </c>
      <c r="O108" s="6">
        <v>0</v>
      </c>
      <c r="P108" s="6">
        <v>0</v>
      </c>
      <c r="Q108" s="6">
        <v>10</v>
      </c>
      <c r="R108" s="4">
        <v>0</v>
      </c>
      <c r="S108" s="4">
        <v>825030.61800000002</v>
      </c>
      <c r="T108" s="4">
        <v>0</v>
      </c>
      <c r="U108" s="4">
        <v>825030.61800000002</v>
      </c>
      <c r="V108" s="9">
        <v>1</v>
      </c>
      <c r="W108" s="9">
        <v>0</v>
      </c>
      <c r="X108" s="9">
        <v>0</v>
      </c>
      <c r="Y108" s="9">
        <v>0</v>
      </c>
    </row>
    <row r="109" spans="1:25" x14ac:dyDescent="0.2">
      <c r="A109" s="1" t="str">
        <v>2024-04-14</v>
      </c>
      <c r="B109" s="1">
        <v>2024</v>
      </c>
      <c r="C109" s="1" t="str">
        <v>04</v>
      </c>
      <c r="D109" s="1" t="str">
        <v>04/24</v>
      </c>
      <c r="E109" s="1" t="str">
        <v>-</v>
      </c>
      <c r="F109" s="1" t="str">
        <v>-</v>
      </c>
      <c r="G109" s="1" t="str">
        <v>-</v>
      </c>
      <c r="H109" s="1" t="str">
        <v>-</v>
      </c>
      <c r="I109" s="1" t="str">
        <v>-</v>
      </c>
      <c r="J109" s="1" t="str">
        <v>-</v>
      </c>
      <c r="K109" s="1" t="str">
        <v>-</v>
      </c>
      <c r="L109" s="1" t="str">
        <v>HEAVY EQUIPMENT</v>
      </c>
      <c r="M109" s="1" t="str">
        <v>KOBELCO SK330</v>
      </c>
      <c r="N109" s="1" t="str">
        <v>SK330-10</v>
      </c>
      <c r="O109" s="6">
        <v>0</v>
      </c>
      <c r="P109" s="6">
        <v>0</v>
      </c>
      <c r="Q109" s="6">
        <v>10</v>
      </c>
      <c r="R109" s="4">
        <v>0</v>
      </c>
      <c r="S109" s="4">
        <v>825030.61800000002</v>
      </c>
      <c r="T109" s="4">
        <v>0</v>
      </c>
      <c r="U109" s="4">
        <v>825030.61800000002</v>
      </c>
      <c r="V109" s="9">
        <v>1</v>
      </c>
      <c r="W109" s="9">
        <v>0</v>
      </c>
      <c r="X109" s="9">
        <v>0</v>
      </c>
      <c r="Y109" s="9">
        <v>0</v>
      </c>
    </row>
    <row r="110" spans="1:25" x14ac:dyDescent="0.2">
      <c r="A110" s="1" t="str">
        <v>2024-04-15</v>
      </c>
      <c r="B110" s="1">
        <v>2024</v>
      </c>
      <c r="C110" s="1" t="str">
        <v>04</v>
      </c>
      <c r="D110" s="1" t="str">
        <v>04/24</v>
      </c>
      <c r="E110" s="1" t="str">
        <v>-</v>
      </c>
      <c r="F110" s="1" t="str">
        <v>-</v>
      </c>
      <c r="G110" s="1" t="str">
        <v>-</v>
      </c>
      <c r="H110" s="1" t="str">
        <v>-</v>
      </c>
      <c r="I110" s="1" t="str">
        <v>-</v>
      </c>
      <c r="J110" s="1" t="str">
        <v>-</v>
      </c>
      <c r="K110" s="1" t="str">
        <v>-</v>
      </c>
      <c r="L110" s="1" t="str">
        <v>HEAVY EQUIPMENT</v>
      </c>
      <c r="M110" s="1" t="str">
        <v>KOBELCO SK330</v>
      </c>
      <c r="N110" s="1" t="str">
        <v>SK330-10</v>
      </c>
      <c r="O110" s="6">
        <v>0</v>
      </c>
      <c r="P110" s="6">
        <v>0</v>
      </c>
      <c r="Q110" s="6">
        <v>10</v>
      </c>
      <c r="R110" s="4">
        <v>0</v>
      </c>
      <c r="S110" s="4">
        <v>825030.61800000002</v>
      </c>
      <c r="T110" s="4">
        <v>0</v>
      </c>
      <c r="U110" s="4">
        <v>825030.61800000002</v>
      </c>
      <c r="V110" s="9">
        <v>1</v>
      </c>
      <c r="W110" s="9">
        <v>0</v>
      </c>
      <c r="X110" s="9">
        <v>0</v>
      </c>
      <c r="Y110" s="9">
        <v>0</v>
      </c>
    </row>
    <row r="111" spans="1:25" x14ac:dyDescent="0.2">
      <c r="A111" s="1" t="str">
        <v>2024-04-16</v>
      </c>
      <c r="B111" s="1">
        <v>2024</v>
      </c>
      <c r="C111" s="1" t="str">
        <v>04</v>
      </c>
      <c r="D111" s="1" t="str">
        <v>04/24</v>
      </c>
      <c r="E111" s="1" t="str">
        <v>-</v>
      </c>
      <c r="F111" s="1" t="str">
        <v>-</v>
      </c>
      <c r="G111" s="1" t="str">
        <v>-</v>
      </c>
      <c r="H111" s="1" t="str">
        <v>-</v>
      </c>
      <c r="I111" s="1" t="str">
        <v>-</v>
      </c>
      <c r="J111" s="1" t="str">
        <v>-</v>
      </c>
      <c r="K111" s="1" t="str">
        <v>-</v>
      </c>
      <c r="L111" s="1" t="str">
        <v>HEAVY EQUIPMENT</v>
      </c>
      <c r="M111" s="1" t="str">
        <v>KOBELCO SK330</v>
      </c>
      <c r="N111" s="1" t="str">
        <v>SK330-10</v>
      </c>
      <c r="O111" s="6">
        <v>0</v>
      </c>
      <c r="P111" s="6">
        <v>0</v>
      </c>
      <c r="Q111" s="6">
        <v>10</v>
      </c>
      <c r="R111" s="4">
        <v>0</v>
      </c>
      <c r="S111" s="4">
        <v>825030.61800000002</v>
      </c>
      <c r="T111" s="4">
        <v>0</v>
      </c>
      <c r="U111" s="4">
        <v>825030.61800000002</v>
      </c>
      <c r="V111" s="9">
        <v>1</v>
      </c>
      <c r="W111" s="9">
        <v>0</v>
      </c>
      <c r="X111" s="9">
        <v>0</v>
      </c>
      <c r="Y111" s="9">
        <v>0</v>
      </c>
    </row>
    <row r="112" spans="1:25" x14ac:dyDescent="0.2">
      <c r="A112" s="1" t="str">
        <v>2024-04-17</v>
      </c>
      <c r="B112" s="1">
        <v>2024</v>
      </c>
      <c r="C112" s="1" t="str">
        <v>04</v>
      </c>
      <c r="D112" s="1" t="str">
        <v>04/24</v>
      </c>
      <c r="E112" s="1" t="str">
        <v>-</v>
      </c>
      <c r="F112" s="1" t="str">
        <v>-</v>
      </c>
      <c r="G112" s="1" t="str">
        <v>-</v>
      </c>
      <c r="H112" s="1" t="str">
        <v>-</v>
      </c>
      <c r="I112" s="1" t="str">
        <v>-</v>
      </c>
      <c r="J112" s="1" t="str">
        <v>-</v>
      </c>
      <c r="K112" s="1" t="str">
        <v>-</v>
      </c>
      <c r="L112" s="1" t="str">
        <v>HEAVY EQUIPMENT</v>
      </c>
      <c r="M112" s="1" t="str">
        <v>KOBELCO SK330</v>
      </c>
      <c r="N112" s="1" t="str">
        <v>SK330-10</v>
      </c>
      <c r="O112" s="6">
        <v>0</v>
      </c>
      <c r="P112" s="6">
        <v>0</v>
      </c>
      <c r="Q112" s="6">
        <v>10</v>
      </c>
      <c r="R112" s="4">
        <v>0</v>
      </c>
      <c r="S112" s="4">
        <v>825030.61800000002</v>
      </c>
      <c r="T112" s="4">
        <v>0</v>
      </c>
      <c r="U112" s="4">
        <v>825030.61800000002</v>
      </c>
      <c r="V112" s="9">
        <v>1</v>
      </c>
      <c r="W112" s="9">
        <v>0</v>
      </c>
      <c r="X112" s="9">
        <v>0</v>
      </c>
      <c r="Y112" s="9">
        <v>0</v>
      </c>
    </row>
    <row r="113" spans="1:25" x14ac:dyDescent="0.2">
      <c r="A113" s="1" t="str">
        <v>2024-04-18</v>
      </c>
      <c r="B113" s="1">
        <v>2024</v>
      </c>
      <c r="C113" s="1" t="str">
        <v>04</v>
      </c>
      <c r="D113" s="1" t="str">
        <v>04/24</v>
      </c>
      <c r="E113" s="1" t="str">
        <v>-</v>
      </c>
      <c r="F113" s="1" t="str">
        <v>-</v>
      </c>
      <c r="G113" s="1" t="str">
        <v>-</v>
      </c>
      <c r="H113" s="1" t="str">
        <v>-</v>
      </c>
      <c r="I113" s="1" t="str">
        <v>-</v>
      </c>
      <c r="J113" s="1" t="str">
        <v>84346;84346</v>
      </c>
      <c r="K113" s="1" t="str">
        <v>DONE;DONE</v>
      </c>
      <c r="L113" s="1" t="str">
        <v>HEAVY EQUIPMENT</v>
      </c>
      <c r="M113" s="1" t="str">
        <v>KOBELCO SK330</v>
      </c>
      <c r="N113" s="1" t="str">
        <v>SK330-10</v>
      </c>
      <c r="O113" s="6">
        <v>0</v>
      </c>
      <c r="P113" s="6">
        <v>0</v>
      </c>
      <c r="Q113" s="6">
        <v>10</v>
      </c>
      <c r="R113" s="4">
        <v>1174099.27</v>
      </c>
      <c r="S113" s="4">
        <v>825030.61800000002</v>
      </c>
      <c r="T113" s="4">
        <v>0</v>
      </c>
      <c r="U113" s="4">
        <v>1999129.888</v>
      </c>
      <c r="V113" s="9">
        <v>1</v>
      </c>
      <c r="W113" s="9">
        <v>0</v>
      </c>
      <c r="X113" s="9">
        <v>0</v>
      </c>
      <c r="Y113" s="9">
        <v>0</v>
      </c>
    </row>
    <row r="114" spans="1:25" x14ac:dyDescent="0.2">
      <c r="A114" s="1" t="str">
        <v>2024-04-19</v>
      </c>
      <c r="B114" s="1">
        <v>2024</v>
      </c>
      <c r="C114" s="1" t="str">
        <v>04</v>
      </c>
      <c r="D114" s="1" t="str">
        <v>04/24</v>
      </c>
      <c r="E114" s="1" t="str">
        <v>-</v>
      </c>
      <c r="F114" s="1" t="str">
        <v>-</v>
      </c>
      <c r="G114" s="1" t="str">
        <v>-</v>
      </c>
      <c r="H114" s="1" t="str">
        <v>-</v>
      </c>
      <c r="I114" s="1" t="str">
        <v>-</v>
      </c>
      <c r="J114" s="1" t="str">
        <v>-</v>
      </c>
      <c r="K114" s="1" t="str">
        <v>-</v>
      </c>
      <c r="L114" s="1" t="str">
        <v>HEAVY EQUIPMENT</v>
      </c>
      <c r="M114" s="1" t="str">
        <v>KOBELCO SK330</v>
      </c>
      <c r="N114" s="1" t="str">
        <v>SK330-10</v>
      </c>
      <c r="O114" s="6">
        <v>0</v>
      </c>
      <c r="P114" s="6">
        <v>0</v>
      </c>
      <c r="Q114" s="6">
        <v>10</v>
      </c>
      <c r="R114" s="4">
        <v>0</v>
      </c>
      <c r="S114" s="4">
        <v>825030.61800000002</v>
      </c>
      <c r="T114" s="4">
        <v>0</v>
      </c>
      <c r="U114" s="4">
        <v>825030.61800000002</v>
      </c>
      <c r="V114" s="9">
        <v>1</v>
      </c>
      <c r="W114" s="9">
        <v>0</v>
      </c>
      <c r="X114" s="9">
        <v>0</v>
      </c>
      <c r="Y114" s="9">
        <v>0</v>
      </c>
    </row>
    <row r="115" spans="1:25" x14ac:dyDescent="0.2">
      <c r="A115" s="1" t="str">
        <v>2024-04-20</v>
      </c>
      <c r="B115" s="1">
        <v>2024</v>
      </c>
      <c r="C115" s="1" t="str">
        <v>04</v>
      </c>
      <c r="D115" s="1" t="str">
        <v>04/24</v>
      </c>
      <c r="E115" s="1" t="str">
        <v>-</v>
      </c>
      <c r="F115" s="1" t="str">
        <v>-</v>
      </c>
      <c r="G115" s="1" t="str">
        <v>-</v>
      </c>
      <c r="H115" s="1" t="str">
        <v>-</v>
      </c>
      <c r="I115" s="1" t="str">
        <v>-</v>
      </c>
      <c r="J115" s="1" t="str">
        <v>-</v>
      </c>
      <c r="K115" s="1" t="str">
        <v>-</v>
      </c>
      <c r="L115" s="1" t="str">
        <v>HEAVY EQUIPMENT</v>
      </c>
      <c r="M115" s="1" t="str">
        <v>KOBELCO SK330</v>
      </c>
      <c r="N115" s="1" t="str">
        <v>SK330-10</v>
      </c>
      <c r="O115" s="6">
        <v>0</v>
      </c>
      <c r="P115" s="6">
        <v>0</v>
      </c>
      <c r="Q115" s="6">
        <v>10</v>
      </c>
      <c r="R115" s="4">
        <v>0</v>
      </c>
      <c r="S115" s="4">
        <v>825030.61800000002</v>
      </c>
      <c r="T115" s="4">
        <v>0</v>
      </c>
      <c r="U115" s="4">
        <v>825030.61800000002</v>
      </c>
      <c r="V115" s="9">
        <v>1</v>
      </c>
      <c r="W115" s="9">
        <v>0</v>
      </c>
      <c r="X115" s="9">
        <v>0</v>
      </c>
      <c r="Y115" s="9">
        <v>0</v>
      </c>
    </row>
    <row r="116" spans="1:25" x14ac:dyDescent="0.2">
      <c r="A116" s="1" t="str">
        <v>2024-04-21</v>
      </c>
      <c r="B116" s="1">
        <v>2024</v>
      </c>
      <c r="C116" s="1" t="str">
        <v>04</v>
      </c>
      <c r="D116" s="1" t="str">
        <v>04/24</v>
      </c>
      <c r="E116" s="1" t="str">
        <v>-</v>
      </c>
      <c r="F116" s="1" t="str">
        <v>-</v>
      </c>
      <c r="G116" s="1" t="str">
        <v>-</v>
      </c>
      <c r="H116" s="1" t="str">
        <v>-</v>
      </c>
      <c r="I116" s="1" t="str">
        <v>-</v>
      </c>
      <c r="J116" s="1" t="str">
        <v>-</v>
      </c>
      <c r="K116" s="1" t="str">
        <v>-</v>
      </c>
      <c r="L116" s="1" t="str">
        <v>HEAVY EQUIPMENT</v>
      </c>
      <c r="M116" s="1" t="str">
        <v>KOBELCO SK330</v>
      </c>
      <c r="N116" s="1" t="str">
        <v>SK330-10</v>
      </c>
      <c r="O116" s="6">
        <v>0</v>
      </c>
      <c r="P116" s="6">
        <v>0</v>
      </c>
      <c r="Q116" s="6">
        <v>10</v>
      </c>
      <c r="R116" s="4">
        <v>0</v>
      </c>
      <c r="S116" s="4">
        <v>825030.61800000002</v>
      </c>
      <c r="T116" s="4">
        <v>0</v>
      </c>
      <c r="U116" s="4">
        <v>825030.61800000002</v>
      </c>
      <c r="V116" s="9">
        <v>1</v>
      </c>
      <c r="W116" s="9">
        <v>0</v>
      </c>
      <c r="X116" s="9">
        <v>0</v>
      </c>
      <c r="Y116" s="9">
        <v>0</v>
      </c>
    </row>
    <row r="117" spans="1:25" x14ac:dyDescent="0.2">
      <c r="A117" s="1" t="str">
        <v>2024-04-22</v>
      </c>
      <c r="B117" s="1">
        <v>2024</v>
      </c>
      <c r="C117" s="1" t="str">
        <v>04</v>
      </c>
      <c r="D117" s="1" t="str">
        <v>04/24</v>
      </c>
      <c r="E117" s="1" t="str">
        <v>-</v>
      </c>
      <c r="F117" s="1" t="str">
        <v>-</v>
      </c>
      <c r="G117" s="1" t="str">
        <v>-</v>
      </c>
      <c r="H117" s="1" t="str">
        <v>-</v>
      </c>
      <c r="I117" s="1" t="str">
        <v>-</v>
      </c>
      <c r="J117" s="1" t="str">
        <v>-</v>
      </c>
      <c r="K117" s="1" t="str">
        <v>-</v>
      </c>
      <c r="L117" s="1" t="str">
        <v>HEAVY EQUIPMENT</v>
      </c>
      <c r="M117" s="1" t="str">
        <v>KOBELCO SK330</v>
      </c>
      <c r="N117" s="1" t="str">
        <v>SK330-10</v>
      </c>
      <c r="O117" s="6">
        <v>0</v>
      </c>
      <c r="P117" s="6">
        <v>0</v>
      </c>
      <c r="Q117" s="6">
        <v>10</v>
      </c>
      <c r="R117" s="4">
        <v>0</v>
      </c>
      <c r="S117" s="4">
        <v>825030.61800000002</v>
      </c>
      <c r="T117" s="4">
        <v>0</v>
      </c>
      <c r="U117" s="4">
        <v>825030.61800000002</v>
      </c>
      <c r="V117" s="9">
        <v>1</v>
      </c>
      <c r="W117" s="9">
        <v>0</v>
      </c>
      <c r="X117" s="9">
        <v>0</v>
      </c>
      <c r="Y117" s="9">
        <v>0</v>
      </c>
    </row>
    <row r="118" spans="1:25" x14ac:dyDescent="0.2">
      <c r="A118" s="1" t="str">
        <v>2024-04-23</v>
      </c>
      <c r="B118" s="1">
        <v>2024</v>
      </c>
      <c r="C118" s="1" t="str">
        <v>04</v>
      </c>
      <c r="D118" s="1" t="str">
        <v>04/24</v>
      </c>
      <c r="E118" s="1" t="str">
        <v>-</v>
      </c>
      <c r="F118" s="1" t="str">
        <v>-</v>
      </c>
      <c r="G118" s="1" t="str">
        <v>-</v>
      </c>
      <c r="H118" s="1" t="str">
        <v>-</v>
      </c>
      <c r="I118" s="1" t="str">
        <v>-</v>
      </c>
      <c r="J118" s="1" t="str">
        <v>-</v>
      </c>
      <c r="K118" s="1" t="str">
        <v>-</v>
      </c>
      <c r="L118" s="1" t="str">
        <v>HEAVY EQUIPMENT</v>
      </c>
      <c r="M118" s="1" t="str">
        <v>KOBELCO SK330</v>
      </c>
      <c r="N118" s="1" t="str">
        <v>SK330-10</v>
      </c>
      <c r="O118" s="6">
        <v>0</v>
      </c>
      <c r="P118" s="6">
        <v>0</v>
      </c>
      <c r="Q118" s="6">
        <v>10</v>
      </c>
      <c r="R118" s="4">
        <v>0</v>
      </c>
      <c r="S118" s="4">
        <v>825030.61800000002</v>
      </c>
      <c r="T118" s="4">
        <v>0</v>
      </c>
      <c r="U118" s="4">
        <v>825030.61800000002</v>
      </c>
      <c r="V118" s="9">
        <v>1</v>
      </c>
      <c r="W118" s="9">
        <v>0</v>
      </c>
      <c r="X118" s="9">
        <v>0</v>
      </c>
      <c r="Y118" s="9">
        <v>0</v>
      </c>
    </row>
    <row r="119" spans="1:25" x14ac:dyDescent="0.2">
      <c r="A119" s="1" t="str">
        <v>2024-04-24</v>
      </c>
      <c r="B119" s="1">
        <v>2024</v>
      </c>
      <c r="C119" s="1" t="str">
        <v>04</v>
      </c>
      <c r="D119" s="1" t="str">
        <v>04/24</v>
      </c>
      <c r="E119" s="1" t="str">
        <v>CV. Adil Prima Perkasa</v>
      </c>
      <c r="F119" s="1" t="str">
        <v>TS/APP/222718</v>
      </c>
      <c r="G119" s="1" t="str">
        <v>Mining KBM</v>
      </c>
      <c r="H119" s="1" t="str">
        <v>Stripping Overburden</v>
      </c>
      <c r="I119" s="1" t="str">
        <v>DIGGER, LOADING &amp; SIDE CAST</v>
      </c>
      <c r="J119" s="1" t="str">
        <v>84991</v>
      </c>
      <c r="K119" s="1" t="str">
        <v>DONE</v>
      </c>
      <c r="L119" s="1" t="str">
        <v>HEAVY EQUIPMENT</v>
      </c>
      <c r="M119" s="1" t="str">
        <v>KOBELCO SK330</v>
      </c>
      <c r="N119" s="1" t="str">
        <v>SK330-10</v>
      </c>
      <c r="O119" s="6">
        <v>3</v>
      </c>
      <c r="P119" s="6">
        <v>0</v>
      </c>
      <c r="Q119" s="6">
        <v>7</v>
      </c>
      <c r="R119" s="4">
        <v>99099.270000000019</v>
      </c>
      <c r="S119" s="4">
        <v>825030.61800000002</v>
      </c>
      <c r="T119" s="4">
        <v>0</v>
      </c>
      <c r="U119" s="4">
        <v>924129.88800000004</v>
      </c>
      <c r="V119" s="9">
        <v>1</v>
      </c>
      <c r="W119" s="9">
        <v>1</v>
      </c>
      <c r="X119" s="9">
        <v>0.3</v>
      </c>
      <c r="Y119" s="9">
        <v>0.3</v>
      </c>
    </row>
    <row r="120" spans="1:25" x14ac:dyDescent="0.2">
      <c r="A120" s="1" t="str">
        <v>2024-04-25</v>
      </c>
      <c r="B120" s="1">
        <v>2024</v>
      </c>
      <c r="C120" s="1" t="str">
        <v>04</v>
      </c>
      <c r="D120" s="1" t="str">
        <v>04/24</v>
      </c>
      <c r="E120" s="1" t="str">
        <v>CV. Adil Prima Perkasa</v>
      </c>
      <c r="F120" s="1" t="str">
        <v>TS/APP/222972</v>
      </c>
      <c r="G120" s="1" t="str">
        <v>Mining KBM</v>
      </c>
      <c r="H120" s="1" t="str">
        <v>Stripping Overburden</v>
      </c>
      <c r="I120" s="1" t="str">
        <v>DIGGER, LOADING &amp; SIDE CAST</v>
      </c>
      <c r="J120" s="1" t="str">
        <v>85090</v>
      </c>
      <c r="K120" s="1" t="str">
        <v>DONE</v>
      </c>
      <c r="L120" s="1" t="str">
        <v>HEAVY EQUIPMENT</v>
      </c>
      <c r="M120" s="1" t="str">
        <v>KOBELCO SK330</v>
      </c>
      <c r="N120" s="1" t="str">
        <v>SK330-10</v>
      </c>
      <c r="O120" s="6">
        <v>6</v>
      </c>
      <c r="P120" s="6">
        <v>0.33277777777777778</v>
      </c>
      <c r="Q120" s="6">
        <v>3.667222222222223</v>
      </c>
      <c r="R120" s="4">
        <v>99099.270000000019</v>
      </c>
      <c r="S120" s="4">
        <v>825030.61800000002</v>
      </c>
      <c r="T120" s="4">
        <v>0</v>
      </c>
      <c r="U120" s="4">
        <v>924129.88800000004</v>
      </c>
      <c r="V120" s="9">
        <v>0.96672222222222237</v>
      </c>
      <c r="W120" s="9">
        <v>0.94745153083603828</v>
      </c>
      <c r="X120" s="9">
        <v>0.62065398540313765</v>
      </c>
      <c r="Y120" s="9">
        <v>0.6</v>
      </c>
    </row>
    <row r="121" spans="1:25" x14ac:dyDescent="0.2">
      <c r="A121" s="1" t="str">
        <v>2024-04-26</v>
      </c>
      <c r="B121" s="1">
        <v>2024</v>
      </c>
      <c r="C121" s="1" t="str">
        <v>04</v>
      </c>
      <c r="D121" s="1" t="str">
        <v>04/24</v>
      </c>
      <c r="E121" s="1" t="str">
        <v>CV. Adil Prima Perkasa</v>
      </c>
      <c r="F121" s="1" t="str">
        <v>TS/APP/224452</v>
      </c>
      <c r="G121" s="1" t="str">
        <v>Mining KBM</v>
      </c>
      <c r="H121" s="1" t="str">
        <v>Ore Getting</v>
      </c>
      <c r="I121" s="1" t="str">
        <v>DIGGER, LOADING &amp; SIDE CAST</v>
      </c>
      <c r="J121" s="1" t="str">
        <v>-</v>
      </c>
      <c r="K121" s="1" t="str">
        <v>-</v>
      </c>
      <c r="L121" s="1" t="str">
        <v>HEAVY EQUIPMENT</v>
      </c>
      <c r="M121" s="1" t="str">
        <v>KOBELCO SK330</v>
      </c>
      <c r="N121" s="1" t="str">
        <v>SK330-10</v>
      </c>
      <c r="O121" s="6">
        <v>8</v>
      </c>
      <c r="P121" s="6">
        <v>0</v>
      </c>
      <c r="Q121" s="6">
        <v>2</v>
      </c>
      <c r="R121" s="4">
        <v>0</v>
      </c>
      <c r="S121" s="4">
        <v>825030.61800000002</v>
      </c>
      <c r="T121" s="4">
        <v>0</v>
      </c>
      <c r="U121" s="4">
        <v>825030.61800000002</v>
      </c>
      <c r="V121" s="9">
        <v>1</v>
      </c>
      <c r="W121" s="9">
        <v>1</v>
      </c>
      <c r="X121" s="9">
        <v>0.8</v>
      </c>
      <c r="Y121" s="9">
        <v>0.8</v>
      </c>
    </row>
    <row r="122" spans="1:25" x14ac:dyDescent="0.2">
      <c r="A122" s="1" t="str">
        <v>2024-04-27</v>
      </c>
      <c r="B122" s="1">
        <v>2024</v>
      </c>
      <c r="C122" s="1" t="str">
        <v>04</v>
      </c>
      <c r="D122" s="1" t="str">
        <v>04/24</v>
      </c>
      <c r="E122" s="1" t="str">
        <v>CV. Adil Prima Perkasa</v>
      </c>
      <c r="F122" s="1" t="str">
        <v>TS/APP/224500</v>
      </c>
      <c r="G122" s="1" t="str">
        <v>Mining KBM</v>
      </c>
      <c r="H122" s="1" t="str">
        <v>Ore Getting</v>
      </c>
      <c r="I122" s="1" t="str">
        <v>DIGGER, LOADING &amp; SIDE CAST</v>
      </c>
      <c r="J122" s="1" t="str">
        <v>-</v>
      </c>
      <c r="K122" s="1" t="str">
        <v>-</v>
      </c>
      <c r="L122" s="1" t="str">
        <v>HEAVY EQUIPMENT</v>
      </c>
      <c r="M122" s="1" t="str">
        <v>KOBELCO SK330</v>
      </c>
      <c r="N122" s="1" t="str">
        <v>SK330-10</v>
      </c>
      <c r="O122" s="6">
        <v>8</v>
      </c>
      <c r="P122" s="6">
        <v>0</v>
      </c>
      <c r="Q122" s="6">
        <v>2</v>
      </c>
      <c r="R122" s="4">
        <v>0</v>
      </c>
      <c r="S122" s="4">
        <v>825030.61800000002</v>
      </c>
      <c r="T122" s="4">
        <v>0</v>
      </c>
      <c r="U122" s="4">
        <v>825030.61800000002</v>
      </c>
      <c r="V122" s="9">
        <v>1</v>
      </c>
      <c r="W122" s="9">
        <v>1</v>
      </c>
      <c r="X122" s="9">
        <v>0.8</v>
      </c>
      <c r="Y122" s="9">
        <v>0.8</v>
      </c>
    </row>
    <row r="123" spans="1:25" x14ac:dyDescent="0.2">
      <c r="A123" s="1" t="str">
        <v>2024-04-28</v>
      </c>
      <c r="B123" s="1">
        <v>2024</v>
      </c>
      <c r="C123" s="1" t="str">
        <v>04</v>
      </c>
      <c r="D123" s="1" t="str">
        <v>04/24</v>
      </c>
      <c r="E123" s="1" t="str">
        <v>CV. Adil Prima Perkasa</v>
      </c>
      <c r="F123" s="1" t="str">
        <v>TS/APP/224552</v>
      </c>
      <c r="G123" s="1" t="str">
        <v>Mining KBM</v>
      </c>
      <c r="H123" s="1" t="str">
        <v>Ore Getting</v>
      </c>
      <c r="I123" s="1" t="str">
        <v>DIGGER, LOADING &amp; SIDE CAST</v>
      </c>
      <c r="J123" s="1" t="str">
        <v>-</v>
      </c>
      <c r="K123" s="1" t="str">
        <v>-</v>
      </c>
      <c r="L123" s="1" t="str">
        <v>HEAVY EQUIPMENT</v>
      </c>
      <c r="M123" s="1" t="str">
        <v>KOBELCO SK330</v>
      </c>
      <c r="N123" s="1" t="str">
        <v>SK330-10</v>
      </c>
      <c r="O123" s="6">
        <v>4</v>
      </c>
      <c r="P123" s="6">
        <v>0</v>
      </c>
      <c r="Q123" s="6">
        <v>6</v>
      </c>
      <c r="R123" s="4">
        <v>0</v>
      </c>
      <c r="S123" s="4">
        <v>825030.61800000002</v>
      </c>
      <c r="T123" s="4">
        <v>0</v>
      </c>
      <c r="U123" s="4">
        <v>825030.61800000002</v>
      </c>
      <c r="V123" s="9">
        <v>1</v>
      </c>
      <c r="W123" s="9">
        <v>1</v>
      </c>
      <c r="X123" s="9">
        <v>0.4</v>
      </c>
      <c r="Y123" s="9">
        <v>0.4</v>
      </c>
    </row>
    <row r="124" spans="1:25" x14ac:dyDescent="0.2">
      <c r="A124" s="1" t="str">
        <v>2024-04-29</v>
      </c>
      <c r="B124" s="1">
        <v>2024</v>
      </c>
      <c r="C124" s="1" t="str">
        <v>04</v>
      </c>
      <c r="D124" s="1" t="str">
        <v>04/24</v>
      </c>
      <c r="E124" s="1" t="str">
        <v>CV. Adil Prima Perkasa</v>
      </c>
      <c r="F124" s="1" t="str">
        <v>TS/APP/223785</v>
      </c>
      <c r="G124" s="1" t="str">
        <v>Mining KBM</v>
      </c>
      <c r="H124" s="1" t="str">
        <v>Stripping Overburden</v>
      </c>
      <c r="I124" s="1" t="str">
        <v>DIGGER, LOADING &amp; SIDE CAST</v>
      </c>
      <c r="J124" s="1" t="str">
        <v>85570</v>
      </c>
      <c r="K124" s="1" t="str">
        <v>DONE</v>
      </c>
      <c r="L124" s="1" t="str">
        <v>HEAVY EQUIPMENT</v>
      </c>
      <c r="M124" s="1" t="str">
        <v>KOBELCO SK330</v>
      </c>
      <c r="N124" s="1" t="str">
        <v>SK330-10</v>
      </c>
      <c r="O124" s="6">
        <v>7</v>
      </c>
      <c r="P124" s="6">
        <v>0.32666666666666672</v>
      </c>
      <c r="Q124" s="6">
        <v>2.6733333333333338</v>
      </c>
      <c r="R124" s="4">
        <v>66066.180000000008</v>
      </c>
      <c r="S124" s="4">
        <v>825030.61800000002</v>
      </c>
      <c r="T124" s="4">
        <v>0</v>
      </c>
      <c r="U124" s="4">
        <v>891096.79800000007</v>
      </c>
      <c r="V124" s="9">
        <v>0.96733333333333338</v>
      </c>
      <c r="W124" s="9">
        <v>0.9554140127388534</v>
      </c>
      <c r="X124" s="9">
        <v>0.72363886974500347</v>
      </c>
      <c r="Y124" s="9">
        <v>0.7</v>
      </c>
    </row>
    <row r="125" spans="1:25" x14ac:dyDescent="0.2">
      <c r="A125" s="1" t="str">
        <v>2024-04-30</v>
      </c>
      <c r="B125" s="1">
        <v>2024</v>
      </c>
      <c r="C125" s="1" t="str">
        <v>04</v>
      </c>
      <c r="D125" s="1" t="str">
        <v>04/24</v>
      </c>
      <c r="E125" s="1" t="str">
        <v>CV. Adil Prima Perkasa</v>
      </c>
      <c r="F125" s="1" t="str">
        <v>TS/APP/224634</v>
      </c>
      <c r="G125" s="1" t="str">
        <v>Mining KBM</v>
      </c>
      <c r="H125" s="1" t="str">
        <v>Stripping Overburden</v>
      </c>
      <c r="I125" s="1" t="str">
        <v>DIGGER, LOADING &amp; SIDE CAST</v>
      </c>
      <c r="J125" s="1" t="str">
        <v>-</v>
      </c>
      <c r="K125" s="1" t="str">
        <v>-</v>
      </c>
      <c r="L125" s="1" t="str">
        <v>HEAVY EQUIPMENT</v>
      </c>
      <c r="M125" s="1" t="str">
        <v>KOBELCO SK330</v>
      </c>
      <c r="N125" s="1" t="str">
        <v>SK330-10</v>
      </c>
      <c r="O125" s="6">
        <v>7</v>
      </c>
      <c r="P125" s="6">
        <v>0</v>
      </c>
      <c r="Q125" s="6">
        <v>3</v>
      </c>
      <c r="R125" s="4">
        <v>0</v>
      </c>
      <c r="S125" s="4">
        <v>825030.61800000002</v>
      </c>
      <c r="T125" s="4">
        <v>0</v>
      </c>
      <c r="U125" s="4">
        <v>825030.61800000002</v>
      </c>
      <c r="V125" s="9">
        <v>1</v>
      </c>
      <c r="W125" s="9">
        <v>1</v>
      </c>
      <c r="X125" s="9">
        <v>0.7</v>
      </c>
      <c r="Y125" s="9">
        <v>0.7</v>
      </c>
    </row>
    <row r="126" spans="1:25" x14ac:dyDescent="0.2">
      <c r="A126" s="1" t="str">
        <v>2024-05-01</v>
      </c>
      <c r="B126" s="1">
        <v>2024</v>
      </c>
      <c r="C126" s="1" t="str">
        <v>05</v>
      </c>
      <c r="D126" s="1" t="str">
        <v>05/24</v>
      </c>
      <c r="E126" s="1" t="str">
        <v>CV. Adil Prima Perkasa</v>
      </c>
      <c r="F126" s="1" t="str">
        <v>TS/APP/224788</v>
      </c>
      <c r="G126" s="1" t="str">
        <v>Mining KBM</v>
      </c>
      <c r="H126" s="1" t="str">
        <v>Stripping Overburden</v>
      </c>
      <c r="I126" s="1" t="str">
        <v>DIGGER, LOADING &amp; SIDE CAST</v>
      </c>
      <c r="J126" s="1" t="str">
        <v>85582</v>
      </c>
      <c r="K126" s="1" t="str">
        <v>DONE</v>
      </c>
      <c r="L126" s="1" t="str">
        <v>HEAVY EQUIPMENT</v>
      </c>
      <c r="M126" s="1" t="str">
        <v>KOBELCO SK330</v>
      </c>
      <c r="N126" s="1" t="str">
        <v>SK330-10</v>
      </c>
      <c r="O126" s="6">
        <v>6</v>
      </c>
      <c r="P126" s="6">
        <v>1.0919444444444439</v>
      </c>
      <c r="Q126" s="6">
        <v>2.9080555555555549</v>
      </c>
      <c r="R126" s="4">
        <v>960000</v>
      </c>
      <c r="S126" s="4">
        <v>1405196.213870968</v>
      </c>
      <c r="T126" s="4">
        <v>0</v>
      </c>
      <c r="U126" s="4">
        <v>2365196.2138709677</v>
      </c>
      <c r="V126" s="9">
        <v>0.89080555555555541</v>
      </c>
      <c r="W126" s="9">
        <v>0.84603031608632651</v>
      </c>
      <c r="X126" s="9">
        <v>0.67354766285197554</v>
      </c>
      <c r="Y126" s="9">
        <v>0.6</v>
      </c>
    </row>
    <row r="127" spans="1:25" x14ac:dyDescent="0.2">
      <c r="A127" s="1" t="str">
        <v>2024-05-02</v>
      </c>
      <c r="B127" s="1">
        <v>2024</v>
      </c>
      <c r="C127" s="1" t="str">
        <v>05</v>
      </c>
      <c r="D127" s="1" t="str">
        <v>05/24</v>
      </c>
      <c r="E127" s="1" t="str">
        <v>CV. Adil Prima Perkasa</v>
      </c>
      <c r="F127" s="1" t="str">
        <v>TS/APP/225320</v>
      </c>
      <c r="G127" s="1" t="str">
        <v>Mining KBM</v>
      </c>
      <c r="H127" s="1" t="str">
        <v>Ore Getting</v>
      </c>
      <c r="I127" s="1" t="str">
        <v>DIGGER, LOADING &amp; SIDE CAST</v>
      </c>
      <c r="J127" s="1" t="str">
        <v>-</v>
      </c>
      <c r="K127" s="1" t="str">
        <v>-</v>
      </c>
      <c r="L127" s="1" t="str">
        <v>HEAVY EQUIPMENT</v>
      </c>
      <c r="M127" s="1" t="str">
        <v>KOBELCO SK330</v>
      </c>
      <c r="N127" s="1" t="str">
        <v>SK330-10</v>
      </c>
      <c r="O127" s="6">
        <v>7</v>
      </c>
      <c r="P127" s="6">
        <v>0</v>
      </c>
      <c r="Q127" s="6">
        <v>3</v>
      </c>
      <c r="R127" s="4">
        <v>0</v>
      </c>
      <c r="S127" s="4">
        <v>1426246.7741935479</v>
      </c>
      <c r="T127" s="4">
        <v>0</v>
      </c>
      <c r="U127" s="4">
        <v>1426246.7741935479</v>
      </c>
      <c r="V127" s="9">
        <v>1</v>
      </c>
      <c r="W127" s="9">
        <v>1</v>
      </c>
      <c r="X127" s="9">
        <v>0.7</v>
      </c>
      <c r="Y127" s="9">
        <v>0.7</v>
      </c>
    </row>
    <row r="128" spans="1:25" x14ac:dyDescent="0.2">
      <c r="A128" s="1" t="str">
        <v>2024-05-03</v>
      </c>
      <c r="B128" s="1">
        <v>2024</v>
      </c>
      <c r="C128" s="1" t="str">
        <v>05</v>
      </c>
      <c r="D128" s="1" t="str">
        <v>05/24</v>
      </c>
      <c r="E128" s="1" t="str">
        <v>CV. Adil Prima Perkasa</v>
      </c>
      <c r="F128" s="1" t="str">
        <v>TS/APP/225440</v>
      </c>
      <c r="G128" s="1" t="str">
        <v>Mining KBM</v>
      </c>
      <c r="H128" s="1" t="str">
        <v>Ore Getting</v>
      </c>
      <c r="I128" s="1" t="str">
        <v>DIGGER, LOADING &amp; SIDE CAST</v>
      </c>
      <c r="J128" s="1" t="str">
        <v>-</v>
      </c>
      <c r="K128" s="1" t="str">
        <v>-</v>
      </c>
      <c r="L128" s="1" t="str">
        <v>HEAVY EQUIPMENT</v>
      </c>
      <c r="M128" s="1" t="str">
        <v>KOBELCO SK330</v>
      </c>
      <c r="N128" s="1" t="str">
        <v>SK330-10</v>
      </c>
      <c r="O128" s="6">
        <v>8</v>
      </c>
      <c r="P128" s="6">
        <v>0</v>
      </c>
      <c r="Q128" s="6">
        <v>2</v>
      </c>
      <c r="R128" s="4">
        <v>0</v>
      </c>
      <c r="S128" s="4">
        <v>1426246.7741935479</v>
      </c>
      <c r="T128" s="4">
        <v>0</v>
      </c>
      <c r="U128" s="4">
        <v>1426246.7741935479</v>
      </c>
      <c r="V128" s="9">
        <v>1</v>
      </c>
      <c r="W128" s="9">
        <v>1</v>
      </c>
      <c r="X128" s="9">
        <v>0.8</v>
      </c>
      <c r="Y128" s="9">
        <v>0.8</v>
      </c>
    </row>
    <row r="129" spans="1:25" x14ac:dyDescent="0.2">
      <c r="A129" s="1" t="str">
        <v>2024-05-04</v>
      </c>
      <c r="B129" s="1">
        <v>2024</v>
      </c>
      <c r="C129" s="1" t="str">
        <v>05</v>
      </c>
      <c r="D129" s="1" t="str">
        <v>05/24</v>
      </c>
      <c r="E129" s="1" t="str">
        <v>-</v>
      </c>
      <c r="F129" s="1" t="str">
        <v>-</v>
      </c>
      <c r="G129" s="1" t="str">
        <v>-</v>
      </c>
      <c r="H129" s="1" t="str">
        <v>-</v>
      </c>
      <c r="I129" s="1" t="str">
        <v>-</v>
      </c>
      <c r="J129" s="1" t="str">
        <v>-</v>
      </c>
      <c r="K129" s="1" t="str">
        <v>-</v>
      </c>
      <c r="L129" s="1" t="str">
        <v>HEAVY EQUIPMENT</v>
      </c>
      <c r="M129" s="1" t="str">
        <v>KOBELCO SK330</v>
      </c>
      <c r="N129" s="1" t="str">
        <v>SK330-10</v>
      </c>
      <c r="O129" s="6">
        <v>0</v>
      </c>
      <c r="P129" s="6">
        <v>0</v>
      </c>
      <c r="Q129" s="6">
        <v>10</v>
      </c>
      <c r="R129" s="4">
        <v>0</v>
      </c>
      <c r="S129" s="4">
        <v>1426246.7741935479</v>
      </c>
      <c r="T129" s="4">
        <v>0</v>
      </c>
      <c r="U129" s="4">
        <v>1426246.7741935479</v>
      </c>
      <c r="V129" s="9">
        <v>1</v>
      </c>
      <c r="W129" s="9">
        <v>0</v>
      </c>
      <c r="X129" s="9">
        <v>0</v>
      </c>
      <c r="Y129" s="9">
        <v>0</v>
      </c>
    </row>
    <row r="130" spans="1:25" x14ac:dyDescent="0.2">
      <c r="A130" s="1" t="str">
        <v>2024-05-05</v>
      </c>
      <c r="B130" s="1">
        <v>2024</v>
      </c>
      <c r="C130" s="1" t="str">
        <v>05</v>
      </c>
      <c r="D130" s="1" t="str">
        <v>05/24</v>
      </c>
      <c r="E130" s="1" t="str">
        <v>CV. Adil Prima Perkasa</v>
      </c>
      <c r="F130" s="1" t="str">
        <v>TS/APP/225665</v>
      </c>
      <c r="G130" s="1" t="str">
        <v>Mining KBM</v>
      </c>
      <c r="H130" s="1" t="str">
        <v>Ore Getting</v>
      </c>
      <c r="I130" s="1" t="str">
        <v>DIGGER, LOADING &amp; SIDE CAST</v>
      </c>
      <c r="J130" s="1" t="str">
        <v>-</v>
      </c>
      <c r="K130" s="1" t="str">
        <v>-</v>
      </c>
      <c r="L130" s="1" t="str">
        <v>HEAVY EQUIPMENT</v>
      </c>
      <c r="M130" s="1" t="str">
        <v>KOBELCO SK330</v>
      </c>
      <c r="N130" s="1" t="str">
        <v>SK330-10</v>
      </c>
      <c r="O130" s="6">
        <v>0</v>
      </c>
      <c r="P130" s="6">
        <v>0</v>
      </c>
      <c r="Q130" s="6">
        <v>10</v>
      </c>
      <c r="R130" s="4">
        <v>0</v>
      </c>
      <c r="S130" s="4">
        <v>1426246.7741935479</v>
      </c>
      <c r="T130" s="4">
        <v>0</v>
      </c>
      <c r="U130" s="4">
        <v>1426246.7741935479</v>
      </c>
      <c r="V130" s="9">
        <v>1</v>
      </c>
      <c r="W130" s="9">
        <v>0</v>
      </c>
      <c r="X130" s="9">
        <v>0</v>
      </c>
      <c r="Y130" s="9">
        <v>0</v>
      </c>
    </row>
    <row r="131" spans="1:25" x14ac:dyDescent="0.2">
      <c r="A131" s="1" t="str">
        <v>2024-05-06</v>
      </c>
      <c r="B131" s="1">
        <v>2024</v>
      </c>
      <c r="C131" s="1" t="str">
        <v>05</v>
      </c>
      <c r="D131" s="1" t="str">
        <v>05/24</v>
      </c>
      <c r="E131" s="1" t="str">
        <v>CV. Adil Prima Perkasa</v>
      </c>
      <c r="F131" s="1" t="str">
        <v>TS/APP/226797</v>
      </c>
      <c r="G131" s="1" t="str">
        <v>Mining KBM</v>
      </c>
      <c r="H131" s="1" t="str">
        <v>Ore Getting</v>
      </c>
      <c r="I131" s="1" t="str">
        <v>DIGGER, LOADING &amp; SIDE CAST</v>
      </c>
      <c r="J131" s="1" t="str">
        <v>86268</v>
      </c>
      <c r="K131" s="1" t="str">
        <v>DONE</v>
      </c>
      <c r="L131" s="1" t="str">
        <v>HEAVY EQUIPMENT</v>
      </c>
      <c r="M131" s="1" t="str">
        <v>KOBELCO SK330</v>
      </c>
      <c r="N131" s="1" t="str">
        <v>SK330-10</v>
      </c>
      <c r="O131" s="6">
        <v>8</v>
      </c>
      <c r="P131" s="6">
        <v>0.33333333333333331</v>
      </c>
      <c r="Q131" s="6">
        <v>1.6666666666666661</v>
      </c>
      <c r="R131" s="4">
        <v>33033.089999999997</v>
      </c>
      <c r="S131" s="4">
        <v>1426246.7741935479</v>
      </c>
      <c r="T131" s="4">
        <v>0</v>
      </c>
      <c r="U131" s="4">
        <v>1459279.864193548</v>
      </c>
      <c r="V131" s="9">
        <v>0.96666666666666656</v>
      </c>
      <c r="W131" s="9">
        <v>0.96</v>
      </c>
      <c r="X131" s="9">
        <v>0.82758620689655182</v>
      </c>
      <c r="Y131" s="9">
        <v>0.8</v>
      </c>
    </row>
    <row r="132" spans="1:25" x14ac:dyDescent="0.2">
      <c r="A132" s="1" t="str">
        <v>2024-05-07</v>
      </c>
      <c r="B132" s="1">
        <v>2024</v>
      </c>
      <c r="C132" s="1" t="str">
        <v>05</v>
      </c>
      <c r="D132" s="1" t="str">
        <v>05/24</v>
      </c>
      <c r="E132" s="1" t="str">
        <v>CV. Adil Prima Perkasa</v>
      </c>
      <c r="F132" s="1" t="str">
        <v>TS/APP/226943</v>
      </c>
      <c r="G132" s="1" t="str">
        <v>Mining KBM</v>
      </c>
      <c r="H132" s="1" t="str">
        <v>Ore Getting</v>
      </c>
      <c r="I132" s="1" t="str">
        <v>DIGGER, LOADING &amp; SIDE CAST</v>
      </c>
      <c r="J132" s="1" t="str">
        <v>-</v>
      </c>
      <c r="K132" s="1" t="str">
        <v>-</v>
      </c>
      <c r="L132" s="1" t="str">
        <v>HEAVY EQUIPMENT</v>
      </c>
      <c r="M132" s="1" t="str">
        <v>KOBELCO SK330</v>
      </c>
      <c r="N132" s="1" t="str">
        <v>SK330-10</v>
      </c>
      <c r="O132" s="6">
        <v>7</v>
      </c>
      <c r="P132" s="6">
        <v>0</v>
      </c>
      <c r="Q132" s="6">
        <v>3</v>
      </c>
      <c r="R132" s="4">
        <v>0</v>
      </c>
      <c r="S132" s="4">
        <v>1426246.7741935479</v>
      </c>
      <c r="T132" s="4">
        <v>0</v>
      </c>
      <c r="U132" s="4">
        <v>1426246.7741935479</v>
      </c>
      <c r="V132" s="9">
        <v>1</v>
      </c>
      <c r="W132" s="9">
        <v>1</v>
      </c>
      <c r="X132" s="9">
        <v>0.7</v>
      </c>
      <c r="Y132" s="9">
        <v>0.7</v>
      </c>
    </row>
    <row r="133" spans="1:25" x14ac:dyDescent="0.2">
      <c r="A133" s="1" t="str">
        <v>2024-05-08</v>
      </c>
      <c r="B133" s="1">
        <v>2024</v>
      </c>
      <c r="C133" s="1" t="str">
        <v>05</v>
      </c>
      <c r="D133" s="1" t="str">
        <v>05/24</v>
      </c>
      <c r="E133" s="1" t="str">
        <v>CV. Adil Prima Perkasa</v>
      </c>
      <c r="F133" s="1" t="str">
        <v>TS/APP/227034</v>
      </c>
      <c r="G133" s="1" t="str">
        <v>Mining KBM</v>
      </c>
      <c r="H133" s="1" t="str">
        <v>Ore Getting</v>
      </c>
      <c r="I133" s="1" t="str">
        <v>DIGGER, LOADING &amp; SIDE CAST</v>
      </c>
      <c r="J133" s="1" t="str">
        <v>-</v>
      </c>
      <c r="K133" s="1" t="str">
        <v>-</v>
      </c>
      <c r="L133" s="1" t="str">
        <v>HEAVY EQUIPMENT</v>
      </c>
      <c r="M133" s="1" t="str">
        <v>KOBELCO SK330</v>
      </c>
      <c r="N133" s="1" t="str">
        <v>SK330-10</v>
      </c>
      <c r="O133" s="6">
        <v>5</v>
      </c>
      <c r="P133" s="6">
        <v>0</v>
      </c>
      <c r="Q133" s="6">
        <v>5</v>
      </c>
      <c r="R133" s="4">
        <v>0</v>
      </c>
      <c r="S133" s="4">
        <v>1426246.7741935479</v>
      </c>
      <c r="T133" s="4">
        <v>0</v>
      </c>
      <c r="U133" s="4">
        <v>1426246.7741935479</v>
      </c>
      <c r="V133" s="9">
        <v>1</v>
      </c>
      <c r="W133" s="9">
        <v>1</v>
      </c>
      <c r="X133" s="9">
        <v>0.5</v>
      </c>
      <c r="Y133" s="9">
        <v>0.5</v>
      </c>
    </row>
    <row r="134" spans="1:25" x14ac:dyDescent="0.2">
      <c r="A134" s="1" t="str">
        <v>2024-05-09</v>
      </c>
      <c r="B134" s="1">
        <v>2024</v>
      </c>
      <c r="C134" s="1" t="str">
        <v>05</v>
      </c>
      <c r="D134" s="1" t="str">
        <v>05/24</v>
      </c>
      <c r="E134" s="1" t="str">
        <v>CV. Adil Prima Perkasa</v>
      </c>
      <c r="F134" s="1" t="str">
        <v>TS/APP/227162</v>
      </c>
      <c r="G134" s="1" t="str">
        <v>Mining KBM</v>
      </c>
      <c r="H134" s="1" t="str">
        <v>Ore Getting</v>
      </c>
      <c r="I134" s="1" t="str">
        <v>DIGGER, LOADING &amp; SIDE CAST</v>
      </c>
      <c r="J134" s="1" t="str">
        <v>87002</v>
      </c>
      <c r="K134" s="1" t="str">
        <v>DONE</v>
      </c>
      <c r="L134" s="1" t="str">
        <v>HEAVY EQUIPMENT</v>
      </c>
      <c r="M134" s="1" t="str">
        <v>KOBELCO SK330</v>
      </c>
      <c r="N134" s="1" t="str">
        <v>SK330-10</v>
      </c>
      <c r="O134" s="6">
        <v>7</v>
      </c>
      <c r="P134" s="6">
        <v>0.32611111111111107</v>
      </c>
      <c r="Q134" s="6">
        <v>2.673888888888889</v>
      </c>
      <c r="R134" s="4">
        <v>33033.089999999997</v>
      </c>
      <c r="S134" s="4">
        <v>1426246.7741935479</v>
      </c>
      <c r="T134" s="4">
        <v>0</v>
      </c>
      <c r="U134" s="4">
        <v>1459279.864193548</v>
      </c>
      <c r="V134" s="9">
        <v>0.96738888888888896</v>
      </c>
      <c r="W134" s="9">
        <v>0.95548646394176073</v>
      </c>
      <c r="X134" s="9">
        <v>0.72359731235283975</v>
      </c>
      <c r="Y134" s="9">
        <v>0.7</v>
      </c>
    </row>
    <row r="135" spans="1:25" x14ac:dyDescent="0.2">
      <c r="A135" s="1" t="str">
        <v>2024-05-10</v>
      </c>
      <c r="B135" s="1">
        <v>2024</v>
      </c>
      <c r="C135" s="1" t="str">
        <v>05</v>
      </c>
      <c r="D135" s="1" t="str">
        <v>05/24</v>
      </c>
      <c r="E135" s="1" t="str">
        <v>CV. Adil Prima Perkasa</v>
      </c>
      <c r="F135" s="1" t="str">
        <v>TS/APP/228281</v>
      </c>
      <c r="G135" s="1" t="str">
        <v>Mining KBM</v>
      </c>
      <c r="H135" s="1" t="str">
        <v>Ore Getting</v>
      </c>
      <c r="I135" s="1" t="str">
        <v>DIGGER, LOADING &amp; SIDE CAST</v>
      </c>
      <c r="J135" s="1" t="str">
        <v>-</v>
      </c>
      <c r="K135" s="1" t="str">
        <v>-</v>
      </c>
      <c r="L135" s="1" t="str">
        <v>HEAVY EQUIPMENT</v>
      </c>
      <c r="M135" s="1" t="str">
        <v>KOBELCO SK330</v>
      </c>
      <c r="N135" s="1" t="str">
        <v>SK330-10</v>
      </c>
      <c r="O135" s="6">
        <v>7</v>
      </c>
      <c r="P135" s="6">
        <v>0</v>
      </c>
      <c r="Q135" s="6">
        <v>3</v>
      </c>
      <c r="R135" s="4">
        <v>0</v>
      </c>
      <c r="S135" s="4">
        <v>1426246.7741935479</v>
      </c>
      <c r="T135" s="4">
        <v>0</v>
      </c>
      <c r="U135" s="4">
        <v>1426246.7741935479</v>
      </c>
      <c r="V135" s="9">
        <v>1</v>
      </c>
      <c r="W135" s="9">
        <v>1</v>
      </c>
      <c r="X135" s="9">
        <v>0.7</v>
      </c>
      <c r="Y135" s="9">
        <v>0.7</v>
      </c>
    </row>
    <row r="136" spans="1:25" x14ac:dyDescent="0.2">
      <c r="A136" s="1" t="str">
        <v>2024-05-11</v>
      </c>
      <c r="B136" s="1">
        <v>2024</v>
      </c>
      <c r="C136" s="1" t="str">
        <v>05</v>
      </c>
      <c r="D136" s="1" t="str">
        <v>05/24</v>
      </c>
      <c r="E136" s="1" t="str">
        <v>CV. Adil Prima Perkasa</v>
      </c>
      <c r="F136" s="1" t="str">
        <v>TS/APP/228385</v>
      </c>
      <c r="G136" s="1" t="str">
        <v>Mining KBM</v>
      </c>
      <c r="H136" s="1" t="str">
        <v>Ore Getting</v>
      </c>
      <c r="I136" s="1" t="str">
        <v>DIGGER, LOADING &amp; SIDE CAST</v>
      </c>
      <c r="J136" s="1" t="str">
        <v>-</v>
      </c>
      <c r="K136" s="1" t="str">
        <v>-</v>
      </c>
      <c r="L136" s="1" t="str">
        <v>HEAVY EQUIPMENT</v>
      </c>
      <c r="M136" s="1" t="str">
        <v>KOBELCO SK330</v>
      </c>
      <c r="N136" s="1" t="str">
        <v>SK330-10</v>
      </c>
      <c r="O136" s="6">
        <v>7</v>
      </c>
      <c r="P136" s="6">
        <v>0</v>
      </c>
      <c r="Q136" s="6">
        <v>3</v>
      </c>
      <c r="R136" s="4">
        <v>0</v>
      </c>
      <c r="S136" s="4">
        <v>1426246.7741935479</v>
      </c>
      <c r="T136" s="4">
        <v>0</v>
      </c>
      <c r="U136" s="4">
        <v>1426246.7741935479</v>
      </c>
      <c r="V136" s="9">
        <v>1</v>
      </c>
      <c r="W136" s="9">
        <v>1</v>
      </c>
      <c r="X136" s="9">
        <v>0.7</v>
      </c>
      <c r="Y136" s="9">
        <v>0.7</v>
      </c>
    </row>
    <row r="137" spans="1:25" x14ac:dyDescent="0.2">
      <c r="A137" s="1" t="str">
        <v>2024-05-12</v>
      </c>
      <c r="B137" s="1">
        <v>2024</v>
      </c>
      <c r="C137" s="1" t="str">
        <v>05</v>
      </c>
      <c r="D137" s="1" t="str">
        <v>05/24</v>
      </c>
      <c r="E137" s="1" t="str">
        <v>CV. Adil Prima Perkasa</v>
      </c>
      <c r="F137" s="1" t="str">
        <v>TS/APP/228906</v>
      </c>
      <c r="G137" s="1" t="str">
        <v>Mining KBM</v>
      </c>
      <c r="H137" s="1" t="str">
        <v>Ore Getting</v>
      </c>
      <c r="I137" s="1" t="str">
        <v>DIGGER, LOADING &amp; SIDE CAST</v>
      </c>
      <c r="J137" s="1" t="str">
        <v>87712</v>
      </c>
      <c r="K137" s="1" t="str">
        <v>DONE</v>
      </c>
      <c r="L137" s="1" t="str">
        <v>HEAVY EQUIPMENT</v>
      </c>
      <c r="M137" s="1" t="str">
        <v>KOBELCO SK330</v>
      </c>
      <c r="N137" s="1" t="str">
        <v>SK330-10</v>
      </c>
      <c r="O137" s="6">
        <v>8</v>
      </c>
      <c r="P137" s="6">
        <v>0.15111111111111111</v>
      </c>
      <c r="Q137" s="6">
        <v>1.8488888888888879</v>
      </c>
      <c r="R137" s="4">
        <v>33033.089999999997</v>
      </c>
      <c r="S137" s="4">
        <v>1426246.7741935479</v>
      </c>
      <c r="T137" s="4">
        <v>0</v>
      </c>
      <c r="U137" s="4">
        <v>1459279.864193548</v>
      </c>
      <c r="V137" s="9">
        <v>0.98488888888888881</v>
      </c>
      <c r="W137" s="9">
        <v>0.98146128680479816</v>
      </c>
      <c r="X137" s="9">
        <v>0.81227436823104693</v>
      </c>
      <c r="Y137" s="9">
        <v>0.8</v>
      </c>
    </row>
    <row r="138" spans="1:25" x14ac:dyDescent="0.2">
      <c r="A138" s="1" t="str">
        <v>2024-05-13</v>
      </c>
      <c r="B138" s="1">
        <v>2024</v>
      </c>
      <c r="C138" s="1" t="str">
        <v>05</v>
      </c>
      <c r="D138" s="1" t="str">
        <v>05/24</v>
      </c>
      <c r="E138" s="1" t="str">
        <v>CV. Adil Prima Perkasa</v>
      </c>
      <c r="F138" s="1" t="str">
        <v>TS/APP/229534</v>
      </c>
      <c r="G138" s="1" t="str">
        <v>Mining KBM</v>
      </c>
      <c r="H138" s="1" t="str">
        <v>Ore Getting</v>
      </c>
      <c r="I138" s="1" t="str">
        <v>DIGGER, LOADING &amp; SIDE CAST</v>
      </c>
      <c r="J138" s="1" t="str">
        <v>-</v>
      </c>
      <c r="K138" s="1" t="str">
        <v>-</v>
      </c>
      <c r="L138" s="1" t="str">
        <v>HEAVY EQUIPMENT</v>
      </c>
      <c r="M138" s="1" t="str">
        <v>KOBELCO SK330</v>
      </c>
      <c r="N138" s="1" t="str">
        <v>SK330-10</v>
      </c>
      <c r="O138" s="6">
        <v>4</v>
      </c>
      <c r="P138" s="6">
        <v>0</v>
      </c>
      <c r="Q138" s="6">
        <v>6</v>
      </c>
      <c r="R138" s="4">
        <v>0</v>
      </c>
      <c r="S138" s="4">
        <v>1426246.7741935479</v>
      </c>
      <c r="T138" s="4">
        <v>0</v>
      </c>
      <c r="U138" s="4">
        <v>1426246.7741935479</v>
      </c>
      <c r="V138" s="9">
        <v>1</v>
      </c>
      <c r="W138" s="9">
        <v>1</v>
      </c>
      <c r="X138" s="9">
        <v>0.4</v>
      </c>
      <c r="Y138" s="9">
        <v>0.4</v>
      </c>
    </row>
    <row r="139" spans="1:25" x14ac:dyDescent="0.2">
      <c r="A139" s="1" t="str">
        <v>2024-05-14</v>
      </c>
      <c r="B139" s="1">
        <v>2024</v>
      </c>
      <c r="C139" s="1" t="str">
        <v>05</v>
      </c>
      <c r="D139" s="1" t="str">
        <v>05/24</v>
      </c>
      <c r="E139" s="1" t="str">
        <v>CV. Adil Prima Perkasa</v>
      </c>
      <c r="F139" s="1" t="str">
        <v>TS/APP/229661</v>
      </c>
      <c r="G139" s="1" t="str">
        <v>Mining KBM</v>
      </c>
      <c r="H139" s="1" t="str">
        <v>Ore Getting</v>
      </c>
      <c r="I139" s="1" t="str">
        <v>DIGGER, LOADING &amp; SIDE CAST</v>
      </c>
      <c r="J139" s="1" t="str">
        <v>87268</v>
      </c>
      <c r="K139" s="1" t="str">
        <v>DONE</v>
      </c>
      <c r="L139" s="1" t="str">
        <v>HEAVY EQUIPMENT</v>
      </c>
      <c r="M139" s="1" t="str">
        <v>KOBELCO SK330</v>
      </c>
      <c r="N139" s="1" t="str">
        <v>SK330-10</v>
      </c>
      <c r="O139" s="6">
        <v>8</v>
      </c>
      <c r="P139" s="6">
        <v>0.33333333333333331</v>
      </c>
      <c r="Q139" s="6">
        <v>1.6666666666666661</v>
      </c>
      <c r="R139" s="4">
        <v>33033.089999999997</v>
      </c>
      <c r="S139" s="4">
        <v>1426246.7741935479</v>
      </c>
      <c r="T139" s="4">
        <v>0</v>
      </c>
      <c r="U139" s="4">
        <v>1459279.864193548</v>
      </c>
      <c r="V139" s="9">
        <v>0.96666666666666656</v>
      </c>
      <c r="W139" s="9">
        <v>0.96</v>
      </c>
      <c r="X139" s="9">
        <v>0.82758620689655182</v>
      </c>
      <c r="Y139" s="9">
        <v>0.8</v>
      </c>
    </row>
    <row r="140" spans="1:25" x14ac:dyDescent="0.2">
      <c r="A140" s="1" t="str">
        <v>2024-05-15</v>
      </c>
      <c r="B140" s="1">
        <v>2024</v>
      </c>
      <c r="C140" s="1" t="str">
        <v>05</v>
      </c>
      <c r="D140" s="1" t="str">
        <v>05/24</v>
      </c>
      <c r="E140" s="1" t="str">
        <v>CV. Adil Prima Perkasa</v>
      </c>
      <c r="F140" s="1" t="str">
        <v>TS/APP/229779</v>
      </c>
      <c r="G140" s="1" t="str">
        <v>Mining KBM</v>
      </c>
      <c r="H140" s="1" t="str">
        <v>Ore Getting</v>
      </c>
      <c r="I140" s="1" t="str">
        <v>DIGGER, LOADING &amp; SIDE CAST</v>
      </c>
      <c r="J140" s="1" t="str">
        <v>-</v>
      </c>
      <c r="K140" s="1" t="str">
        <v>-</v>
      </c>
      <c r="L140" s="1" t="str">
        <v>HEAVY EQUIPMENT</v>
      </c>
      <c r="M140" s="1" t="str">
        <v>KOBELCO SK330</v>
      </c>
      <c r="N140" s="1" t="str">
        <v>SK330-10</v>
      </c>
      <c r="O140" s="6">
        <v>8</v>
      </c>
      <c r="P140" s="6">
        <v>0</v>
      </c>
      <c r="Q140" s="6">
        <v>2</v>
      </c>
      <c r="R140" s="4">
        <v>0</v>
      </c>
      <c r="S140" s="4">
        <v>1426246.7741935479</v>
      </c>
      <c r="T140" s="4">
        <v>0</v>
      </c>
      <c r="U140" s="4">
        <v>1426246.7741935479</v>
      </c>
      <c r="V140" s="9">
        <v>1</v>
      </c>
      <c r="W140" s="9">
        <v>1</v>
      </c>
      <c r="X140" s="9">
        <v>0.8</v>
      </c>
      <c r="Y140" s="9">
        <v>0.8</v>
      </c>
    </row>
    <row r="141" spans="1:25" x14ac:dyDescent="0.2">
      <c r="A141" s="1" t="str">
        <v>2024-05-16</v>
      </c>
      <c r="B141" s="1">
        <v>2024</v>
      </c>
      <c r="C141" s="1" t="str">
        <v>05</v>
      </c>
      <c r="D141" s="1" t="str">
        <v>05/24</v>
      </c>
      <c r="E141" s="1" t="str">
        <v>CV. Adil Prima Perkasa</v>
      </c>
      <c r="F141" s="1" t="str">
        <v>TS/APP/230570</v>
      </c>
      <c r="G141" s="1" t="str">
        <v>Mining KBM</v>
      </c>
      <c r="H141" s="1" t="str">
        <v>Ore Getting</v>
      </c>
      <c r="I141" s="1" t="str">
        <v>DIGGER, LOADING &amp; SIDE CAST</v>
      </c>
      <c r="J141" s="1" t="str">
        <v>87319</v>
      </c>
      <c r="K141" s="1" t="str">
        <v>DONE</v>
      </c>
      <c r="L141" s="1" t="str">
        <v>HEAVY EQUIPMENT</v>
      </c>
      <c r="M141" s="1" t="str">
        <v>KOBELCO SK330</v>
      </c>
      <c r="N141" s="1" t="str">
        <v>SK330-10</v>
      </c>
      <c r="O141" s="6">
        <v>7</v>
      </c>
      <c r="P141" s="6">
        <v>0.33333333333333331</v>
      </c>
      <c r="Q141" s="6">
        <v>2.666666666666667</v>
      </c>
      <c r="R141" s="4">
        <v>33033.089999999997</v>
      </c>
      <c r="S141" s="4">
        <v>1426246.7741935479</v>
      </c>
      <c r="T141" s="4">
        <v>0</v>
      </c>
      <c r="U141" s="4">
        <v>1459279.864193548</v>
      </c>
      <c r="V141" s="9">
        <v>0.96666666666666679</v>
      </c>
      <c r="W141" s="9">
        <v>0.95454545454545459</v>
      </c>
      <c r="X141" s="9">
        <v>0.72413793103448265</v>
      </c>
      <c r="Y141" s="9">
        <v>0.7</v>
      </c>
    </row>
    <row r="142" spans="1:25" x14ac:dyDescent="0.2">
      <c r="A142" s="1" t="str">
        <v>2024-05-17</v>
      </c>
      <c r="B142" s="1">
        <v>2024</v>
      </c>
      <c r="C142" s="1" t="str">
        <v>05</v>
      </c>
      <c r="D142" s="1" t="str">
        <v>05/24</v>
      </c>
      <c r="E142" s="1" t="str">
        <v>CV. Adil Prima Perkasa</v>
      </c>
      <c r="F142" s="1" t="str">
        <v>TS/APP/230730</v>
      </c>
      <c r="G142" s="1" t="str">
        <v>Mining KBM</v>
      </c>
      <c r="H142" s="1" t="str">
        <v>Ore Getting</v>
      </c>
      <c r="I142" s="1" t="str">
        <v>DIGGER, LOADING &amp; SIDE CAST</v>
      </c>
      <c r="J142" s="1" t="str">
        <v>-</v>
      </c>
      <c r="K142" s="1" t="str">
        <v>-</v>
      </c>
      <c r="L142" s="1" t="str">
        <v>HEAVY EQUIPMENT</v>
      </c>
      <c r="M142" s="1" t="str">
        <v>KOBELCO SK330</v>
      </c>
      <c r="N142" s="1" t="str">
        <v>SK330-10</v>
      </c>
      <c r="O142" s="6">
        <v>5</v>
      </c>
      <c r="P142" s="6">
        <v>0</v>
      </c>
      <c r="Q142" s="6">
        <v>5</v>
      </c>
      <c r="R142" s="4">
        <v>0</v>
      </c>
      <c r="S142" s="4">
        <v>1426246.7741935479</v>
      </c>
      <c r="T142" s="4">
        <v>0</v>
      </c>
      <c r="U142" s="4">
        <v>1426246.7741935479</v>
      </c>
      <c r="V142" s="9">
        <v>1</v>
      </c>
      <c r="W142" s="9">
        <v>1</v>
      </c>
      <c r="X142" s="9">
        <v>0.5</v>
      </c>
      <c r="Y142" s="9">
        <v>0.5</v>
      </c>
    </row>
    <row r="143" spans="1:25" x14ac:dyDescent="0.2">
      <c r="A143" s="1" t="str">
        <v>2024-05-18</v>
      </c>
      <c r="B143" s="1">
        <v>2024</v>
      </c>
      <c r="C143" s="1" t="str">
        <v>05</v>
      </c>
      <c r="D143" s="1" t="str">
        <v>05/24</v>
      </c>
      <c r="E143" s="1" t="str">
        <v>-</v>
      </c>
      <c r="F143" s="1" t="str">
        <v>-</v>
      </c>
      <c r="G143" s="1" t="str">
        <v>-</v>
      </c>
      <c r="H143" s="1" t="str">
        <v>-</v>
      </c>
      <c r="I143" s="1" t="str">
        <v>-</v>
      </c>
      <c r="J143" s="1" t="str">
        <v>-</v>
      </c>
      <c r="K143" s="1" t="str">
        <v>-</v>
      </c>
      <c r="L143" s="1" t="str">
        <v>HEAVY EQUIPMENT</v>
      </c>
      <c r="M143" s="1" t="str">
        <v>KOBELCO SK330</v>
      </c>
      <c r="N143" s="1" t="str">
        <v>SK330-10</v>
      </c>
      <c r="O143" s="6">
        <v>0</v>
      </c>
      <c r="P143" s="6">
        <v>0</v>
      </c>
      <c r="Q143" s="6">
        <v>10</v>
      </c>
      <c r="R143" s="4">
        <v>0</v>
      </c>
      <c r="S143" s="4">
        <v>1426246.7741935479</v>
      </c>
      <c r="T143" s="4">
        <v>0</v>
      </c>
      <c r="U143" s="4">
        <v>1426246.7741935479</v>
      </c>
      <c r="V143" s="9">
        <v>1</v>
      </c>
      <c r="W143" s="9">
        <v>0</v>
      </c>
      <c r="X143" s="9">
        <v>0</v>
      </c>
      <c r="Y143" s="9">
        <v>0</v>
      </c>
    </row>
    <row r="144" spans="1:25" x14ac:dyDescent="0.2">
      <c r="A144" s="1" t="str">
        <v>2024-05-19</v>
      </c>
      <c r="B144" s="1">
        <v>2024</v>
      </c>
      <c r="C144" s="1" t="str">
        <v>05</v>
      </c>
      <c r="D144" s="1" t="str">
        <v>05/24</v>
      </c>
      <c r="E144" s="1" t="str">
        <v>-</v>
      </c>
      <c r="F144" s="1" t="str">
        <v>-</v>
      </c>
      <c r="G144" s="1" t="str">
        <v>-</v>
      </c>
      <c r="H144" s="1" t="str">
        <v>-</v>
      </c>
      <c r="I144" s="1" t="str">
        <v>-</v>
      </c>
      <c r="J144" s="1" t="str">
        <v>87744</v>
      </c>
      <c r="K144" s="1" t="str">
        <v>DONE</v>
      </c>
      <c r="L144" s="1" t="str">
        <v>HEAVY EQUIPMENT</v>
      </c>
      <c r="M144" s="1" t="str">
        <v>KOBELCO SK330</v>
      </c>
      <c r="N144" s="1" t="str">
        <v>SK330-10</v>
      </c>
      <c r="O144" s="6">
        <v>0</v>
      </c>
      <c r="P144" s="6">
        <v>0</v>
      </c>
      <c r="Q144" s="6">
        <v>10</v>
      </c>
      <c r="R144" s="4">
        <v>33033.089999999997</v>
      </c>
      <c r="S144" s="4">
        <v>1426246.7741935479</v>
      </c>
      <c r="T144" s="4">
        <v>0</v>
      </c>
      <c r="U144" s="4">
        <v>1459279.864193548</v>
      </c>
      <c r="V144" s="9">
        <v>1</v>
      </c>
      <c r="W144" s="9">
        <v>0</v>
      </c>
      <c r="X144" s="9">
        <v>0</v>
      </c>
      <c r="Y144" s="9">
        <v>0</v>
      </c>
    </row>
    <row r="145" spans="1:25" x14ac:dyDescent="0.2">
      <c r="A145" s="1" t="str">
        <v>2024-05-20</v>
      </c>
      <c r="B145" s="1">
        <v>2024</v>
      </c>
      <c r="C145" s="1" t="str">
        <v>05</v>
      </c>
      <c r="D145" s="1" t="str">
        <v>05/24</v>
      </c>
      <c r="E145" s="1" t="str">
        <v>CV. Adil Prima Perkasa</v>
      </c>
      <c r="F145" s="1" t="str">
        <v>TS/APP/231469</v>
      </c>
      <c r="G145" s="1" t="str">
        <v>Mining KBM</v>
      </c>
      <c r="H145" s="1" t="str">
        <v>Ore Getting</v>
      </c>
      <c r="I145" s="1" t="str">
        <v>DIGGER, LOADING &amp; SIDE CAST</v>
      </c>
      <c r="J145" s="1" t="str">
        <v>-</v>
      </c>
      <c r="K145" s="1" t="str">
        <v>-</v>
      </c>
      <c r="L145" s="1" t="str">
        <v>HEAVY EQUIPMENT</v>
      </c>
      <c r="M145" s="1" t="str">
        <v>KOBELCO SK330</v>
      </c>
      <c r="N145" s="1" t="str">
        <v>SK330-10</v>
      </c>
      <c r="O145" s="6">
        <v>6</v>
      </c>
      <c r="P145" s="6">
        <v>0</v>
      </c>
      <c r="Q145" s="6">
        <v>4</v>
      </c>
      <c r="R145" s="4">
        <v>0</v>
      </c>
      <c r="S145" s="4">
        <v>1426246.7741935479</v>
      </c>
      <c r="T145" s="4">
        <v>0</v>
      </c>
      <c r="U145" s="4">
        <v>1426246.7741935479</v>
      </c>
      <c r="V145" s="9">
        <v>1</v>
      </c>
      <c r="W145" s="9">
        <v>1</v>
      </c>
      <c r="X145" s="9">
        <v>0.6</v>
      </c>
      <c r="Y145" s="9">
        <v>0.6</v>
      </c>
    </row>
    <row r="146" spans="1:25" x14ac:dyDescent="0.2">
      <c r="A146" s="1" t="str">
        <v>2024-05-21</v>
      </c>
      <c r="B146" s="1">
        <v>2024</v>
      </c>
      <c r="C146" s="1" t="str">
        <v>05</v>
      </c>
      <c r="D146" s="1" t="str">
        <v>05/24</v>
      </c>
      <c r="E146" s="1" t="str">
        <v>CV. Adil Prima Perkasa</v>
      </c>
      <c r="F146" s="1" t="str">
        <v>TS/APP/231590</v>
      </c>
      <c r="G146" s="1" t="str">
        <v>Mining KBM</v>
      </c>
      <c r="H146" s="1" t="str">
        <v>Ore Getting</v>
      </c>
      <c r="I146" s="1" t="str">
        <v>DIGGER, LOADING &amp; SIDE CAST</v>
      </c>
      <c r="J146" s="1" t="str">
        <v>87966</v>
      </c>
      <c r="K146" s="1" t="str">
        <v>DONE</v>
      </c>
      <c r="L146" s="1" t="str">
        <v>HEAVY EQUIPMENT</v>
      </c>
      <c r="M146" s="1" t="str">
        <v>KOBELCO SK330</v>
      </c>
      <c r="N146" s="1" t="str">
        <v>SK330-10</v>
      </c>
      <c r="O146" s="6">
        <v>10</v>
      </c>
      <c r="P146" s="6">
        <v>0.33333333333333331</v>
      </c>
      <c r="Q146" s="6">
        <v>0</v>
      </c>
      <c r="R146" s="4">
        <v>33033.089999999997</v>
      </c>
      <c r="S146" s="4">
        <v>1426246.7741935479</v>
      </c>
      <c r="T146" s="4">
        <v>0</v>
      </c>
      <c r="U146" s="4">
        <v>1459279.864193548</v>
      </c>
      <c r="V146" s="9">
        <v>1</v>
      </c>
      <c r="W146" s="9">
        <v>0.96774193548387089</v>
      </c>
      <c r="X146" s="9">
        <v>1</v>
      </c>
      <c r="Y146" s="9">
        <v>1</v>
      </c>
    </row>
    <row r="147" spans="1:25" x14ac:dyDescent="0.2">
      <c r="A147" s="1" t="str">
        <v>2024-05-22</v>
      </c>
      <c r="B147" s="1">
        <v>2024</v>
      </c>
      <c r="C147" s="1" t="str">
        <v>05</v>
      </c>
      <c r="D147" s="1" t="str">
        <v>05/24</v>
      </c>
      <c r="E147" s="1" t="str">
        <v>CV. Adil Prima Perkasa</v>
      </c>
      <c r="F147" s="1" t="str">
        <v>TS/APP/232201</v>
      </c>
      <c r="G147" s="1" t="str">
        <v>Mining KBM</v>
      </c>
      <c r="H147" s="1" t="str">
        <v>Ore Getting</v>
      </c>
      <c r="I147" s="1" t="str">
        <v>DIGGER, LOADING &amp; SIDE CAST</v>
      </c>
      <c r="J147" s="1" t="str">
        <v>-</v>
      </c>
      <c r="K147" s="1" t="str">
        <v>-</v>
      </c>
      <c r="L147" s="1" t="str">
        <v>HEAVY EQUIPMENT</v>
      </c>
      <c r="M147" s="1" t="str">
        <v>KOBELCO SK330</v>
      </c>
      <c r="N147" s="1" t="str">
        <v>SK330-10</v>
      </c>
      <c r="O147" s="6">
        <v>5</v>
      </c>
      <c r="P147" s="6">
        <v>0</v>
      </c>
      <c r="Q147" s="6">
        <v>5</v>
      </c>
      <c r="R147" s="4">
        <v>0</v>
      </c>
      <c r="S147" s="4">
        <v>1426246.7741935479</v>
      </c>
      <c r="T147" s="4">
        <v>0</v>
      </c>
      <c r="U147" s="4">
        <v>1426246.7741935479</v>
      </c>
      <c r="V147" s="9">
        <v>1</v>
      </c>
      <c r="W147" s="9">
        <v>1</v>
      </c>
      <c r="X147" s="9">
        <v>0.5</v>
      </c>
      <c r="Y147" s="9">
        <v>0.5</v>
      </c>
    </row>
    <row r="148" spans="1:25" x14ac:dyDescent="0.2">
      <c r="A148" s="1" t="str">
        <v>2024-05-23</v>
      </c>
      <c r="B148" s="1">
        <v>2024</v>
      </c>
      <c r="C148" s="1" t="str">
        <v>05</v>
      </c>
      <c r="D148" s="1" t="str">
        <v>05/24</v>
      </c>
      <c r="E148" s="1" t="str">
        <v>CV. Adil Prima Perkasa</v>
      </c>
      <c r="F148" s="1" t="str">
        <v>TS/APP/232309</v>
      </c>
      <c r="G148" s="1" t="str">
        <v>Mining KBM</v>
      </c>
      <c r="H148" s="1" t="str">
        <v>Stripping Overburden</v>
      </c>
      <c r="I148" s="1" t="str">
        <v>DIGGER, LOADING &amp; SIDE CAST</v>
      </c>
      <c r="J148" s="1" t="str">
        <v>88283</v>
      </c>
      <c r="K148" s="1" t="str">
        <v>DONE</v>
      </c>
      <c r="L148" s="1" t="str">
        <v>HEAVY EQUIPMENT</v>
      </c>
      <c r="M148" s="1" t="str">
        <v>KOBELCO SK330</v>
      </c>
      <c r="N148" s="1" t="str">
        <v>SK330-10</v>
      </c>
      <c r="O148" s="6">
        <v>7</v>
      </c>
      <c r="P148" s="6">
        <v>0</v>
      </c>
      <c r="Q148" s="6">
        <v>3</v>
      </c>
      <c r="R148" s="4">
        <v>33033.089999999997</v>
      </c>
      <c r="S148" s="4">
        <v>1426246.7741935479</v>
      </c>
      <c r="T148" s="4">
        <v>0</v>
      </c>
      <c r="U148" s="4">
        <v>1459279.864193548</v>
      </c>
      <c r="V148" s="9">
        <v>1</v>
      </c>
      <c r="W148" s="9">
        <v>1</v>
      </c>
      <c r="X148" s="9">
        <v>0.7</v>
      </c>
      <c r="Y148" s="9">
        <v>0.7</v>
      </c>
    </row>
    <row r="149" spans="1:25" x14ac:dyDescent="0.2">
      <c r="A149" s="1" t="str">
        <v>2024-05-24</v>
      </c>
      <c r="B149" s="1">
        <v>2024</v>
      </c>
      <c r="C149" s="1" t="str">
        <v>05</v>
      </c>
      <c r="D149" s="1" t="str">
        <v>05/24</v>
      </c>
      <c r="E149" s="1" t="str">
        <v>CV. Adil Prima Perkasa</v>
      </c>
      <c r="F149" s="1" t="str">
        <v>TS/APP/233671</v>
      </c>
      <c r="G149" s="1" t="str">
        <v>Mining KBM</v>
      </c>
      <c r="H149" s="1" t="str">
        <v>Ore Getting</v>
      </c>
      <c r="I149" s="1" t="str">
        <v>DIGGER, LOADING &amp; SIDE CAST</v>
      </c>
      <c r="J149" s="1" t="str">
        <v>-</v>
      </c>
      <c r="K149" s="1" t="str">
        <v>-</v>
      </c>
      <c r="L149" s="1" t="str">
        <v>HEAVY EQUIPMENT</v>
      </c>
      <c r="M149" s="1" t="str">
        <v>KOBELCO SK330</v>
      </c>
      <c r="N149" s="1" t="str">
        <v>SK330-10</v>
      </c>
      <c r="O149" s="6">
        <v>5</v>
      </c>
      <c r="P149" s="6">
        <v>0</v>
      </c>
      <c r="Q149" s="6">
        <v>5</v>
      </c>
      <c r="R149" s="4">
        <v>0</v>
      </c>
      <c r="S149" s="4">
        <v>1426246.7741935479</v>
      </c>
      <c r="T149" s="4">
        <v>0</v>
      </c>
      <c r="U149" s="4">
        <v>1426246.7741935479</v>
      </c>
      <c r="V149" s="9">
        <v>1</v>
      </c>
      <c r="W149" s="9">
        <v>1</v>
      </c>
      <c r="X149" s="9">
        <v>0.5</v>
      </c>
      <c r="Y149" s="9">
        <v>0.5</v>
      </c>
    </row>
    <row r="150" spans="1:25" x14ac:dyDescent="0.2">
      <c r="A150" s="1" t="str">
        <v>2024-05-25</v>
      </c>
      <c r="B150" s="1">
        <v>2024</v>
      </c>
      <c r="C150" s="1" t="str">
        <v>05</v>
      </c>
      <c r="D150" s="1" t="str">
        <v>05/24</v>
      </c>
      <c r="E150" s="1" t="str">
        <v>CV. Adil Prima Perkasa</v>
      </c>
      <c r="F150" s="1" t="str">
        <v>TS/APP/233789;TS/APP/233790</v>
      </c>
      <c r="G150" s="1" t="str">
        <v>Mining KBM</v>
      </c>
      <c r="H150" s="1" t="str">
        <v>Ore Getting</v>
      </c>
      <c r="I150" s="1" t="str">
        <v>DIGGER, LOADING &amp; SIDE CAST</v>
      </c>
      <c r="J150" s="1" t="str">
        <v>88527</v>
      </c>
      <c r="K150" s="1" t="str">
        <v>DONE</v>
      </c>
      <c r="L150" s="1" t="str">
        <v>HEAVY EQUIPMENT</v>
      </c>
      <c r="M150" s="1" t="str">
        <v>KOBELCO SK330</v>
      </c>
      <c r="N150" s="1" t="str">
        <v>SK330-10</v>
      </c>
      <c r="O150" s="6">
        <v>9</v>
      </c>
      <c r="P150" s="6">
        <v>0.43083333333333329</v>
      </c>
      <c r="Q150" s="6">
        <v>0.56916666666666593</v>
      </c>
      <c r="R150" s="4">
        <v>33033.089999999997</v>
      </c>
      <c r="S150" s="4">
        <v>1426246.7741935479</v>
      </c>
      <c r="T150" s="4">
        <v>0</v>
      </c>
      <c r="U150" s="4">
        <v>1459279.864193548</v>
      </c>
      <c r="V150" s="9">
        <v>0.95691666666666664</v>
      </c>
      <c r="W150" s="9">
        <v>0.9543165149774675</v>
      </c>
      <c r="X150" s="9">
        <v>0.94052076983366728</v>
      </c>
      <c r="Y150" s="9">
        <v>0.9</v>
      </c>
    </row>
    <row r="151" spans="1:25" x14ac:dyDescent="0.2">
      <c r="A151" s="1" t="str">
        <v>2024-05-26</v>
      </c>
      <c r="B151" s="1">
        <v>2024</v>
      </c>
      <c r="C151" s="1" t="str">
        <v>05</v>
      </c>
      <c r="D151" s="1" t="str">
        <v>05/24</v>
      </c>
      <c r="E151" s="1" t="str">
        <v>CV. Adil Prima Perkasa</v>
      </c>
      <c r="F151" s="1" t="str">
        <v>TS/APP/234468</v>
      </c>
      <c r="G151" s="1" t="str">
        <v>Mining KBM</v>
      </c>
      <c r="H151" s="1" t="str">
        <v>Ore Getting</v>
      </c>
      <c r="I151" s="1" t="str">
        <v>DIGGER, LOADING &amp; SIDE CAST</v>
      </c>
      <c r="J151" s="1" t="str">
        <v>88426</v>
      </c>
      <c r="K151" s="1" t="str">
        <v>DONE</v>
      </c>
      <c r="L151" s="1" t="str">
        <v>HEAVY EQUIPMENT</v>
      </c>
      <c r="M151" s="1" t="str">
        <v>KOBELCO SK330</v>
      </c>
      <c r="N151" s="1" t="str">
        <v>SK330-10</v>
      </c>
      <c r="O151" s="6">
        <v>9</v>
      </c>
      <c r="P151" s="6">
        <v>0.19416666666666671</v>
      </c>
      <c r="Q151" s="6">
        <v>0.80583333333333407</v>
      </c>
      <c r="R151" s="4">
        <v>0</v>
      </c>
      <c r="S151" s="4">
        <v>1426246.7741935479</v>
      </c>
      <c r="T151" s="4">
        <v>0</v>
      </c>
      <c r="U151" s="4">
        <v>1426246.7741935479</v>
      </c>
      <c r="V151" s="9">
        <v>0.98058333333333336</v>
      </c>
      <c r="W151" s="9">
        <v>0.97888153720656224</v>
      </c>
      <c r="X151" s="9">
        <v>0.91782102490014439</v>
      </c>
      <c r="Y151" s="9">
        <v>0.9</v>
      </c>
    </row>
    <row r="152" spans="1:25" x14ac:dyDescent="0.2">
      <c r="A152" s="1" t="str">
        <v>2024-05-27</v>
      </c>
      <c r="B152" s="1">
        <v>2024</v>
      </c>
      <c r="C152" s="1" t="str">
        <v>05</v>
      </c>
      <c r="D152" s="1" t="str">
        <v>05/24</v>
      </c>
      <c r="E152" s="1" t="str">
        <v>CV. Adil Prima Perkasa</v>
      </c>
      <c r="F152" s="1" t="str">
        <v>TS/APP/234515</v>
      </c>
      <c r="G152" s="1" t="str">
        <v>Mining KBM</v>
      </c>
      <c r="H152" s="1" t="str">
        <v>Ore Getting</v>
      </c>
      <c r="I152" s="1" t="str">
        <v>DIGGER, LOADING &amp; SIDE CAST</v>
      </c>
      <c r="J152" s="1" t="str">
        <v>88773</v>
      </c>
      <c r="K152" s="1" t="str">
        <v>DONE</v>
      </c>
      <c r="L152" s="1" t="str">
        <v>HEAVY EQUIPMENT</v>
      </c>
      <c r="M152" s="1" t="str">
        <v>KOBELCO SK330</v>
      </c>
      <c r="N152" s="1" t="str">
        <v>SK330-10</v>
      </c>
      <c r="O152" s="6">
        <v>7</v>
      </c>
      <c r="P152" s="6">
        <v>0.32444444444444442</v>
      </c>
      <c r="Q152" s="6">
        <v>2.675555555555555</v>
      </c>
      <c r="R152" s="4">
        <v>33033.089999999997</v>
      </c>
      <c r="S152" s="4">
        <v>1426246.7741935479</v>
      </c>
      <c r="T152" s="4">
        <v>0</v>
      </c>
      <c r="U152" s="4">
        <v>1459279.864193548</v>
      </c>
      <c r="V152" s="9">
        <v>0.9675555555555555</v>
      </c>
      <c r="W152" s="9">
        <v>0.95570388349514557</v>
      </c>
      <c r="X152" s="9">
        <v>0.72347266881028949</v>
      </c>
      <c r="Y152" s="9">
        <v>0.7</v>
      </c>
    </row>
    <row r="153" spans="1:25" x14ac:dyDescent="0.2">
      <c r="A153" s="1" t="str">
        <v>2024-05-28</v>
      </c>
      <c r="B153" s="1">
        <v>2024</v>
      </c>
      <c r="C153" s="1" t="str">
        <v>05</v>
      </c>
      <c r="D153" s="1" t="str">
        <v>05/24</v>
      </c>
      <c r="E153" s="1" t="str">
        <v>CV. Adil Prima Perkasa</v>
      </c>
      <c r="F153" s="1" t="str">
        <v>TS/APP/234607</v>
      </c>
      <c r="G153" s="1" t="str">
        <v>Mining KBM</v>
      </c>
      <c r="H153" s="1" t="str">
        <v>Ore Getting</v>
      </c>
      <c r="I153" s="1" t="str">
        <v>DIGGER, LOADING &amp; SIDE CAST</v>
      </c>
      <c r="J153" s="1" t="str">
        <v>88850</v>
      </c>
      <c r="K153" s="1" t="str">
        <v>DONE</v>
      </c>
      <c r="L153" s="1" t="str">
        <v>HEAVY EQUIPMENT</v>
      </c>
      <c r="M153" s="1" t="str">
        <v>KOBELCO SK330</v>
      </c>
      <c r="N153" s="1" t="str">
        <v>SK330-10</v>
      </c>
      <c r="O153" s="6">
        <v>7</v>
      </c>
      <c r="P153" s="6">
        <v>0.32194444444444442</v>
      </c>
      <c r="Q153" s="6">
        <v>2.6780555555555559</v>
      </c>
      <c r="R153" s="4">
        <v>33033.089999999997</v>
      </c>
      <c r="S153" s="4">
        <v>1426246.7741935479</v>
      </c>
      <c r="T153" s="4">
        <v>0</v>
      </c>
      <c r="U153" s="4">
        <v>1459279.864193548</v>
      </c>
      <c r="V153" s="9">
        <v>0.96780555555555559</v>
      </c>
      <c r="W153" s="9">
        <v>0.95603019841420389</v>
      </c>
      <c r="X153" s="9">
        <v>0.72328578399012655</v>
      </c>
      <c r="Y153" s="9">
        <v>0.7</v>
      </c>
    </row>
    <row r="154" spans="1:25" x14ac:dyDescent="0.2">
      <c r="A154" s="1" t="str">
        <v>2024-05-28</v>
      </c>
      <c r="B154" s="1">
        <v>2024</v>
      </c>
      <c r="C154" s="1" t="str">
        <v>05</v>
      </c>
      <c r="D154" s="1" t="str">
        <v>05/24</v>
      </c>
      <c r="E154" s="1" t="str">
        <v>CV. Adil Prima Perkasa</v>
      </c>
      <c r="F154" s="1" t="str">
        <v>TS/APP/234607</v>
      </c>
      <c r="G154" s="1" t="str">
        <v>Mining KBM</v>
      </c>
      <c r="H154" s="1" t="str">
        <v>Ore Getting</v>
      </c>
      <c r="I154" s="1" t="str">
        <v>DIGGER, LOADING &amp; SIDE CAST</v>
      </c>
      <c r="J154" s="1" t="str">
        <v>88850</v>
      </c>
      <c r="K154" s="1" t="str">
        <v>DONE</v>
      </c>
      <c r="L154" s="1" t="str">
        <v>HEAVY EQUIPMENT</v>
      </c>
      <c r="M154" s="1" t="str">
        <v>KOBELCO SK330</v>
      </c>
      <c r="N154" s="1" t="str">
        <v>SK330-10</v>
      </c>
      <c r="O154" s="6">
        <v>7</v>
      </c>
      <c r="P154" s="6">
        <v>0.32194444444444442</v>
      </c>
      <c r="Q154" s="6">
        <v>2.6780555555555559</v>
      </c>
      <c r="R154" s="4">
        <v>33033.089999999997</v>
      </c>
      <c r="S154" s="4">
        <v>1426246.7741935479</v>
      </c>
      <c r="T154" s="4">
        <v>0</v>
      </c>
      <c r="U154" s="4">
        <v>1459279.864193548</v>
      </c>
      <c r="V154" s="9">
        <v>0.96780555555555559</v>
      </c>
      <c r="W154" s="9">
        <v>0.95603019841420389</v>
      </c>
      <c r="X154" s="9">
        <v>0.72328578399012655</v>
      </c>
      <c r="Y154" s="9">
        <v>0.7</v>
      </c>
    </row>
    <row r="155" spans="1:25" x14ac:dyDescent="0.2">
      <c r="A155" s="1" t="str">
        <v>2024-05-28</v>
      </c>
      <c r="B155" s="1">
        <v>2024</v>
      </c>
      <c r="C155" s="1" t="str">
        <v>05</v>
      </c>
      <c r="D155" s="1" t="str">
        <v>05/24</v>
      </c>
      <c r="E155" s="1" t="str">
        <v>CV. Adil Prima Perkasa</v>
      </c>
      <c r="F155" s="1" t="str">
        <v>TS/APP/234606</v>
      </c>
      <c r="G155" s="1" t="str">
        <v>Mining KBM</v>
      </c>
      <c r="H155" s="1" t="str">
        <v>Stripping Overburden</v>
      </c>
      <c r="I155" s="1" t="str">
        <v>DIGGER, LOADING &amp; SIDE CAST</v>
      </c>
      <c r="J155" s="1" t="str">
        <v>88850</v>
      </c>
      <c r="K155" s="1" t="str">
        <v>DONE</v>
      </c>
      <c r="L155" s="1" t="str">
        <v>HEAVY EQUIPMENT</v>
      </c>
      <c r="M155" s="1" t="str">
        <v>KOBELCO SK330</v>
      </c>
      <c r="N155" s="1" t="str">
        <v>SK330-10</v>
      </c>
      <c r="O155" s="6">
        <v>1</v>
      </c>
      <c r="P155" s="6">
        <v>0.32194444444444442</v>
      </c>
      <c r="Q155" s="6">
        <v>8.6780555555555559</v>
      </c>
      <c r="R155" s="4">
        <v>33033.089999999997</v>
      </c>
      <c r="S155" s="4">
        <v>1426246.7741935479</v>
      </c>
      <c r="T155" s="4">
        <v>0</v>
      </c>
      <c r="U155" s="4">
        <v>1459279.864193548</v>
      </c>
      <c r="V155" s="9">
        <v>0.96780555555555559</v>
      </c>
      <c r="W155" s="9">
        <v>0.75646144147930239</v>
      </c>
      <c r="X155" s="9">
        <v>0.10332654057001808</v>
      </c>
      <c r="Y155" s="9">
        <v>0.1</v>
      </c>
    </row>
    <row r="156" spans="1:25" x14ac:dyDescent="0.2">
      <c r="A156" s="1" t="str">
        <v>2024-05-28</v>
      </c>
      <c r="B156" s="1">
        <v>2024</v>
      </c>
      <c r="C156" s="1" t="str">
        <v>05</v>
      </c>
      <c r="D156" s="1" t="str">
        <v>05/24</v>
      </c>
      <c r="E156" s="1" t="str">
        <v>CV. Adil Prima Perkasa</v>
      </c>
      <c r="F156" s="1" t="str">
        <v>TS/APP/234606</v>
      </c>
      <c r="G156" s="1" t="str">
        <v>Mining KBM</v>
      </c>
      <c r="H156" s="1" t="str">
        <v>Stripping Overburden</v>
      </c>
      <c r="I156" s="1" t="str">
        <v>DIGGER, LOADING &amp; SIDE CAST</v>
      </c>
      <c r="J156" s="1" t="str">
        <v>88850</v>
      </c>
      <c r="K156" s="1" t="str">
        <v>DONE</v>
      </c>
      <c r="L156" s="1" t="str">
        <v>HEAVY EQUIPMENT</v>
      </c>
      <c r="M156" s="1" t="str">
        <v>KOBELCO SK330</v>
      </c>
      <c r="N156" s="1" t="str">
        <v>SK330-10</v>
      </c>
      <c r="O156" s="6">
        <v>1</v>
      </c>
      <c r="P156" s="6">
        <v>0.32194444444444442</v>
      </c>
      <c r="Q156" s="6">
        <v>8.6780555555555559</v>
      </c>
      <c r="R156" s="4">
        <v>33033.089999999997</v>
      </c>
      <c r="S156" s="4">
        <v>1426246.7741935479</v>
      </c>
      <c r="T156" s="4">
        <v>0</v>
      </c>
      <c r="U156" s="4">
        <v>1459279.864193548</v>
      </c>
      <c r="V156" s="9">
        <v>0.96780555555555559</v>
      </c>
      <c r="W156" s="9">
        <v>0.75646144147930239</v>
      </c>
      <c r="X156" s="9">
        <v>0.10332654057001808</v>
      </c>
      <c r="Y156" s="9">
        <v>0.1</v>
      </c>
    </row>
    <row r="157" spans="1:25" x14ac:dyDescent="0.2">
      <c r="A157" s="1" t="str">
        <v>2024-05-29</v>
      </c>
      <c r="B157" s="1">
        <v>2024</v>
      </c>
      <c r="C157" s="1" t="str">
        <v>05</v>
      </c>
      <c r="D157" s="1" t="str">
        <v>05/24</v>
      </c>
      <c r="E157" s="1" t="str">
        <v>CV. Adil Prima Perkasa</v>
      </c>
      <c r="F157" s="1" t="str">
        <v>TS/APP/234961;TS/APP/234962</v>
      </c>
      <c r="G157" s="1" t="str">
        <v>Mining KBM</v>
      </c>
      <c r="H157" s="1" t="str">
        <v>Ore Getting</v>
      </c>
      <c r="I157" s="1" t="str">
        <v>DIGGER, LOADING &amp; SIDE CAST</v>
      </c>
      <c r="J157" s="1" t="str">
        <v>89031</v>
      </c>
      <c r="K157" s="1" t="str">
        <v>DONE</v>
      </c>
      <c r="L157" s="1" t="str">
        <v>HEAVY EQUIPMENT</v>
      </c>
      <c r="M157" s="1" t="str">
        <v>KOBELCO SK330</v>
      </c>
      <c r="N157" s="1" t="str">
        <v>SK330-10</v>
      </c>
      <c r="O157" s="6">
        <v>9</v>
      </c>
      <c r="P157" s="6">
        <v>0.33333333333333331</v>
      </c>
      <c r="Q157" s="6">
        <v>0.66666666666666607</v>
      </c>
      <c r="R157" s="4">
        <v>33033.089999999997</v>
      </c>
      <c r="S157" s="4">
        <v>1426246.7741935479</v>
      </c>
      <c r="T157" s="4">
        <v>0</v>
      </c>
      <c r="U157" s="4">
        <v>1459279.864193548</v>
      </c>
      <c r="V157" s="9">
        <v>0.96666666666666656</v>
      </c>
      <c r="W157" s="9">
        <v>0.96428571428571419</v>
      </c>
      <c r="X157" s="9">
        <v>0.93103448275862077</v>
      </c>
      <c r="Y157" s="9">
        <v>0.9</v>
      </c>
    </row>
    <row r="158" spans="1:25" x14ac:dyDescent="0.2">
      <c r="A158" s="1" t="str">
        <v>2024-05-30</v>
      </c>
      <c r="B158" s="1">
        <v>2024</v>
      </c>
      <c r="C158" s="1" t="str">
        <v>05</v>
      </c>
      <c r="D158" s="1" t="str">
        <v>05/24</v>
      </c>
      <c r="E158" s="1" t="str">
        <v>CV. Adil Prima Perkasa</v>
      </c>
      <c r="F158" s="1" t="str">
        <v>TS/APP/235055</v>
      </c>
      <c r="G158" s="1" t="str">
        <v>Mining KBM</v>
      </c>
      <c r="H158" s="1" t="str">
        <v>Ore Getting</v>
      </c>
      <c r="I158" s="1" t="str">
        <v>DIGGER, LOADING &amp; SIDE CAST</v>
      </c>
      <c r="J158" s="1" t="str">
        <v>-</v>
      </c>
      <c r="K158" s="1" t="str">
        <v>-</v>
      </c>
      <c r="L158" s="1" t="str">
        <v>HEAVY EQUIPMENT</v>
      </c>
      <c r="M158" s="1" t="str">
        <v>KOBELCO SK330</v>
      </c>
      <c r="N158" s="1" t="str">
        <v>SK330-10</v>
      </c>
      <c r="O158" s="6">
        <v>8</v>
      </c>
      <c r="P158" s="6">
        <v>0</v>
      </c>
      <c r="Q158" s="6">
        <v>2</v>
      </c>
      <c r="R158" s="4">
        <v>0</v>
      </c>
      <c r="S158" s="4">
        <v>1426246.7741935479</v>
      </c>
      <c r="T158" s="4">
        <v>0</v>
      </c>
      <c r="U158" s="4">
        <v>1426246.7741935479</v>
      </c>
      <c r="V158" s="9">
        <v>1</v>
      </c>
      <c r="W158" s="9">
        <v>1</v>
      </c>
      <c r="X158" s="9">
        <v>0.8</v>
      </c>
      <c r="Y158" s="9">
        <v>0.8</v>
      </c>
    </row>
    <row r="159" spans="1:25" x14ac:dyDescent="0.2">
      <c r="A159" s="1" t="str">
        <v>2024-05-31</v>
      </c>
      <c r="B159" s="1">
        <v>2024</v>
      </c>
      <c r="C159" s="1" t="str">
        <v>05</v>
      </c>
      <c r="D159" s="1" t="str">
        <v>05/24</v>
      </c>
      <c r="E159" s="1" t="str">
        <v>-</v>
      </c>
      <c r="F159" s="1" t="str">
        <v>-</v>
      </c>
      <c r="G159" s="1" t="str">
        <v>-</v>
      </c>
      <c r="H159" s="1" t="str">
        <v>-</v>
      </c>
      <c r="I159" s="1" t="str">
        <v>-</v>
      </c>
      <c r="J159" s="1" t="str">
        <v>-</v>
      </c>
      <c r="K159" s="1" t="str">
        <v>-</v>
      </c>
      <c r="L159" s="1" t="str">
        <v>HEAVY EQUIPMENT</v>
      </c>
      <c r="M159" s="1" t="str">
        <v>KOBELCO SK330</v>
      </c>
      <c r="N159" s="1" t="str">
        <v>SK330-10</v>
      </c>
      <c r="O159" s="6">
        <v>0</v>
      </c>
      <c r="P159" s="6">
        <v>0</v>
      </c>
      <c r="Q159" s="6">
        <v>10</v>
      </c>
      <c r="R159" s="4">
        <v>0</v>
      </c>
      <c r="S159" s="4">
        <v>1426246.7741935479</v>
      </c>
      <c r="T159" s="4">
        <v>0</v>
      </c>
      <c r="U159" s="4">
        <v>1426246.7741935479</v>
      </c>
      <c r="V159" s="9">
        <v>1</v>
      </c>
      <c r="W159" s="9">
        <v>0</v>
      </c>
      <c r="X159" s="9">
        <v>0</v>
      </c>
      <c r="Y159" s="9">
        <v>0</v>
      </c>
    </row>
    <row r="160" spans="1:25" x14ac:dyDescent="0.2">
      <c r="A160" s="1" t="str">
        <v>2024-06-01</v>
      </c>
      <c r="B160" s="1">
        <v>2024</v>
      </c>
      <c r="C160" s="1" t="str">
        <v>06</v>
      </c>
      <c r="D160" s="1" t="str">
        <v>06/24</v>
      </c>
      <c r="E160" s="1" t="str">
        <v>CV. Adil Prima Perkasa</v>
      </c>
      <c r="F160" s="1" t="str">
        <v>TS/APP/236166</v>
      </c>
      <c r="G160" s="1" t="str">
        <v>Mining KBM</v>
      </c>
      <c r="H160" s="1" t="str">
        <v>Ore Getting</v>
      </c>
      <c r="I160" s="1" t="str">
        <v>DIGGER, LOADING &amp; SIDE CAST</v>
      </c>
      <c r="J160" s="1" t="str">
        <v>-</v>
      </c>
      <c r="K160" s="1" t="str">
        <v>-</v>
      </c>
      <c r="L160" s="1" t="str">
        <v>HEAVY EQUIPMENT</v>
      </c>
      <c r="M160" s="1" t="str">
        <v>KOBELCO SK330</v>
      </c>
      <c r="N160" s="1" t="str">
        <v>SK330-10</v>
      </c>
      <c r="O160" s="6">
        <v>6</v>
      </c>
      <c r="P160" s="6">
        <v>0</v>
      </c>
      <c r="Q160" s="6">
        <v>4</v>
      </c>
      <c r="R160" s="4">
        <v>0</v>
      </c>
      <c r="S160" s="4">
        <v>0</v>
      </c>
      <c r="T160" s="4">
        <v>0</v>
      </c>
      <c r="U160" s="4">
        <v>0</v>
      </c>
      <c r="V160" s="9">
        <v>1</v>
      </c>
      <c r="W160" s="9">
        <v>1</v>
      </c>
      <c r="X160" s="9">
        <v>0.6</v>
      </c>
      <c r="Y160" s="9">
        <v>0.6</v>
      </c>
    </row>
    <row r="161" spans="1:25" x14ac:dyDescent="0.2">
      <c r="A161" s="1" t="str">
        <v>2024-06-02</v>
      </c>
      <c r="B161" s="1">
        <v>2024</v>
      </c>
      <c r="C161" s="1" t="str">
        <v>06</v>
      </c>
      <c r="D161" s="1" t="str">
        <v>06/24</v>
      </c>
      <c r="E161" s="1" t="str">
        <v>-</v>
      </c>
      <c r="F161" s="1" t="str">
        <v>-</v>
      </c>
      <c r="G161" s="1" t="str">
        <v>-</v>
      </c>
      <c r="H161" s="1" t="str">
        <v>-</v>
      </c>
      <c r="I161" s="1" t="str">
        <v>-</v>
      </c>
      <c r="J161" s="1" t="str">
        <v>-</v>
      </c>
      <c r="K161" s="1" t="str">
        <v>-</v>
      </c>
      <c r="L161" s="1" t="str">
        <v>HEAVY EQUIPMENT</v>
      </c>
      <c r="M161" s="1" t="str">
        <v>KOBELCO SK330</v>
      </c>
      <c r="N161" s="1" t="str">
        <v>SK330-10</v>
      </c>
      <c r="O161" s="6">
        <v>0</v>
      </c>
      <c r="P161" s="6">
        <v>0</v>
      </c>
      <c r="Q161" s="6">
        <v>10</v>
      </c>
      <c r="R161" s="4">
        <v>0</v>
      </c>
      <c r="S161" s="4">
        <v>2810720</v>
      </c>
      <c r="T161" s="4">
        <v>0</v>
      </c>
      <c r="U161" s="4">
        <v>2810720</v>
      </c>
      <c r="V161" s="9">
        <v>1</v>
      </c>
      <c r="W161" s="9">
        <v>0</v>
      </c>
      <c r="X161" s="9">
        <v>0</v>
      </c>
      <c r="Y161" s="9">
        <v>0</v>
      </c>
    </row>
    <row r="162" spans="1:25" x14ac:dyDescent="0.2">
      <c r="A162" s="1" t="str">
        <v>2024-06-03</v>
      </c>
      <c r="B162" s="1">
        <v>2024</v>
      </c>
      <c r="C162" s="1" t="str">
        <v>06</v>
      </c>
      <c r="D162" s="1" t="str">
        <v>06/24</v>
      </c>
      <c r="E162" s="1" t="str">
        <v>-</v>
      </c>
      <c r="F162" s="1" t="str">
        <v>-</v>
      </c>
      <c r="G162" s="1" t="str">
        <v>-</v>
      </c>
      <c r="H162" s="1" t="str">
        <v>-</v>
      </c>
      <c r="I162" s="1" t="str">
        <v>-</v>
      </c>
      <c r="J162" s="1" t="str">
        <v>-</v>
      </c>
      <c r="K162" s="1" t="str">
        <v>-</v>
      </c>
      <c r="L162" s="1" t="str">
        <v>HEAVY EQUIPMENT</v>
      </c>
      <c r="M162" s="1" t="str">
        <v>KOBELCO SK330</v>
      </c>
      <c r="N162" s="1" t="str">
        <v>SK330-10</v>
      </c>
      <c r="O162" s="6">
        <v>0</v>
      </c>
      <c r="P162" s="6">
        <v>0</v>
      </c>
      <c r="Q162" s="6">
        <v>10</v>
      </c>
      <c r="R162" s="4">
        <v>0</v>
      </c>
      <c r="S162" s="4">
        <v>0</v>
      </c>
      <c r="T162" s="4">
        <v>0</v>
      </c>
      <c r="U162" s="4">
        <v>0</v>
      </c>
      <c r="V162" s="9">
        <v>1</v>
      </c>
      <c r="W162" s="9">
        <v>0</v>
      </c>
      <c r="X162" s="9">
        <v>0</v>
      </c>
      <c r="Y162" s="9">
        <v>0</v>
      </c>
    </row>
    <row r="163" spans="1:25" x14ac:dyDescent="0.2">
      <c r="A163" s="1" t="str">
        <v>2024-06-04</v>
      </c>
      <c r="B163" s="1">
        <v>2024</v>
      </c>
      <c r="C163" s="1" t="str">
        <v>06</v>
      </c>
      <c r="D163" s="1" t="str">
        <v>06/24</v>
      </c>
      <c r="E163" s="1" t="str">
        <v>CV. Adil Prima Perkasa</v>
      </c>
      <c r="F163" s="1" t="str">
        <v>TS/APP/236485</v>
      </c>
      <c r="G163" s="1" t="str">
        <v>Mining KBM</v>
      </c>
      <c r="H163" s="1" t="str">
        <v>Quarry Mined</v>
      </c>
      <c r="I163" s="1" t="str">
        <v>DIGGER, LOADING &amp; SIDE CAST</v>
      </c>
      <c r="J163" s="1" t="str">
        <v>-</v>
      </c>
      <c r="K163" s="1" t="str">
        <v>-</v>
      </c>
      <c r="L163" s="1" t="str">
        <v>HEAVY EQUIPMENT</v>
      </c>
      <c r="M163" s="1" t="str">
        <v>KOBELCO SK330</v>
      </c>
      <c r="N163" s="1" t="str">
        <v>SK330-10</v>
      </c>
      <c r="O163" s="6">
        <v>7</v>
      </c>
      <c r="P163" s="6">
        <v>0</v>
      </c>
      <c r="Q163" s="6">
        <v>3</v>
      </c>
      <c r="R163" s="4">
        <v>0</v>
      </c>
      <c r="S163" s="4">
        <v>0</v>
      </c>
      <c r="T163" s="4">
        <v>0</v>
      </c>
      <c r="U163" s="4">
        <v>0</v>
      </c>
      <c r="V163" s="9">
        <v>1</v>
      </c>
      <c r="W163" s="9">
        <v>1</v>
      </c>
      <c r="X163" s="9">
        <v>0.7</v>
      </c>
      <c r="Y163" s="9">
        <v>0.7</v>
      </c>
    </row>
    <row r="164" spans="1:25" x14ac:dyDescent="0.2">
      <c r="A164" s="1" t="str">
        <v>2024-06-05</v>
      </c>
      <c r="B164" s="1">
        <v>2024</v>
      </c>
      <c r="C164" s="1" t="str">
        <v>06</v>
      </c>
      <c r="D164" s="1" t="str">
        <v>06/24</v>
      </c>
      <c r="E164" s="1" t="str">
        <v>CV. Adil Prima Perkasa</v>
      </c>
      <c r="F164" s="1" t="str">
        <v>TS/APP/236616</v>
      </c>
      <c r="G164" s="1" t="str">
        <v>Mining KBM</v>
      </c>
      <c r="H164" s="1" t="str">
        <v>Ore Getting</v>
      </c>
      <c r="I164" s="1" t="str">
        <v>DIGGER, LOADING &amp; SIDE CAST</v>
      </c>
      <c r="J164" s="1" t="str">
        <v>-</v>
      </c>
      <c r="K164" s="1" t="str">
        <v>-</v>
      </c>
      <c r="L164" s="1" t="str">
        <v>HEAVY EQUIPMENT</v>
      </c>
      <c r="M164" s="1" t="str">
        <v>KOBELCO SK330</v>
      </c>
      <c r="N164" s="1" t="str">
        <v>SK330-10</v>
      </c>
      <c r="O164" s="6">
        <v>8</v>
      </c>
      <c r="P164" s="6">
        <v>0</v>
      </c>
      <c r="Q164" s="6">
        <v>2</v>
      </c>
      <c r="R164" s="4">
        <v>0</v>
      </c>
      <c r="S164" s="4">
        <v>2687751</v>
      </c>
      <c r="T164" s="4">
        <v>0</v>
      </c>
      <c r="U164" s="4">
        <v>2687751</v>
      </c>
      <c r="V164" s="9">
        <v>1</v>
      </c>
      <c r="W164" s="9">
        <v>1</v>
      </c>
      <c r="X164" s="9">
        <v>0.8</v>
      </c>
      <c r="Y164" s="9">
        <v>0.8</v>
      </c>
    </row>
    <row r="165" spans="1:25" x14ac:dyDescent="0.2">
      <c r="A165" s="1" t="str">
        <v>2024-06-06</v>
      </c>
      <c r="B165" s="1">
        <v>2024</v>
      </c>
      <c r="C165" s="1" t="str">
        <v>06</v>
      </c>
      <c r="D165" s="1" t="str">
        <v>06/24</v>
      </c>
      <c r="E165" s="1" t="str">
        <v>CV. Adil Prima Perkasa</v>
      </c>
      <c r="F165" s="1" t="str">
        <v>TS/APP/237540</v>
      </c>
      <c r="G165" s="1" t="str">
        <v>Mining KBM</v>
      </c>
      <c r="H165" s="1" t="str">
        <v>Ore Getting</v>
      </c>
      <c r="I165" s="1" t="str">
        <v>DIGGER, LOADING &amp; SIDE CAST</v>
      </c>
      <c r="J165" s="1" t="str">
        <v>-</v>
      </c>
      <c r="K165" s="1" t="str">
        <v>-</v>
      </c>
      <c r="L165" s="1" t="str">
        <v>HEAVY EQUIPMENT</v>
      </c>
      <c r="M165" s="1" t="str">
        <v>KOBELCO SK330</v>
      </c>
      <c r="N165" s="1" t="str">
        <v>SK330-10</v>
      </c>
      <c r="O165" s="6">
        <v>7</v>
      </c>
      <c r="P165" s="6">
        <v>0</v>
      </c>
      <c r="Q165" s="6">
        <v>3</v>
      </c>
      <c r="R165" s="4">
        <v>0</v>
      </c>
      <c r="S165" s="4">
        <v>2002638</v>
      </c>
      <c r="T165" s="4">
        <v>0</v>
      </c>
      <c r="U165" s="4">
        <v>2002638</v>
      </c>
      <c r="V165" s="9">
        <v>1</v>
      </c>
      <c r="W165" s="9">
        <v>1</v>
      </c>
      <c r="X165" s="9">
        <v>0.7</v>
      </c>
      <c r="Y165" s="9">
        <v>0.7</v>
      </c>
    </row>
    <row r="166" spans="1:25" x14ac:dyDescent="0.2">
      <c r="A166" s="1" t="str">
        <v>2024-06-07</v>
      </c>
      <c r="B166" s="1">
        <v>2024</v>
      </c>
      <c r="C166" s="1" t="str">
        <v>06</v>
      </c>
      <c r="D166" s="1" t="str">
        <v>06/24</v>
      </c>
      <c r="E166" s="1" t="str">
        <v>CV. Adil Prima Perkasa</v>
      </c>
      <c r="F166" s="1" t="str">
        <v>TS/APP/237641</v>
      </c>
      <c r="G166" s="1" t="str">
        <v>Mining KBM</v>
      </c>
      <c r="H166" s="1" t="str">
        <v>Ore Getting</v>
      </c>
      <c r="I166" s="1" t="str">
        <v>DIGGER, LOADING &amp; SIDE CAST</v>
      </c>
      <c r="J166" s="1" t="str">
        <v>-</v>
      </c>
      <c r="K166" s="1" t="str">
        <v>-</v>
      </c>
      <c r="L166" s="1" t="str">
        <v>HEAVY EQUIPMENT</v>
      </c>
      <c r="M166" s="1" t="str">
        <v>KOBELCO SK330</v>
      </c>
      <c r="N166" s="1" t="str">
        <v>SK330-10</v>
      </c>
      <c r="O166" s="6">
        <v>7</v>
      </c>
      <c r="P166" s="6">
        <v>0</v>
      </c>
      <c r="Q166" s="6">
        <v>3</v>
      </c>
      <c r="R166" s="4">
        <v>0</v>
      </c>
      <c r="S166" s="4">
        <v>2195875</v>
      </c>
      <c r="T166" s="4">
        <v>0</v>
      </c>
      <c r="U166" s="4">
        <v>2195875</v>
      </c>
      <c r="V166" s="9">
        <v>1</v>
      </c>
      <c r="W166" s="9">
        <v>1</v>
      </c>
      <c r="X166" s="9">
        <v>0.7</v>
      </c>
      <c r="Y166" s="9">
        <v>0.7</v>
      </c>
    </row>
    <row r="167" spans="1:25" x14ac:dyDescent="0.2">
      <c r="A167" s="1" t="str">
        <v>2024-06-08</v>
      </c>
      <c r="B167" s="1">
        <v>2024</v>
      </c>
      <c r="C167" s="1" t="str">
        <v>06</v>
      </c>
      <c r="D167" s="1" t="str">
        <v>06/24</v>
      </c>
      <c r="E167" s="1" t="str">
        <v>CV. Adil Prima Perkasa</v>
      </c>
      <c r="F167" s="1" t="str">
        <v>TS/APP/238142</v>
      </c>
      <c r="G167" s="1" t="str">
        <v>Mining KBM</v>
      </c>
      <c r="H167" s="1" t="str">
        <v>Ore Getting</v>
      </c>
      <c r="I167" s="1" t="str">
        <v>DIGGER, LOADING &amp; SIDE CAST</v>
      </c>
      <c r="J167" s="1" t="str">
        <v>-</v>
      </c>
      <c r="K167" s="1" t="str">
        <v>-</v>
      </c>
      <c r="L167" s="1" t="str">
        <v>HEAVY EQUIPMENT</v>
      </c>
      <c r="M167" s="1" t="str">
        <v>KOBELCO SK330</v>
      </c>
      <c r="N167" s="1" t="str">
        <v>SK330-10</v>
      </c>
      <c r="O167" s="6">
        <v>7</v>
      </c>
      <c r="P167" s="6">
        <v>0</v>
      </c>
      <c r="Q167" s="6">
        <v>3</v>
      </c>
      <c r="R167" s="4">
        <v>0</v>
      </c>
      <c r="S167" s="4">
        <v>3232328</v>
      </c>
      <c r="T167" s="4">
        <v>0</v>
      </c>
      <c r="U167" s="4">
        <v>3232328</v>
      </c>
      <c r="V167" s="9">
        <v>1</v>
      </c>
      <c r="W167" s="9">
        <v>1</v>
      </c>
      <c r="X167" s="9">
        <v>0.7</v>
      </c>
      <c r="Y167" s="9">
        <v>0.7</v>
      </c>
    </row>
    <row r="168" spans="1:25" x14ac:dyDescent="0.2">
      <c r="A168" s="1" t="str">
        <v>2024-06-09</v>
      </c>
      <c r="B168" s="1">
        <v>2024</v>
      </c>
      <c r="C168" s="1" t="str">
        <v>06</v>
      </c>
      <c r="D168" s="1" t="str">
        <v>06/24</v>
      </c>
      <c r="E168" s="1" t="str">
        <v>CV. Adil Prima Perkasa</v>
      </c>
      <c r="F168" s="1" t="str">
        <v>TS/APP/238257</v>
      </c>
      <c r="G168" s="1" t="str">
        <v>Mining KBM</v>
      </c>
      <c r="H168" s="1" t="str">
        <v>Ore Getting</v>
      </c>
      <c r="I168" s="1" t="str">
        <v>DIGGER, LOADING &amp; SIDE CAST</v>
      </c>
      <c r="J168" s="1" t="str">
        <v>90380</v>
      </c>
      <c r="K168" s="1" t="str">
        <v>DONE</v>
      </c>
      <c r="L168" s="1" t="str">
        <v>HEAVY EQUIPMENT</v>
      </c>
      <c r="M168" s="1" t="str">
        <v>KOBELCO SK330</v>
      </c>
      <c r="N168" s="1" t="str">
        <v>SK330-10</v>
      </c>
      <c r="O168" s="6">
        <v>5</v>
      </c>
      <c r="P168" s="6">
        <v>0.32777777777777778</v>
      </c>
      <c r="Q168" s="6">
        <v>4.6722222222222216</v>
      </c>
      <c r="R168" s="4">
        <v>33033.089999999997</v>
      </c>
      <c r="S168" s="4">
        <v>2968823</v>
      </c>
      <c r="T168" s="4">
        <v>0</v>
      </c>
      <c r="U168" s="4">
        <v>3001856.09</v>
      </c>
      <c r="V168" s="9">
        <v>0.96722222222222209</v>
      </c>
      <c r="W168" s="9">
        <v>0.93847758081334731</v>
      </c>
      <c r="X168" s="9">
        <v>0.51694428489373934</v>
      </c>
      <c r="Y168" s="9">
        <v>0.5</v>
      </c>
    </row>
    <row r="169" spans="1:25" x14ac:dyDescent="0.2">
      <c r="A169" s="1" t="str">
        <v>2024-06-10</v>
      </c>
      <c r="B169" s="1">
        <v>2024</v>
      </c>
      <c r="C169" s="1" t="str">
        <v>06</v>
      </c>
      <c r="D169" s="1" t="str">
        <v>06/24</v>
      </c>
      <c r="E169" s="1" t="str">
        <v>CV. Adil Prima Perkasa</v>
      </c>
      <c r="F169" s="1" t="str">
        <v>TS/APP/241296</v>
      </c>
      <c r="G169" s="1" t="str">
        <v>Mining KBM</v>
      </c>
      <c r="H169" s="1" t="str">
        <v>Ore Getting</v>
      </c>
      <c r="I169" s="1" t="str">
        <v>DIGGER, LOADING &amp; SIDE CAST</v>
      </c>
      <c r="J169" s="1" t="str">
        <v>-</v>
      </c>
      <c r="K169" s="1" t="str">
        <v>-</v>
      </c>
      <c r="L169" s="1" t="str">
        <v>HEAVY EQUIPMENT</v>
      </c>
      <c r="M169" s="1" t="str">
        <v>KOBELCO SK330</v>
      </c>
      <c r="N169" s="1" t="str">
        <v>SK330-10</v>
      </c>
      <c r="O169" s="6">
        <v>7</v>
      </c>
      <c r="P169" s="6">
        <v>0</v>
      </c>
      <c r="Q169" s="6">
        <v>3</v>
      </c>
      <c r="R169" s="4">
        <v>0</v>
      </c>
      <c r="S169" s="4">
        <v>0</v>
      </c>
      <c r="T169" s="4">
        <v>0</v>
      </c>
      <c r="U169" s="4">
        <v>0</v>
      </c>
      <c r="V169" s="9">
        <v>1</v>
      </c>
      <c r="W169" s="9">
        <v>1</v>
      </c>
      <c r="X169" s="9">
        <v>0.7</v>
      </c>
      <c r="Y169" s="9">
        <v>0.7</v>
      </c>
    </row>
    <row r="170" spans="1:25" x14ac:dyDescent="0.2">
      <c r="A170" s="1" t="str">
        <v>2024-06-11</v>
      </c>
      <c r="B170" s="1">
        <v>2024</v>
      </c>
      <c r="C170" s="1" t="str">
        <v>06</v>
      </c>
      <c r="D170" s="1" t="str">
        <v>06/24</v>
      </c>
      <c r="E170" s="1" t="str">
        <v>CV. Adil Prima Perkasa</v>
      </c>
      <c r="F170" s="1" t="str">
        <v>TS/APP/239014</v>
      </c>
      <c r="G170" s="1" t="str">
        <v>Mining KBM</v>
      </c>
      <c r="H170" s="1" t="str">
        <v>Ore Getting</v>
      </c>
      <c r="I170" s="1" t="str">
        <v>DIGGER, LOADING &amp; SIDE CAST</v>
      </c>
      <c r="J170" s="1" t="str">
        <v>-</v>
      </c>
      <c r="K170" s="1" t="str">
        <v>-</v>
      </c>
      <c r="L170" s="1" t="str">
        <v>HEAVY EQUIPMENT</v>
      </c>
      <c r="M170" s="1" t="str">
        <v>KOBELCO SK330</v>
      </c>
      <c r="N170" s="1" t="str">
        <v>SK330-10</v>
      </c>
      <c r="O170" s="6">
        <v>6</v>
      </c>
      <c r="P170" s="6">
        <v>0</v>
      </c>
      <c r="Q170" s="6">
        <v>4</v>
      </c>
      <c r="R170" s="4">
        <v>0</v>
      </c>
      <c r="S170" s="4">
        <v>2635050</v>
      </c>
      <c r="T170" s="4">
        <v>0</v>
      </c>
      <c r="U170" s="4">
        <v>2635050</v>
      </c>
      <c r="V170" s="9">
        <v>1</v>
      </c>
      <c r="W170" s="9">
        <v>1</v>
      </c>
      <c r="X170" s="9">
        <v>0.6</v>
      </c>
      <c r="Y170" s="9">
        <v>0.6</v>
      </c>
    </row>
    <row r="171" spans="1:25" x14ac:dyDescent="0.2">
      <c r="A171" s="1" t="str">
        <v>2024-06-12</v>
      </c>
      <c r="B171" s="1">
        <v>2024</v>
      </c>
      <c r="C171" s="1" t="str">
        <v>06</v>
      </c>
      <c r="D171" s="1" t="str">
        <v>06/24</v>
      </c>
      <c r="E171" s="1" t="str">
        <v>CV. Adil Prima Perkasa</v>
      </c>
      <c r="F171" s="1" t="str">
        <v>TS/APP/239113</v>
      </c>
      <c r="G171" s="1" t="str">
        <v>Mining KBM</v>
      </c>
      <c r="H171" s="1" t="str">
        <v>Ore Getting</v>
      </c>
      <c r="I171" s="1" t="str">
        <v>DIGGER, LOADING &amp; SIDE CAST</v>
      </c>
      <c r="J171" s="1" t="str">
        <v>-</v>
      </c>
      <c r="K171" s="1" t="str">
        <v>-</v>
      </c>
      <c r="L171" s="1" t="str">
        <v>HEAVY EQUIPMENT</v>
      </c>
      <c r="M171" s="1" t="str">
        <v>KOBELCO SK330</v>
      </c>
      <c r="N171" s="1" t="str">
        <v>SK330-10</v>
      </c>
      <c r="O171" s="6">
        <v>6</v>
      </c>
      <c r="P171" s="6">
        <v>0</v>
      </c>
      <c r="Q171" s="6">
        <v>4</v>
      </c>
      <c r="R171" s="4">
        <v>0</v>
      </c>
      <c r="S171" s="4">
        <v>2916122</v>
      </c>
      <c r="T171" s="4">
        <v>0</v>
      </c>
      <c r="U171" s="4">
        <v>2916122</v>
      </c>
      <c r="V171" s="9">
        <v>1</v>
      </c>
      <c r="W171" s="9">
        <v>1</v>
      </c>
      <c r="X171" s="9">
        <v>0.6</v>
      </c>
      <c r="Y171" s="9">
        <v>0.6</v>
      </c>
    </row>
    <row r="172" spans="1:25" x14ac:dyDescent="0.2">
      <c r="A172" s="1" t="str">
        <v>2024-06-13</v>
      </c>
      <c r="B172" s="1">
        <v>2024</v>
      </c>
      <c r="C172" s="1" t="str">
        <v>06</v>
      </c>
      <c r="D172" s="1" t="str">
        <v>06/24</v>
      </c>
      <c r="E172" s="1" t="str">
        <v>CV. Adil Prima Perkasa</v>
      </c>
      <c r="F172" s="1" t="str">
        <v>TS/APP/239237</v>
      </c>
      <c r="G172" s="1" t="str">
        <v>Mining KBM</v>
      </c>
      <c r="H172" s="1" t="str">
        <v>Ore Getting</v>
      </c>
      <c r="I172" s="1" t="str">
        <v>DIGGER, LOADING &amp; SIDE CAST</v>
      </c>
      <c r="J172" s="1" t="str">
        <v>90872</v>
      </c>
      <c r="K172" s="1" t="str">
        <v>DONE</v>
      </c>
      <c r="L172" s="1" t="str">
        <v>HEAVY EQUIPMENT</v>
      </c>
      <c r="M172" s="1" t="str">
        <v>KOBELCO SK330</v>
      </c>
      <c r="N172" s="1" t="str">
        <v>SK330-10</v>
      </c>
      <c r="O172" s="6">
        <v>7</v>
      </c>
      <c r="P172" s="6">
        <v>0.35944444444444451</v>
      </c>
      <c r="Q172" s="6">
        <v>2.6405555555555549</v>
      </c>
      <c r="R172" s="4">
        <v>66066.180000000008</v>
      </c>
      <c r="S172" s="4">
        <v>2898555</v>
      </c>
      <c r="T172" s="4">
        <v>0</v>
      </c>
      <c r="U172" s="4">
        <v>2964621.18</v>
      </c>
      <c r="V172" s="9">
        <v>0.96405555555555544</v>
      </c>
      <c r="W172" s="9">
        <v>0.95115875292519059</v>
      </c>
      <c r="X172" s="9">
        <v>0.72609923356192019</v>
      </c>
      <c r="Y172" s="9">
        <v>0.7</v>
      </c>
    </row>
    <row r="173" spans="1:25" x14ac:dyDescent="0.2">
      <c r="A173" s="1" t="str">
        <v>2024-06-14</v>
      </c>
      <c r="B173" s="1">
        <v>2024</v>
      </c>
      <c r="C173" s="1" t="str">
        <v>06</v>
      </c>
      <c r="D173" s="1" t="str">
        <v>06/24</v>
      </c>
      <c r="E173" s="1" t="str">
        <v>CV. Adil Prima Perkasa</v>
      </c>
      <c r="F173" s="1" t="str">
        <v>TS/APP/239851</v>
      </c>
      <c r="G173" s="1" t="str">
        <v>Mining KBM</v>
      </c>
      <c r="H173" s="1" t="str">
        <v>Ore Getting</v>
      </c>
      <c r="I173" s="1" t="str">
        <v>DIGGER, LOADING &amp; SIDE CAST</v>
      </c>
      <c r="J173" s="1" t="str">
        <v>-</v>
      </c>
      <c r="K173" s="1" t="str">
        <v>-</v>
      </c>
      <c r="L173" s="1" t="str">
        <v>HEAVY EQUIPMENT</v>
      </c>
      <c r="M173" s="1" t="str">
        <v>KOBELCO SK330</v>
      </c>
      <c r="N173" s="1" t="str">
        <v>SK330-10</v>
      </c>
      <c r="O173" s="6">
        <v>7</v>
      </c>
      <c r="P173" s="6">
        <v>0</v>
      </c>
      <c r="Q173" s="6">
        <v>3</v>
      </c>
      <c r="R173" s="4">
        <v>0</v>
      </c>
      <c r="S173" s="4">
        <v>2512081</v>
      </c>
      <c r="T173" s="4">
        <v>0</v>
      </c>
      <c r="U173" s="4">
        <v>2512081</v>
      </c>
      <c r="V173" s="9">
        <v>1</v>
      </c>
      <c r="W173" s="9">
        <v>1</v>
      </c>
      <c r="X173" s="9">
        <v>0.7</v>
      </c>
      <c r="Y173" s="9">
        <v>0.7</v>
      </c>
    </row>
    <row r="174" spans="1:25" x14ac:dyDescent="0.2">
      <c r="A174" s="1" t="str">
        <v>2024-06-15</v>
      </c>
      <c r="B174" s="1">
        <v>2024</v>
      </c>
      <c r="C174" s="1" t="str">
        <v>06</v>
      </c>
      <c r="D174" s="1" t="str">
        <v>06/24</v>
      </c>
      <c r="E174" s="1" t="str">
        <v>CV. Adil Prima Perkasa</v>
      </c>
      <c r="F174" s="1" t="str">
        <v>TS/APP/239954</v>
      </c>
      <c r="G174" s="1" t="str">
        <v>Mining KBM</v>
      </c>
      <c r="H174" s="1" t="str">
        <v>Ore Getting</v>
      </c>
      <c r="I174" s="1" t="str">
        <v>DIGGER, LOADING &amp; SIDE CAST</v>
      </c>
      <c r="J174" s="1" t="str">
        <v>-</v>
      </c>
      <c r="K174" s="1" t="str">
        <v>-</v>
      </c>
      <c r="L174" s="1" t="str">
        <v>HEAVY EQUIPMENT</v>
      </c>
      <c r="M174" s="1" t="str">
        <v>KOBELCO SK330</v>
      </c>
      <c r="N174" s="1" t="str">
        <v>SK330-10</v>
      </c>
      <c r="O174" s="6">
        <v>6</v>
      </c>
      <c r="P174" s="6">
        <v>0</v>
      </c>
      <c r="Q174" s="6">
        <v>4</v>
      </c>
      <c r="R174" s="4">
        <v>0</v>
      </c>
      <c r="S174" s="4">
        <v>1756700</v>
      </c>
      <c r="T174" s="4">
        <v>0</v>
      </c>
      <c r="U174" s="4">
        <v>1756700</v>
      </c>
      <c r="V174" s="9">
        <v>1</v>
      </c>
      <c r="W174" s="9">
        <v>1</v>
      </c>
      <c r="X174" s="9">
        <v>0.6</v>
      </c>
      <c r="Y174" s="9">
        <v>0.6</v>
      </c>
    </row>
    <row r="175" spans="1:25" x14ac:dyDescent="0.2">
      <c r="A175" s="1" t="str">
        <v>2024-06-16</v>
      </c>
      <c r="B175" s="1">
        <v>2024</v>
      </c>
      <c r="C175" s="1" t="str">
        <v>06</v>
      </c>
      <c r="D175" s="1" t="str">
        <v>06/24</v>
      </c>
      <c r="E175" s="1" t="str">
        <v>CV. Adil Prima Perkasa</v>
      </c>
      <c r="F175" s="1" t="str">
        <v>TS/APP/240521</v>
      </c>
      <c r="G175" s="1" t="str">
        <v>Mining KBM</v>
      </c>
      <c r="H175" s="1" t="str">
        <v>Quarry Mined</v>
      </c>
      <c r="I175" s="1" t="str">
        <v>DIGGER, LOADING &amp; SIDE CAST</v>
      </c>
      <c r="J175" s="1" t="str">
        <v>91247</v>
      </c>
      <c r="K175" s="1" t="str">
        <v>DONE</v>
      </c>
      <c r="L175" s="1" t="str">
        <v>HEAVY EQUIPMENT</v>
      </c>
      <c r="M175" s="1" t="str">
        <v>KOBELCO SK330</v>
      </c>
      <c r="N175" s="1" t="str">
        <v>SK330-10</v>
      </c>
      <c r="O175" s="6">
        <v>7</v>
      </c>
      <c r="P175" s="6">
        <v>0.31694444444444442</v>
      </c>
      <c r="Q175" s="6">
        <v>2.6830555555555562</v>
      </c>
      <c r="R175" s="4">
        <v>66066.180000000008</v>
      </c>
      <c r="S175" s="4">
        <v>0</v>
      </c>
      <c r="T175" s="4">
        <v>0</v>
      </c>
      <c r="U175" s="4">
        <v>66066.180000000008</v>
      </c>
      <c r="V175" s="9">
        <v>0.96830555555555564</v>
      </c>
      <c r="W175" s="9">
        <v>0.95668349720967316</v>
      </c>
      <c r="X175" s="9">
        <v>0.72291230385266347</v>
      </c>
      <c r="Y175" s="9">
        <v>0.7</v>
      </c>
    </row>
    <row r="176" spans="1:25" x14ac:dyDescent="0.2">
      <c r="A176" s="1" t="str">
        <v>2024-06-17</v>
      </c>
      <c r="B176" s="1">
        <v>2024</v>
      </c>
      <c r="C176" s="1" t="str">
        <v>06</v>
      </c>
      <c r="D176" s="1" t="str">
        <v>06/24</v>
      </c>
      <c r="E176" s="1" t="str">
        <v>-</v>
      </c>
      <c r="F176" s="1" t="str">
        <v>-</v>
      </c>
      <c r="G176" s="1" t="str">
        <v>-</v>
      </c>
      <c r="H176" s="1" t="str">
        <v>-</v>
      </c>
      <c r="I176" s="1" t="str">
        <v>-</v>
      </c>
      <c r="J176" s="1" t="str">
        <v>-</v>
      </c>
      <c r="K176" s="1" t="str">
        <v>-</v>
      </c>
      <c r="L176" s="1" t="str">
        <v>HEAVY EQUIPMENT</v>
      </c>
      <c r="M176" s="1" t="str">
        <v>KOBELCO SK330</v>
      </c>
      <c r="N176" s="1" t="str">
        <v>SK330-10</v>
      </c>
      <c r="O176" s="6">
        <v>0</v>
      </c>
      <c r="P176" s="6">
        <v>0</v>
      </c>
      <c r="Q176" s="6">
        <v>10</v>
      </c>
      <c r="R176" s="4">
        <v>0</v>
      </c>
      <c r="S176" s="4">
        <v>0</v>
      </c>
      <c r="T176" s="4">
        <v>0</v>
      </c>
      <c r="U176" s="4">
        <v>0</v>
      </c>
      <c r="V176" s="9">
        <v>1</v>
      </c>
      <c r="W176" s="9">
        <v>0</v>
      </c>
      <c r="X176" s="9">
        <v>0</v>
      </c>
      <c r="Y176" s="9">
        <v>0</v>
      </c>
    </row>
    <row r="177" spans="1:25" x14ac:dyDescent="0.2">
      <c r="A177" s="1" t="str">
        <v>2024-06-18</v>
      </c>
      <c r="B177" s="1">
        <v>2024</v>
      </c>
      <c r="C177" s="1" t="str">
        <v>06</v>
      </c>
      <c r="D177" s="1" t="str">
        <v>06/24</v>
      </c>
      <c r="E177" s="1" t="str">
        <v>CV. Adil Prima Perkasa</v>
      </c>
      <c r="F177" s="1" t="str">
        <v>TS/APP/240798</v>
      </c>
      <c r="G177" s="1" t="str">
        <v>Mining KBM</v>
      </c>
      <c r="H177" s="1" t="str">
        <v>Ore Getting</v>
      </c>
      <c r="I177" s="1" t="str">
        <v>DIGGER, LOADING &amp; SIDE CAST</v>
      </c>
      <c r="J177" s="1" t="str">
        <v>91267</v>
      </c>
      <c r="K177" s="1" t="str">
        <v>DONE</v>
      </c>
      <c r="L177" s="1" t="str">
        <v>HEAVY EQUIPMENT</v>
      </c>
      <c r="M177" s="1" t="str">
        <v>KOBELCO SK330</v>
      </c>
      <c r="N177" s="1" t="str">
        <v>SK330-10</v>
      </c>
      <c r="O177" s="6">
        <v>6</v>
      </c>
      <c r="P177" s="6">
        <v>8.33</v>
      </c>
      <c r="Q177" s="6">
        <v>0</v>
      </c>
      <c r="R177" s="4">
        <v>0</v>
      </c>
      <c r="S177" s="4">
        <v>0</v>
      </c>
      <c r="T177" s="4">
        <v>0</v>
      </c>
      <c r="U177" s="4">
        <v>0</v>
      </c>
      <c r="V177" s="9">
        <v>0.6</v>
      </c>
      <c r="W177" s="9">
        <v>0.41870202372644799</v>
      </c>
      <c r="X177" s="9">
        <v>1</v>
      </c>
      <c r="Y177" s="9">
        <v>0.6</v>
      </c>
    </row>
    <row r="178" spans="1:25" x14ac:dyDescent="0.2">
      <c r="A178" s="1" t="str">
        <v>2024-06-19</v>
      </c>
      <c r="B178" s="1">
        <v>2024</v>
      </c>
      <c r="C178" s="1" t="str">
        <v>06</v>
      </c>
      <c r="D178" s="1" t="str">
        <v>06/24</v>
      </c>
      <c r="E178" s="1" t="str">
        <v>CV. Adil Prima Perkasa</v>
      </c>
      <c r="F178" s="1" t="str">
        <v>TS/APP/240904</v>
      </c>
      <c r="G178" s="1" t="str">
        <v>Mining KBM</v>
      </c>
      <c r="H178" s="1" t="str">
        <v>Ore Getting</v>
      </c>
      <c r="I178" s="1" t="str">
        <v>DIGGER, LOADING &amp; SIDE CAST</v>
      </c>
      <c r="J178" s="1" t="str">
        <v>-</v>
      </c>
      <c r="K178" s="1" t="str">
        <v>-</v>
      </c>
      <c r="L178" s="1" t="str">
        <v>HEAVY EQUIPMENT</v>
      </c>
      <c r="M178" s="1" t="str">
        <v>KOBELCO SK330</v>
      </c>
      <c r="N178" s="1" t="str">
        <v>SK330-10</v>
      </c>
      <c r="O178" s="6">
        <v>8</v>
      </c>
      <c r="P178" s="6">
        <v>0</v>
      </c>
      <c r="Q178" s="6">
        <v>2</v>
      </c>
      <c r="R178" s="4">
        <v>0</v>
      </c>
      <c r="S178" s="4">
        <v>4093111</v>
      </c>
      <c r="T178" s="4">
        <v>0</v>
      </c>
      <c r="U178" s="4">
        <v>4093111</v>
      </c>
      <c r="V178" s="9">
        <v>1</v>
      </c>
      <c r="W178" s="9">
        <v>1</v>
      </c>
      <c r="X178" s="9">
        <v>0.8</v>
      </c>
      <c r="Y178" s="9">
        <v>0.8</v>
      </c>
    </row>
    <row r="179" spans="1:25" x14ac:dyDescent="0.2">
      <c r="A179" s="1" t="str">
        <v>2024-06-20</v>
      </c>
      <c r="B179" s="1">
        <v>2024</v>
      </c>
      <c r="C179" s="1" t="str">
        <v>06</v>
      </c>
      <c r="D179" s="1" t="str">
        <v>06/24</v>
      </c>
      <c r="E179" s="1" t="str">
        <v>CV. Adil Prima Perkasa</v>
      </c>
      <c r="F179" s="1" t="str">
        <v>TS/APP/241037</v>
      </c>
      <c r="G179" s="1" t="str">
        <v>Mining KBM</v>
      </c>
      <c r="H179" s="1" t="str">
        <v>Ore Getting</v>
      </c>
      <c r="I179" s="1" t="str">
        <v>DIGGER, LOADING &amp; SIDE CAST</v>
      </c>
      <c r="J179" s="1" t="str">
        <v>91590</v>
      </c>
      <c r="K179" s="1" t="str">
        <v>DONE</v>
      </c>
      <c r="L179" s="1" t="str">
        <v>HEAVY EQUIPMENT</v>
      </c>
      <c r="M179" s="1" t="str">
        <v>KOBELCO SK330</v>
      </c>
      <c r="N179" s="1" t="str">
        <v>SK330-10</v>
      </c>
      <c r="O179" s="6">
        <v>7</v>
      </c>
      <c r="P179" s="6">
        <v>0.33333333333333331</v>
      </c>
      <c r="Q179" s="6">
        <v>2.666666666666667</v>
      </c>
      <c r="R179" s="4">
        <v>66066.180000000008</v>
      </c>
      <c r="S179" s="4">
        <v>3267462</v>
      </c>
      <c r="T179" s="4">
        <v>0</v>
      </c>
      <c r="U179" s="4">
        <v>3333528.18</v>
      </c>
      <c r="V179" s="9">
        <v>0.96666666666666679</v>
      </c>
      <c r="W179" s="9">
        <v>0.95454545454545459</v>
      </c>
      <c r="X179" s="9">
        <v>0.72413793103448265</v>
      </c>
      <c r="Y179" s="9">
        <v>0.7</v>
      </c>
    </row>
    <row r="180" spans="1:25" x14ac:dyDescent="0.2">
      <c r="A180" s="1" t="str">
        <v>2024-06-21</v>
      </c>
      <c r="B180" s="1">
        <v>2024</v>
      </c>
      <c r="C180" s="1" t="str">
        <v>06</v>
      </c>
      <c r="D180" s="1" t="str">
        <v>06/24</v>
      </c>
      <c r="E180" s="1" t="str">
        <v>CV. Adil Prima Perkasa</v>
      </c>
      <c r="F180" s="1" t="str">
        <v>TS/APP/241381</v>
      </c>
      <c r="G180" s="1" t="str">
        <v>Mining KBM</v>
      </c>
      <c r="H180" s="1" t="str">
        <v>Ore Getting</v>
      </c>
      <c r="I180" s="1" t="str">
        <v>DIGGER, LOADING &amp; SIDE CAST</v>
      </c>
      <c r="J180" s="1" t="str">
        <v>-</v>
      </c>
      <c r="K180" s="1" t="str">
        <v>-</v>
      </c>
      <c r="L180" s="1" t="str">
        <v>HEAVY EQUIPMENT</v>
      </c>
      <c r="M180" s="1" t="str">
        <v>KOBELCO SK330</v>
      </c>
      <c r="N180" s="1" t="str">
        <v>SK330-10</v>
      </c>
      <c r="O180" s="6">
        <v>0</v>
      </c>
      <c r="P180" s="6">
        <v>0</v>
      </c>
      <c r="Q180" s="6">
        <v>10</v>
      </c>
      <c r="R180" s="4">
        <v>0</v>
      </c>
      <c r="S180" s="4">
        <v>2933689</v>
      </c>
      <c r="T180" s="4">
        <v>0</v>
      </c>
      <c r="U180" s="4">
        <v>2933689</v>
      </c>
      <c r="V180" s="9">
        <v>1</v>
      </c>
      <c r="W180" s="9">
        <v>0</v>
      </c>
      <c r="X180" s="9">
        <v>0</v>
      </c>
      <c r="Y180" s="9">
        <v>0</v>
      </c>
    </row>
    <row r="181" spans="1:25" x14ac:dyDescent="0.2">
      <c r="A181" s="1" t="str">
        <v>2024-06-22</v>
      </c>
      <c r="B181" s="1">
        <v>2024</v>
      </c>
      <c r="C181" s="1" t="str">
        <v>06</v>
      </c>
      <c r="D181" s="1" t="str">
        <v>06/24</v>
      </c>
      <c r="E181" s="1" t="str">
        <v>CV. Adil Prima Perkasa</v>
      </c>
      <c r="F181" s="1" t="str">
        <v>TS/APP/241502</v>
      </c>
      <c r="G181" s="1" t="str">
        <v>Mining KBM</v>
      </c>
      <c r="H181" s="1" t="str">
        <v>Ore Getting</v>
      </c>
      <c r="I181" s="1" t="str">
        <v>DIGGER, LOADING &amp; SIDE CAST</v>
      </c>
      <c r="J181" s="1" t="str">
        <v>-</v>
      </c>
      <c r="K181" s="1" t="str">
        <v>-</v>
      </c>
      <c r="L181" s="1" t="str">
        <v>HEAVY EQUIPMENT</v>
      </c>
      <c r="M181" s="1" t="str">
        <v>KOBELCO SK330</v>
      </c>
      <c r="N181" s="1" t="str">
        <v>SK330-10</v>
      </c>
      <c r="O181" s="6">
        <v>7</v>
      </c>
      <c r="P181" s="6">
        <v>0</v>
      </c>
      <c r="Q181" s="6">
        <v>3</v>
      </c>
      <c r="R181" s="4">
        <v>0</v>
      </c>
      <c r="S181" s="4">
        <v>2793153</v>
      </c>
      <c r="T181" s="4">
        <v>0</v>
      </c>
      <c r="U181" s="4">
        <v>2793153</v>
      </c>
      <c r="V181" s="9">
        <v>1</v>
      </c>
      <c r="W181" s="9">
        <v>1</v>
      </c>
      <c r="X181" s="9">
        <v>0.7</v>
      </c>
      <c r="Y181" s="9">
        <v>0.7</v>
      </c>
    </row>
    <row r="182" spans="1:25" x14ac:dyDescent="0.2">
      <c r="A182" s="1" t="str">
        <v>2024-06-23</v>
      </c>
      <c r="B182" s="1">
        <v>2024</v>
      </c>
      <c r="C182" s="1" t="str">
        <v>06</v>
      </c>
      <c r="D182" s="1" t="str">
        <v>06/24</v>
      </c>
      <c r="E182" s="1" t="str">
        <v>CV. Adil Prima Perkasa</v>
      </c>
      <c r="F182" s="1" t="str">
        <v>TS/APP/241582</v>
      </c>
      <c r="G182" s="1" t="str">
        <v>Mining KBM</v>
      </c>
      <c r="H182" s="1" t="str">
        <v>Ore Getting</v>
      </c>
      <c r="I182" s="1" t="str">
        <v>DIGGER, LOADING &amp; SIDE CAST</v>
      </c>
      <c r="J182" s="1" t="str">
        <v>-</v>
      </c>
      <c r="K182" s="1" t="str">
        <v>-</v>
      </c>
      <c r="L182" s="1" t="str">
        <v>HEAVY EQUIPMENT</v>
      </c>
      <c r="M182" s="1" t="str">
        <v>KOBELCO SK330</v>
      </c>
      <c r="N182" s="1" t="str">
        <v>SK330-10</v>
      </c>
      <c r="O182" s="6">
        <v>7</v>
      </c>
      <c r="P182" s="6">
        <v>0</v>
      </c>
      <c r="Q182" s="6">
        <v>3</v>
      </c>
      <c r="R182" s="4">
        <v>0</v>
      </c>
      <c r="S182" s="4">
        <v>3162060</v>
      </c>
      <c r="T182" s="4">
        <v>0</v>
      </c>
      <c r="U182" s="4">
        <v>3162060</v>
      </c>
      <c r="V182" s="9">
        <v>1</v>
      </c>
      <c r="W182" s="9">
        <v>1</v>
      </c>
      <c r="X182" s="9">
        <v>0.7</v>
      </c>
      <c r="Y182" s="9">
        <v>0.7</v>
      </c>
    </row>
    <row r="183" spans="1:25" x14ac:dyDescent="0.2">
      <c r="A183" s="1" t="str">
        <v>2024-06-24</v>
      </c>
      <c r="B183" s="1">
        <v>2024</v>
      </c>
      <c r="C183" s="1" t="str">
        <v>06</v>
      </c>
      <c r="D183" s="1" t="str">
        <v>06/24</v>
      </c>
      <c r="E183" s="1" t="str">
        <v>CV. Adil Prima Perkasa</v>
      </c>
      <c r="F183" s="1" t="str">
        <v>TS/APP/242973</v>
      </c>
      <c r="G183" s="1" t="str">
        <v>Mining KBM</v>
      </c>
      <c r="H183" s="1" t="str">
        <v>Ore Getting</v>
      </c>
      <c r="I183" s="1" t="str">
        <v>DIGGER, LOADING &amp; SIDE CAST</v>
      </c>
      <c r="J183" s="1" t="str">
        <v>-</v>
      </c>
      <c r="K183" s="1" t="str">
        <v>-</v>
      </c>
      <c r="L183" s="1" t="str">
        <v>HEAVY EQUIPMENT</v>
      </c>
      <c r="M183" s="1" t="str">
        <v>KOBELCO SK330</v>
      </c>
      <c r="N183" s="1" t="str">
        <v>SK330-10</v>
      </c>
      <c r="O183" s="6">
        <v>7</v>
      </c>
      <c r="P183" s="6">
        <v>0</v>
      </c>
      <c r="Q183" s="6">
        <v>3</v>
      </c>
      <c r="R183" s="4">
        <v>0</v>
      </c>
      <c r="S183" s="4">
        <v>2529648</v>
      </c>
      <c r="T183" s="4">
        <v>0</v>
      </c>
      <c r="U183" s="4">
        <v>2529648</v>
      </c>
      <c r="V183" s="9">
        <v>1</v>
      </c>
      <c r="W183" s="9">
        <v>1</v>
      </c>
      <c r="X183" s="9">
        <v>0.7</v>
      </c>
      <c r="Y183" s="9">
        <v>0.7</v>
      </c>
    </row>
    <row r="184" spans="1:25" x14ac:dyDescent="0.2">
      <c r="A184" s="1" t="str">
        <v>2024-06-25</v>
      </c>
      <c r="B184" s="1">
        <v>2024</v>
      </c>
      <c r="C184" s="1" t="str">
        <v>06</v>
      </c>
      <c r="D184" s="1" t="str">
        <v>06/24</v>
      </c>
      <c r="E184" s="1" t="str">
        <v>CV. Adil Prima Perkasa</v>
      </c>
      <c r="F184" s="1" t="str">
        <v>TS/APP/243315</v>
      </c>
      <c r="G184" s="1" t="str">
        <v>Mining KBM</v>
      </c>
      <c r="H184" s="1" t="str">
        <v>Ore Getting</v>
      </c>
      <c r="I184" s="1" t="str">
        <v>DIGGER, LOADING &amp; SIDE CAST</v>
      </c>
      <c r="J184" s="1" t="str">
        <v>-</v>
      </c>
      <c r="K184" s="1" t="str">
        <v>-</v>
      </c>
      <c r="L184" s="1" t="str">
        <v>HEAVY EQUIPMENT</v>
      </c>
      <c r="M184" s="1" t="str">
        <v>KOBELCO SK330</v>
      </c>
      <c r="N184" s="1" t="str">
        <v>SK330-10</v>
      </c>
      <c r="O184" s="6">
        <v>6</v>
      </c>
      <c r="P184" s="6">
        <v>0</v>
      </c>
      <c r="Q184" s="6">
        <v>4</v>
      </c>
      <c r="R184" s="4">
        <v>0</v>
      </c>
      <c r="S184" s="4">
        <v>2406679</v>
      </c>
      <c r="T184" s="4">
        <v>0</v>
      </c>
      <c r="U184" s="4">
        <v>2406679</v>
      </c>
      <c r="V184" s="9">
        <v>1</v>
      </c>
      <c r="W184" s="9">
        <v>1</v>
      </c>
      <c r="X184" s="9">
        <v>0.6</v>
      </c>
      <c r="Y184" s="9">
        <v>0.6</v>
      </c>
    </row>
    <row r="185" spans="1:25" x14ac:dyDescent="0.2">
      <c r="A185" s="1" t="str">
        <v>2024-06-26</v>
      </c>
      <c r="B185" s="1">
        <v>2024</v>
      </c>
      <c r="C185" s="1" t="str">
        <v>06</v>
      </c>
      <c r="D185" s="1" t="str">
        <v>06/24</v>
      </c>
      <c r="E185" s="1" t="str">
        <v>CV. Adil Prima Perkasa</v>
      </c>
      <c r="F185" s="1" t="str">
        <v>TS/APP/243641</v>
      </c>
      <c r="G185" s="1" t="str">
        <v>Mining KBM</v>
      </c>
      <c r="H185" s="1" t="str">
        <v>Ore Getting</v>
      </c>
      <c r="I185" s="1" t="str">
        <v>DIGGER, LOADING &amp; SIDE CAST</v>
      </c>
      <c r="J185" s="1" t="str">
        <v>92429;92194</v>
      </c>
      <c r="K185" s="1" t="str">
        <v>DONE;DONE</v>
      </c>
      <c r="L185" s="1" t="str">
        <v>HEAVY EQUIPMENT</v>
      </c>
      <c r="M185" s="1" t="str">
        <v>KOBELCO SK330</v>
      </c>
      <c r="N185" s="1" t="str">
        <v>SK330-10</v>
      </c>
      <c r="O185" s="6">
        <v>5</v>
      </c>
      <c r="P185" s="6">
        <v>0.4761111111111111</v>
      </c>
      <c r="Q185" s="6">
        <v>4.5238888888888891</v>
      </c>
      <c r="R185" s="4">
        <v>101066.18</v>
      </c>
      <c r="S185" s="4">
        <v>2880988</v>
      </c>
      <c r="T185" s="4">
        <v>0</v>
      </c>
      <c r="U185" s="4">
        <v>2982054.18</v>
      </c>
      <c r="V185" s="9">
        <v>0.95238888888888895</v>
      </c>
      <c r="W185" s="9">
        <v>0.91305671096682561</v>
      </c>
      <c r="X185" s="9">
        <v>0.52499562503645802</v>
      </c>
      <c r="Y185" s="9">
        <v>0.5</v>
      </c>
    </row>
    <row r="186" spans="1:25" x14ac:dyDescent="0.2">
      <c r="A186" s="1" t="str">
        <v>2024-06-27</v>
      </c>
      <c r="B186" s="1">
        <v>2024</v>
      </c>
      <c r="C186" s="1" t="str">
        <v>06</v>
      </c>
      <c r="D186" s="1" t="str">
        <v>06/24</v>
      </c>
      <c r="E186" s="1" t="str">
        <v>CV. Adil Prima Perkasa</v>
      </c>
      <c r="F186" s="1" t="str">
        <v>TS/APP/243739</v>
      </c>
      <c r="G186" s="1" t="str">
        <v>Mining KBM</v>
      </c>
      <c r="H186" s="1" t="str">
        <v>Ore Getting</v>
      </c>
      <c r="I186" s="1" t="str">
        <v>DIGGER, LOADING &amp; SIDE CAST</v>
      </c>
      <c r="J186" s="1" t="str">
        <v>-</v>
      </c>
      <c r="K186" s="1" t="str">
        <v>-</v>
      </c>
      <c r="L186" s="1" t="str">
        <v>HEAVY EQUIPMENT</v>
      </c>
      <c r="M186" s="1" t="str">
        <v>KOBELCO SK330</v>
      </c>
      <c r="N186" s="1" t="str">
        <v>SK330-10</v>
      </c>
      <c r="O186" s="6">
        <v>4</v>
      </c>
      <c r="P186" s="6">
        <v>0</v>
      </c>
      <c r="Q186" s="6">
        <v>6</v>
      </c>
      <c r="R186" s="4">
        <v>0</v>
      </c>
      <c r="S186" s="4">
        <v>1809401</v>
      </c>
      <c r="T186" s="4">
        <v>0</v>
      </c>
      <c r="U186" s="4">
        <v>1809401</v>
      </c>
      <c r="V186" s="9">
        <v>1</v>
      </c>
      <c r="W186" s="9">
        <v>1</v>
      </c>
      <c r="X186" s="9">
        <v>0.4</v>
      </c>
      <c r="Y186" s="9">
        <v>0.4</v>
      </c>
    </row>
    <row r="187" spans="1:25" x14ac:dyDescent="0.2">
      <c r="A187" s="1" t="str">
        <v>2024-06-28</v>
      </c>
      <c r="B187" s="1">
        <v>2024</v>
      </c>
      <c r="C187" s="1" t="str">
        <v>06</v>
      </c>
      <c r="D187" s="1" t="str">
        <v>06/24</v>
      </c>
      <c r="E187" s="1" t="str">
        <v>CV. Adil Prima Perkasa</v>
      </c>
      <c r="F187" s="1" t="str">
        <v>TS/APP/244222</v>
      </c>
      <c r="G187" s="1" t="str">
        <v>Mining KBM</v>
      </c>
      <c r="H187" s="1" t="str">
        <v>Ore Getting</v>
      </c>
      <c r="I187" s="1" t="str">
        <v>DIGGER, LOADING &amp; SIDE CAST</v>
      </c>
      <c r="J187" s="1" t="str">
        <v>-</v>
      </c>
      <c r="K187" s="1" t="str">
        <v>-</v>
      </c>
      <c r="L187" s="1" t="str">
        <v>HEAVY EQUIPMENT</v>
      </c>
      <c r="M187" s="1" t="str">
        <v>KOBELCO SK330</v>
      </c>
      <c r="N187" s="1" t="str">
        <v>SK330-10</v>
      </c>
      <c r="O187" s="6">
        <v>7</v>
      </c>
      <c r="P187" s="6">
        <v>0</v>
      </c>
      <c r="Q187" s="6">
        <v>3</v>
      </c>
      <c r="R187" s="4">
        <v>0</v>
      </c>
      <c r="S187" s="4">
        <v>1668865</v>
      </c>
      <c r="T187" s="4">
        <v>0</v>
      </c>
      <c r="U187" s="4">
        <v>1668865</v>
      </c>
      <c r="V187" s="9">
        <v>1</v>
      </c>
      <c r="W187" s="9">
        <v>1</v>
      </c>
      <c r="X187" s="9">
        <v>0.7</v>
      </c>
      <c r="Y187" s="9">
        <v>0.7</v>
      </c>
    </row>
    <row r="188" spans="1:25" x14ac:dyDescent="0.2">
      <c r="A188" s="1" t="str">
        <v>2024-06-29</v>
      </c>
      <c r="B188" s="1">
        <v>2024</v>
      </c>
      <c r="C188" s="1" t="str">
        <v>06</v>
      </c>
      <c r="D188" s="1" t="str">
        <v>06/24</v>
      </c>
      <c r="E188" s="1" t="str">
        <v>CV. Adil Prima Perkasa</v>
      </c>
      <c r="F188" s="1" t="str">
        <v>TS/APP/244456;TS/APP/244562</v>
      </c>
      <c r="G188" s="1" t="str">
        <v>Mining KBM</v>
      </c>
      <c r="H188" s="1" t="str">
        <v>Ore Getting</v>
      </c>
      <c r="I188" s="1" t="str">
        <v>DIGGER, LOADING &amp; SIDE CAST</v>
      </c>
      <c r="J188" s="1" t="str">
        <v>92571</v>
      </c>
      <c r="K188" s="1" t="str">
        <v>DONE</v>
      </c>
      <c r="L188" s="1" t="str">
        <v>HEAVY EQUIPMENT</v>
      </c>
      <c r="M188" s="1" t="str">
        <v>KOBELCO SK330</v>
      </c>
      <c r="N188" s="1" t="str">
        <v>SK330-10</v>
      </c>
      <c r="O188" s="6">
        <v>2</v>
      </c>
      <c r="P188" s="6">
        <v>6.5949999999999998</v>
      </c>
      <c r="Q188" s="6">
        <v>1.4050000000000009</v>
      </c>
      <c r="R188" s="4">
        <v>0</v>
      </c>
      <c r="S188" s="4">
        <v>3689070</v>
      </c>
      <c r="T188" s="4">
        <v>0</v>
      </c>
      <c r="U188" s="4">
        <v>3689070</v>
      </c>
      <c r="V188" s="9">
        <v>0.34050000000000014</v>
      </c>
      <c r="W188" s="9">
        <v>0.23269342641070392</v>
      </c>
      <c r="X188" s="9">
        <v>0.58737151248164443</v>
      </c>
      <c r="Y188" s="9">
        <v>0.2</v>
      </c>
    </row>
    <row r="189" spans="1:25" x14ac:dyDescent="0.2">
      <c r="A189" s="1" t="str">
        <v>2024-06-30</v>
      </c>
      <c r="B189" s="1">
        <v>2024</v>
      </c>
      <c r="C189" s="1" t="str">
        <v>06</v>
      </c>
      <c r="D189" s="1" t="str">
        <v>06/24</v>
      </c>
      <c r="E189" s="1" t="str">
        <v>-</v>
      </c>
      <c r="F189" s="1" t="str">
        <v>-</v>
      </c>
      <c r="G189" s="1" t="str">
        <v>-</v>
      </c>
      <c r="H189" s="1" t="str">
        <v>-</v>
      </c>
      <c r="I189" s="1" t="str">
        <v>-</v>
      </c>
      <c r="J189" s="1" t="str">
        <v>-</v>
      </c>
      <c r="K189" s="1" t="str">
        <v>-</v>
      </c>
      <c r="L189" s="1" t="str">
        <v>HEAVY EQUIPMENT</v>
      </c>
      <c r="M189" s="1" t="str">
        <v>KOBELCO SK330</v>
      </c>
      <c r="N189" s="1" t="str">
        <v>SK330-10</v>
      </c>
      <c r="O189" s="6">
        <v>0</v>
      </c>
      <c r="P189" s="6">
        <v>0</v>
      </c>
      <c r="Q189" s="6">
        <v>10</v>
      </c>
      <c r="R189" s="4">
        <v>0</v>
      </c>
      <c r="S189" s="4">
        <v>1229690</v>
      </c>
      <c r="T189" s="4">
        <v>0</v>
      </c>
      <c r="U189" s="4">
        <v>1229690</v>
      </c>
      <c r="V189" s="9">
        <v>1</v>
      </c>
      <c r="W189" s="9">
        <v>0</v>
      </c>
      <c r="X189" s="9">
        <v>0</v>
      </c>
      <c r="Y189" s="9">
        <v>0</v>
      </c>
    </row>
  </sheetData>
  <autoFilter ref="A1:Y583" xr:uid="{00000000-0001-0000-0000-000000000000}"/>
  <mergeCells count="3">
    <mergeCell ref="AT4:AW4"/>
    <mergeCell ref="AT8:AW8"/>
    <mergeCell ref="AT12:AW12"/>
  </mergeCells>
  <phoneticPr fontId="4" type="noConversion"/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E660-560A-8E40-85E9-32A4FC30980D}">
  <dimension ref="A1:Y557"/>
  <sheetViews>
    <sheetView topLeftCell="A533" workbookViewId="0">
      <selection activeCell="A558" sqref="A558:Y583"/>
    </sheetView>
  </sheetViews>
  <sheetFormatPr baseColWidth="10" defaultRowHeight="15" x14ac:dyDescent="0.2"/>
  <cols>
    <col min="1" max="1" width="10.1640625" style="1" bestFit="1" customWidth="1"/>
    <col min="2" max="4" width="10.1640625" style="1" customWidth="1"/>
    <col min="5" max="5" width="18" style="1" bestFit="1" customWidth="1"/>
    <col min="6" max="6" width="26" style="1" bestFit="1" customWidth="1"/>
    <col min="7" max="7" width="10.5" style="1" bestFit="1" customWidth="1"/>
    <col min="8" max="8" width="17.6640625" style="1" bestFit="1" customWidth="1"/>
    <col min="9" max="9" width="25.1640625" style="1" bestFit="1" customWidth="1"/>
    <col min="10" max="10" width="23" style="1" bestFit="1" customWidth="1"/>
    <col min="11" max="11" width="21" style="1" bestFit="1" customWidth="1"/>
    <col min="12" max="12" width="16.1640625" style="1" bestFit="1" customWidth="1"/>
    <col min="13" max="13" width="13.33203125" style="1" bestFit="1" customWidth="1"/>
    <col min="14" max="14" width="8.5" style="1" bestFit="1" customWidth="1"/>
    <col min="15" max="15" width="9.83203125" style="6" bestFit="1" customWidth="1"/>
    <col min="16" max="17" width="12.1640625" style="6" bestFit="1" customWidth="1"/>
    <col min="18" max="18" width="11.1640625" style="4" bestFit="1" customWidth="1"/>
    <col min="19" max="19" width="12.1640625" style="4" bestFit="1" customWidth="1"/>
    <col min="20" max="20" width="10.1640625" style="4" customWidth="1"/>
    <col min="21" max="21" width="12.6640625" style="4" customWidth="1"/>
    <col min="22" max="25" width="8.83203125" style="9"/>
  </cols>
  <sheetData>
    <row r="1" spans="1:25" ht="32" x14ac:dyDescent="0.2">
      <c r="A1" s="2" t="s">
        <v>1022</v>
      </c>
      <c r="B1" s="2" t="s">
        <v>1051</v>
      </c>
      <c r="C1" s="2" t="s">
        <v>1052</v>
      </c>
      <c r="D1" s="2" t="s">
        <v>1053</v>
      </c>
      <c r="E1" s="2" t="s">
        <v>1023</v>
      </c>
      <c r="F1" s="2" t="s">
        <v>1028</v>
      </c>
      <c r="G1" s="2" t="s">
        <v>1025</v>
      </c>
      <c r="H1" s="2" t="s">
        <v>1026</v>
      </c>
      <c r="I1" s="2" t="s">
        <v>1027</v>
      </c>
      <c r="J1" s="2" t="s">
        <v>1024</v>
      </c>
      <c r="K1" s="2" t="s">
        <v>1029</v>
      </c>
      <c r="L1" s="2" t="s">
        <v>1030</v>
      </c>
      <c r="M1" s="2" t="s">
        <v>1031</v>
      </c>
      <c r="N1" s="2" t="s">
        <v>1032</v>
      </c>
      <c r="O1" s="5" t="s">
        <v>1033</v>
      </c>
      <c r="P1" s="5" t="s">
        <v>1034</v>
      </c>
      <c r="Q1" s="5" t="s">
        <v>1035</v>
      </c>
      <c r="R1" s="3" t="s">
        <v>1036</v>
      </c>
      <c r="S1" s="3" t="s">
        <v>1037</v>
      </c>
      <c r="T1" s="3" t="s">
        <v>1038</v>
      </c>
      <c r="U1" s="3" t="s">
        <v>1039</v>
      </c>
      <c r="V1" s="8" t="s">
        <v>1040</v>
      </c>
      <c r="W1" s="8" t="s">
        <v>1042</v>
      </c>
      <c r="X1" s="8" t="s">
        <v>1041</v>
      </c>
      <c r="Y1" s="8" t="s">
        <v>1043</v>
      </c>
    </row>
    <row r="2" spans="1:25" x14ac:dyDescent="0.2">
      <c r="A2" s="1" t="s">
        <v>0</v>
      </c>
      <c r="B2" s="1">
        <f>YEAR(A2)</f>
        <v>2023</v>
      </c>
      <c r="C2" s="1" t="str">
        <f>TEXT(A2,"mm")</f>
        <v>01</v>
      </c>
      <c r="D2" s="1" t="str">
        <f>TEXT(A2,"mm/yy")</f>
        <v>01/23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1044</v>
      </c>
      <c r="N2" s="1" t="s">
        <v>3</v>
      </c>
      <c r="O2" s="6">
        <v>0</v>
      </c>
      <c r="P2" s="6">
        <v>0</v>
      </c>
      <c r="Q2" s="6">
        <v>10</v>
      </c>
      <c r="R2" s="4">
        <v>0</v>
      </c>
      <c r="S2" s="4">
        <v>1652160.580645161</v>
      </c>
      <c r="T2" s="4">
        <v>0</v>
      </c>
      <c r="U2" s="4">
        <f>SUM(R2:T2)</f>
        <v>1652160.580645161</v>
      </c>
      <c r="V2" s="9">
        <f>IFERROR((O2+Q2)/10,0)</f>
        <v>1</v>
      </c>
      <c r="W2" s="9">
        <f>IFERROR(O2/(O2+P2),0)</f>
        <v>0</v>
      </c>
      <c r="X2" s="9">
        <f>IFERROR(O2/(O2+Q2),0)</f>
        <v>0</v>
      </c>
      <c r="Y2" s="9">
        <f>IFERROR(O2/10,0)</f>
        <v>0</v>
      </c>
    </row>
    <row r="3" spans="1:25" x14ac:dyDescent="0.2">
      <c r="A3" s="1" t="s">
        <v>4</v>
      </c>
      <c r="B3" s="1">
        <f t="shared" ref="B3:B66" si="0">YEAR(A3)</f>
        <v>2023</v>
      </c>
      <c r="C3" s="1" t="str">
        <f t="shared" ref="C3:C66" si="1">TEXT(A3,"mm")</f>
        <v>01</v>
      </c>
      <c r="D3" s="1" t="str">
        <f t="shared" ref="D3:D66" si="2">TEXT(A3,"mm/yy")</f>
        <v>01/23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</v>
      </c>
      <c r="K3" s="1" t="s">
        <v>1</v>
      </c>
      <c r="L3" s="1" t="s">
        <v>2</v>
      </c>
      <c r="M3" s="1" t="s">
        <v>1044</v>
      </c>
      <c r="N3" s="1" t="s">
        <v>3</v>
      </c>
      <c r="O3" s="6">
        <v>9</v>
      </c>
      <c r="P3" s="6">
        <v>0</v>
      </c>
      <c r="Q3" s="6">
        <v>1</v>
      </c>
      <c r="R3" s="4">
        <v>0</v>
      </c>
      <c r="S3" s="4">
        <v>1652160.580645161</v>
      </c>
      <c r="T3" s="4">
        <v>0</v>
      </c>
      <c r="U3" s="4">
        <f t="shared" ref="U3:U66" si="3">SUM(R3:T3)</f>
        <v>1652160.580645161</v>
      </c>
      <c r="V3" s="9">
        <f t="shared" ref="V3:V66" si="4">IFERROR((O3+Q3)/10,0)</f>
        <v>1</v>
      </c>
      <c r="W3" s="9">
        <f t="shared" ref="W3:W66" si="5">IFERROR(O3/(O3+P3),0)</f>
        <v>1</v>
      </c>
      <c r="X3" s="9">
        <f t="shared" ref="X3:X66" si="6">IFERROR(O3/(O3+Q3),0)</f>
        <v>0.9</v>
      </c>
      <c r="Y3" s="9">
        <f t="shared" ref="Y3:Y66" si="7">IFERROR(O3/10,0)</f>
        <v>0.9</v>
      </c>
    </row>
    <row r="4" spans="1:25" x14ac:dyDescent="0.2">
      <c r="A4" s="1" t="s">
        <v>10</v>
      </c>
      <c r="B4" s="1">
        <f t="shared" si="0"/>
        <v>2023</v>
      </c>
      <c r="C4" s="1" t="str">
        <f t="shared" si="1"/>
        <v>01</v>
      </c>
      <c r="D4" s="1" t="str">
        <f t="shared" si="2"/>
        <v>01/23</v>
      </c>
      <c r="E4" s="1" t="s">
        <v>5</v>
      </c>
      <c r="F4" s="1" t="s">
        <v>11</v>
      </c>
      <c r="G4" s="1" t="s">
        <v>7</v>
      </c>
      <c r="H4" s="1" t="s">
        <v>8</v>
      </c>
      <c r="I4" s="1" t="s">
        <v>9</v>
      </c>
      <c r="J4" s="1" t="s">
        <v>12</v>
      </c>
      <c r="K4" s="1" t="s">
        <v>13</v>
      </c>
      <c r="L4" s="1" t="s">
        <v>2</v>
      </c>
      <c r="M4" s="1" t="s">
        <v>1044</v>
      </c>
      <c r="N4" s="1" t="s">
        <v>3</v>
      </c>
      <c r="O4" s="6">
        <v>10</v>
      </c>
      <c r="P4" s="6">
        <v>0.33333333333333331</v>
      </c>
      <c r="Q4" s="6">
        <v>0</v>
      </c>
      <c r="R4" s="4">
        <v>132132.35999999999</v>
      </c>
      <c r="S4" s="4">
        <v>1652160.580645161</v>
      </c>
      <c r="T4" s="4">
        <v>0</v>
      </c>
      <c r="U4" s="4">
        <f t="shared" si="3"/>
        <v>1784292.9406451611</v>
      </c>
      <c r="V4" s="9">
        <f t="shared" si="4"/>
        <v>1</v>
      </c>
      <c r="W4" s="9">
        <f t="shared" si="5"/>
        <v>0.96774193548387089</v>
      </c>
      <c r="X4" s="9">
        <f t="shared" si="6"/>
        <v>1</v>
      </c>
      <c r="Y4" s="9">
        <f t="shared" si="7"/>
        <v>1</v>
      </c>
    </row>
    <row r="5" spans="1:25" x14ac:dyDescent="0.2">
      <c r="A5" s="1" t="s">
        <v>14</v>
      </c>
      <c r="B5" s="1">
        <f t="shared" si="0"/>
        <v>2023</v>
      </c>
      <c r="C5" s="1" t="str">
        <f t="shared" si="1"/>
        <v>01</v>
      </c>
      <c r="D5" s="1" t="str">
        <f t="shared" si="2"/>
        <v>01/23</v>
      </c>
      <c r="E5" s="1" t="s">
        <v>5</v>
      </c>
      <c r="F5" s="1" t="s">
        <v>15</v>
      </c>
      <c r="G5" s="1" t="s">
        <v>7</v>
      </c>
      <c r="H5" s="1" t="s">
        <v>8</v>
      </c>
      <c r="I5" s="1" t="s">
        <v>9</v>
      </c>
      <c r="J5" s="1" t="s">
        <v>1</v>
      </c>
      <c r="K5" s="1" t="s">
        <v>1</v>
      </c>
      <c r="L5" s="1" t="s">
        <v>2</v>
      </c>
      <c r="M5" s="1" t="s">
        <v>1044</v>
      </c>
      <c r="N5" s="1" t="s">
        <v>3</v>
      </c>
      <c r="O5" s="6">
        <v>10</v>
      </c>
      <c r="P5" s="6">
        <v>0</v>
      </c>
      <c r="Q5" s="6">
        <v>0</v>
      </c>
      <c r="R5" s="4">
        <v>0</v>
      </c>
      <c r="S5" s="4">
        <v>1652160.580645161</v>
      </c>
      <c r="T5" s="4">
        <v>0</v>
      </c>
      <c r="U5" s="4">
        <f t="shared" si="3"/>
        <v>1652160.580645161</v>
      </c>
      <c r="V5" s="9">
        <f t="shared" si="4"/>
        <v>1</v>
      </c>
      <c r="W5" s="9">
        <f t="shared" si="5"/>
        <v>1</v>
      </c>
      <c r="X5" s="9">
        <f t="shared" si="6"/>
        <v>1</v>
      </c>
      <c r="Y5" s="9">
        <f t="shared" si="7"/>
        <v>1</v>
      </c>
    </row>
    <row r="6" spans="1:25" x14ac:dyDescent="0.2">
      <c r="A6" s="1" t="s">
        <v>16</v>
      </c>
      <c r="B6" s="1">
        <f t="shared" si="0"/>
        <v>2023</v>
      </c>
      <c r="C6" s="1" t="str">
        <f t="shared" si="1"/>
        <v>01</v>
      </c>
      <c r="D6" s="1" t="str">
        <f t="shared" si="2"/>
        <v>01/23</v>
      </c>
      <c r="E6" s="1" t="s">
        <v>5</v>
      </c>
      <c r="F6" s="1" t="s">
        <v>17</v>
      </c>
      <c r="G6" s="1" t="s">
        <v>7</v>
      </c>
      <c r="H6" s="1" t="s">
        <v>8</v>
      </c>
      <c r="I6" s="1" t="s">
        <v>9</v>
      </c>
      <c r="J6" s="1" t="s">
        <v>1</v>
      </c>
      <c r="K6" s="1" t="s">
        <v>1</v>
      </c>
      <c r="L6" s="1" t="s">
        <v>2</v>
      </c>
      <c r="M6" s="1" t="s">
        <v>1044</v>
      </c>
      <c r="N6" s="1" t="s">
        <v>3</v>
      </c>
      <c r="O6" s="6">
        <v>8</v>
      </c>
      <c r="P6" s="6">
        <v>0</v>
      </c>
      <c r="Q6" s="6">
        <v>2</v>
      </c>
      <c r="R6" s="4">
        <v>0</v>
      </c>
      <c r="S6" s="4">
        <v>1436987.2258064509</v>
      </c>
      <c r="T6" s="4">
        <v>0</v>
      </c>
      <c r="U6" s="4">
        <f t="shared" si="3"/>
        <v>1436987.2258064509</v>
      </c>
      <c r="V6" s="9">
        <f t="shared" si="4"/>
        <v>1</v>
      </c>
      <c r="W6" s="9">
        <f t="shared" si="5"/>
        <v>1</v>
      </c>
      <c r="X6" s="9">
        <f t="shared" si="6"/>
        <v>0.8</v>
      </c>
      <c r="Y6" s="9">
        <f t="shared" si="7"/>
        <v>0.8</v>
      </c>
    </row>
    <row r="7" spans="1:25" x14ac:dyDescent="0.2">
      <c r="A7" s="1" t="s">
        <v>18</v>
      </c>
      <c r="B7" s="1">
        <f t="shared" si="0"/>
        <v>2023</v>
      </c>
      <c r="C7" s="1" t="str">
        <f t="shared" si="1"/>
        <v>01</v>
      </c>
      <c r="D7" s="1" t="str">
        <f t="shared" si="2"/>
        <v>01/23</v>
      </c>
      <c r="E7" s="1" t="s">
        <v>5</v>
      </c>
      <c r="F7" s="1" t="s">
        <v>19</v>
      </c>
      <c r="G7" s="1" t="s">
        <v>7</v>
      </c>
      <c r="H7" s="1" t="s">
        <v>8</v>
      </c>
      <c r="I7" s="1" t="s">
        <v>9</v>
      </c>
      <c r="J7" s="1" t="s">
        <v>20</v>
      </c>
      <c r="K7" s="1" t="s">
        <v>13</v>
      </c>
      <c r="L7" s="1" t="s">
        <v>2</v>
      </c>
      <c r="M7" s="1" t="s">
        <v>1044</v>
      </c>
      <c r="N7" s="1" t="s">
        <v>3</v>
      </c>
      <c r="O7" s="6">
        <v>9</v>
      </c>
      <c r="P7" s="6">
        <v>2.583333333333333</v>
      </c>
      <c r="Q7" s="6">
        <v>0</v>
      </c>
      <c r="R7" s="4">
        <v>0</v>
      </c>
      <c r="S7" s="4">
        <v>1436987.2258064509</v>
      </c>
      <c r="T7" s="4">
        <v>0</v>
      </c>
      <c r="U7" s="4">
        <f t="shared" si="3"/>
        <v>1436987.2258064509</v>
      </c>
      <c r="V7" s="9">
        <f t="shared" si="4"/>
        <v>0.9</v>
      </c>
      <c r="W7" s="9">
        <f t="shared" si="5"/>
        <v>0.7769784172661871</v>
      </c>
      <c r="X7" s="9">
        <f t="shared" si="6"/>
        <v>1</v>
      </c>
      <c r="Y7" s="9">
        <f t="shared" si="7"/>
        <v>0.9</v>
      </c>
    </row>
    <row r="8" spans="1:25" x14ac:dyDescent="0.2">
      <c r="A8" s="1" t="s">
        <v>21</v>
      </c>
      <c r="B8" s="1">
        <f t="shared" si="0"/>
        <v>2023</v>
      </c>
      <c r="C8" s="1" t="str">
        <f t="shared" si="1"/>
        <v>01</v>
      </c>
      <c r="D8" s="1" t="str">
        <f t="shared" si="2"/>
        <v>01/23</v>
      </c>
      <c r="E8" s="1" t="s">
        <v>5</v>
      </c>
      <c r="F8" s="1" t="s">
        <v>22</v>
      </c>
      <c r="G8" s="1" t="s">
        <v>7</v>
      </c>
      <c r="H8" s="1" t="s">
        <v>8</v>
      </c>
      <c r="I8" s="1" t="s">
        <v>9</v>
      </c>
      <c r="J8" s="1" t="s">
        <v>23</v>
      </c>
      <c r="K8" s="1" t="s">
        <v>13</v>
      </c>
      <c r="L8" s="1" t="s">
        <v>2</v>
      </c>
      <c r="M8" s="1" t="s">
        <v>1044</v>
      </c>
      <c r="N8" s="1" t="s">
        <v>3</v>
      </c>
      <c r="O8" s="6">
        <v>3</v>
      </c>
      <c r="P8" s="6">
        <v>0.43333333333333329</v>
      </c>
      <c r="Q8" s="6">
        <v>6.5666666666666664</v>
      </c>
      <c r="R8" s="4">
        <v>132132.35999999999</v>
      </c>
      <c r="S8" s="4">
        <v>1436987.2258064509</v>
      </c>
      <c r="T8" s="4">
        <v>0</v>
      </c>
      <c r="U8" s="4">
        <f t="shared" si="3"/>
        <v>1569119.5858064508</v>
      </c>
      <c r="V8" s="9">
        <f t="shared" si="4"/>
        <v>0.95666666666666667</v>
      </c>
      <c r="W8" s="9">
        <f t="shared" si="5"/>
        <v>0.87378640776699035</v>
      </c>
      <c r="X8" s="9">
        <f t="shared" si="6"/>
        <v>0.31358885017421606</v>
      </c>
      <c r="Y8" s="9">
        <f t="shared" si="7"/>
        <v>0.3</v>
      </c>
    </row>
    <row r="9" spans="1:25" x14ac:dyDescent="0.2">
      <c r="A9" s="1" t="s">
        <v>24</v>
      </c>
      <c r="B9" s="1">
        <f t="shared" si="0"/>
        <v>2023</v>
      </c>
      <c r="C9" s="1" t="str">
        <f t="shared" si="1"/>
        <v>01</v>
      </c>
      <c r="D9" s="1" t="str">
        <f t="shared" si="2"/>
        <v>01/23</v>
      </c>
      <c r="E9" s="1" t="s">
        <v>5</v>
      </c>
      <c r="F9" s="1" t="s">
        <v>25</v>
      </c>
      <c r="G9" s="1" t="s">
        <v>7</v>
      </c>
      <c r="H9" s="1" t="s">
        <v>8</v>
      </c>
      <c r="I9" s="1" t="s">
        <v>9</v>
      </c>
      <c r="J9" s="1" t="s">
        <v>26</v>
      </c>
      <c r="K9" s="1" t="s">
        <v>13</v>
      </c>
      <c r="L9" s="1" t="s">
        <v>2</v>
      </c>
      <c r="M9" s="1" t="s">
        <v>1044</v>
      </c>
      <c r="N9" s="1" t="s">
        <v>3</v>
      </c>
      <c r="O9" s="6">
        <v>8</v>
      </c>
      <c r="P9" s="6">
        <v>0</v>
      </c>
      <c r="Q9" s="6">
        <v>2</v>
      </c>
      <c r="R9" s="4">
        <v>132132.35999999999</v>
      </c>
      <c r="S9" s="4">
        <v>1436987.2258064509</v>
      </c>
      <c r="T9" s="4">
        <v>0</v>
      </c>
      <c r="U9" s="4">
        <f t="shared" si="3"/>
        <v>1569119.5858064508</v>
      </c>
      <c r="V9" s="9">
        <f t="shared" si="4"/>
        <v>1</v>
      </c>
      <c r="W9" s="9">
        <f t="shared" si="5"/>
        <v>1</v>
      </c>
      <c r="X9" s="9">
        <f t="shared" si="6"/>
        <v>0.8</v>
      </c>
      <c r="Y9" s="9">
        <f t="shared" si="7"/>
        <v>0.8</v>
      </c>
    </row>
    <row r="10" spans="1:25" x14ac:dyDescent="0.2">
      <c r="A10" s="1" t="s">
        <v>27</v>
      </c>
      <c r="B10" s="1">
        <f t="shared" si="0"/>
        <v>2023</v>
      </c>
      <c r="C10" s="1" t="str">
        <f t="shared" si="1"/>
        <v>01</v>
      </c>
      <c r="D10" s="1" t="str">
        <f t="shared" si="2"/>
        <v>01/23</v>
      </c>
      <c r="E10" s="1" t="s">
        <v>5</v>
      </c>
      <c r="F10" s="1" t="s">
        <v>28</v>
      </c>
      <c r="G10" s="1" t="s">
        <v>7</v>
      </c>
      <c r="H10" s="1" t="s">
        <v>29</v>
      </c>
      <c r="I10" s="1" t="s">
        <v>9</v>
      </c>
      <c r="J10" s="1" t="s">
        <v>1</v>
      </c>
      <c r="K10" s="1" t="s">
        <v>1</v>
      </c>
      <c r="L10" s="1" t="s">
        <v>2</v>
      </c>
      <c r="M10" s="1" t="s">
        <v>1044</v>
      </c>
      <c r="N10" s="1" t="s">
        <v>3</v>
      </c>
      <c r="O10" s="6">
        <v>8</v>
      </c>
      <c r="P10" s="6">
        <v>0</v>
      </c>
      <c r="Q10" s="6">
        <v>2</v>
      </c>
      <c r="R10" s="4">
        <v>0</v>
      </c>
      <c r="S10" s="4">
        <v>1436987.2258064509</v>
      </c>
      <c r="T10" s="4">
        <v>0</v>
      </c>
      <c r="U10" s="4">
        <f t="shared" si="3"/>
        <v>1436987.2258064509</v>
      </c>
      <c r="V10" s="9">
        <f t="shared" si="4"/>
        <v>1</v>
      </c>
      <c r="W10" s="9">
        <f t="shared" si="5"/>
        <v>1</v>
      </c>
      <c r="X10" s="9">
        <f t="shared" si="6"/>
        <v>0.8</v>
      </c>
      <c r="Y10" s="9">
        <f t="shared" si="7"/>
        <v>0.8</v>
      </c>
    </row>
    <row r="11" spans="1:25" x14ac:dyDescent="0.2">
      <c r="A11" s="1" t="s">
        <v>30</v>
      </c>
      <c r="B11" s="1">
        <f t="shared" si="0"/>
        <v>2023</v>
      </c>
      <c r="C11" s="1" t="str">
        <f t="shared" si="1"/>
        <v>01</v>
      </c>
      <c r="D11" s="1" t="str">
        <f t="shared" si="2"/>
        <v>01/23</v>
      </c>
      <c r="E11" s="1" t="s">
        <v>5</v>
      </c>
      <c r="F11" s="1" t="s">
        <v>31</v>
      </c>
      <c r="G11" s="1" t="s">
        <v>7</v>
      </c>
      <c r="H11" s="1" t="s">
        <v>8</v>
      </c>
      <c r="I11" s="1" t="s">
        <v>9</v>
      </c>
      <c r="J11" s="1" t="s">
        <v>1</v>
      </c>
      <c r="K11" s="1" t="s">
        <v>1</v>
      </c>
      <c r="L11" s="1" t="s">
        <v>2</v>
      </c>
      <c r="M11" s="1" t="s">
        <v>1044</v>
      </c>
      <c r="N11" s="1" t="s">
        <v>3</v>
      </c>
      <c r="O11" s="6">
        <v>9</v>
      </c>
      <c r="P11" s="6">
        <v>0</v>
      </c>
      <c r="Q11" s="6">
        <v>1</v>
      </c>
      <c r="R11" s="4">
        <v>0</v>
      </c>
      <c r="S11" s="4">
        <v>1436987.2258064509</v>
      </c>
      <c r="T11" s="4">
        <v>0</v>
      </c>
      <c r="U11" s="4">
        <f t="shared" si="3"/>
        <v>1436987.2258064509</v>
      </c>
      <c r="V11" s="9">
        <f t="shared" si="4"/>
        <v>1</v>
      </c>
      <c r="W11" s="9">
        <f t="shared" si="5"/>
        <v>1</v>
      </c>
      <c r="X11" s="9">
        <f t="shared" si="6"/>
        <v>0.9</v>
      </c>
      <c r="Y11" s="9">
        <f t="shared" si="7"/>
        <v>0.9</v>
      </c>
    </row>
    <row r="12" spans="1:25" x14ac:dyDescent="0.2">
      <c r="A12" s="1" t="s">
        <v>32</v>
      </c>
      <c r="B12" s="1">
        <f t="shared" si="0"/>
        <v>2023</v>
      </c>
      <c r="C12" s="1" t="str">
        <f t="shared" si="1"/>
        <v>01</v>
      </c>
      <c r="D12" s="1" t="str">
        <f t="shared" si="2"/>
        <v>01/23</v>
      </c>
      <c r="E12" s="1" t="s">
        <v>5</v>
      </c>
      <c r="F12" s="1" t="s">
        <v>33</v>
      </c>
      <c r="G12" s="1" t="s">
        <v>7</v>
      </c>
      <c r="H12" s="1" t="s">
        <v>8</v>
      </c>
      <c r="I12" s="1" t="s">
        <v>9</v>
      </c>
      <c r="J12" s="1" t="s">
        <v>34</v>
      </c>
      <c r="K12" s="1" t="s">
        <v>13</v>
      </c>
      <c r="L12" s="1" t="s">
        <v>2</v>
      </c>
      <c r="M12" s="1" t="s">
        <v>1044</v>
      </c>
      <c r="N12" s="1" t="s">
        <v>3</v>
      </c>
      <c r="O12" s="6">
        <v>10</v>
      </c>
      <c r="P12" s="6">
        <v>0.43333333333333329</v>
      </c>
      <c r="Q12" s="6">
        <v>0</v>
      </c>
      <c r="R12" s="4">
        <v>132132.35999999999</v>
      </c>
      <c r="S12" s="4">
        <v>1436987.2258064509</v>
      </c>
      <c r="T12" s="4">
        <v>0</v>
      </c>
      <c r="U12" s="4">
        <f t="shared" si="3"/>
        <v>1569119.5858064508</v>
      </c>
      <c r="V12" s="9">
        <f t="shared" si="4"/>
        <v>1</v>
      </c>
      <c r="W12" s="9">
        <f t="shared" si="5"/>
        <v>0.95846645367412142</v>
      </c>
      <c r="X12" s="9">
        <f t="shared" si="6"/>
        <v>1</v>
      </c>
      <c r="Y12" s="9">
        <f t="shared" si="7"/>
        <v>1</v>
      </c>
    </row>
    <row r="13" spans="1:25" x14ac:dyDescent="0.2">
      <c r="A13" s="1" t="s">
        <v>35</v>
      </c>
      <c r="B13" s="1">
        <f t="shared" si="0"/>
        <v>2023</v>
      </c>
      <c r="C13" s="1" t="str">
        <f t="shared" si="1"/>
        <v>01</v>
      </c>
      <c r="D13" s="1" t="str">
        <f t="shared" si="2"/>
        <v>01/23</v>
      </c>
      <c r="E13" s="1" t="s">
        <v>5</v>
      </c>
      <c r="F13" s="1" t="s">
        <v>36</v>
      </c>
      <c r="G13" s="1" t="s">
        <v>7</v>
      </c>
      <c r="H13" s="1" t="s">
        <v>8</v>
      </c>
      <c r="I13" s="1" t="s">
        <v>9</v>
      </c>
      <c r="J13" s="1" t="s">
        <v>1</v>
      </c>
      <c r="K13" s="1" t="s">
        <v>1</v>
      </c>
      <c r="L13" s="1" t="s">
        <v>2</v>
      </c>
      <c r="M13" s="1" t="s">
        <v>1044</v>
      </c>
      <c r="N13" s="1" t="s">
        <v>3</v>
      </c>
      <c r="O13" s="6">
        <v>10</v>
      </c>
      <c r="P13" s="6">
        <v>0</v>
      </c>
      <c r="Q13" s="6">
        <v>0</v>
      </c>
      <c r="R13" s="4">
        <v>0</v>
      </c>
      <c r="S13" s="4">
        <v>1436987.2258064509</v>
      </c>
      <c r="T13" s="4">
        <v>0</v>
      </c>
      <c r="U13" s="4">
        <f t="shared" si="3"/>
        <v>1436987.2258064509</v>
      </c>
      <c r="V13" s="9">
        <f t="shared" si="4"/>
        <v>1</v>
      </c>
      <c r="W13" s="9">
        <f t="shared" si="5"/>
        <v>1</v>
      </c>
      <c r="X13" s="9">
        <f t="shared" si="6"/>
        <v>1</v>
      </c>
      <c r="Y13" s="9">
        <f t="shared" si="7"/>
        <v>1</v>
      </c>
    </row>
    <row r="14" spans="1:25" x14ac:dyDescent="0.2">
      <c r="A14" s="1" t="s">
        <v>37</v>
      </c>
      <c r="B14" s="1">
        <f t="shared" si="0"/>
        <v>2023</v>
      </c>
      <c r="C14" s="1" t="str">
        <f t="shared" si="1"/>
        <v>01</v>
      </c>
      <c r="D14" s="1" t="str">
        <f t="shared" si="2"/>
        <v>01/23</v>
      </c>
      <c r="E14" s="1" t="s">
        <v>5</v>
      </c>
      <c r="F14" s="1" t="s">
        <v>38</v>
      </c>
      <c r="G14" s="1" t="s">
        <v>7</v>
      </c>
      <c r="H14" s="1" t="s">
        <v>8</v>
      </c>
      <c r="I14" s="1" t="s">
        <v>9</v>
      </c>
      <c r="J14" s="1" t="s">
        <v>39</v>
      </c>
      <c r="K14" s="1" t="s">
        <v>13</v>
      </c>
      <c r="L14" s="1" t="s">
        <v>2</v>
      </c>
      <c r="M14" s="1" t="s">
        <v>1044</v>
      </c>
      <c r="N14" s="1" t="s">
        <v>3</v>
      </c>
      <c r="O14" s="6">
        <v>10</v>
      </c>
      <c r="P14" s="6">
        <v>0</v>
      </c>
      <c r="Q14" s="6">
        <v>0</v>
      </c>
      <c r="R14" s="4">
        <v>0</v>
      </c>
      <c r="S14" s="4">
        <v>1436987.2258064509</v>
      </c>
      <c r="T14" s="4">
        <v>0</v>
      </c>
      <c r="U14" s="4">
        <f t="shared" si="3"/>
        <v>1436987.2258064509</v>
      </c>
      <c r="V14" s="9">
        <f t="shared" si="4"/>
        <v>1</v>
      </c>
      <c r="W14" s="9">
        <f t="shared" si="5"/>
        <v>1</v>
      </c>
      <c r="X14" s="9">
        <f t="shared" si="6"/>
        <v>1</v>
      </c>
      <c r="Y14" s="9">
        <f t="shared" si="7"/>
        <v>1</v>
      </c>
    </row>
    <row r="15" spans="1:25" x14ac:dyDescent="0.2">
      <c r="A15" s="1" t="s">
        <v>40</v>
      </c>
      <c r="B15" s="1">
        <f t="shared" si="0"/>
        <v>2023</v>
      </c>
      <c r="C15" s="1" t="str">
        <f t="shared" si="1"/>
        <v>01</v>
      </c>
      <c r="D15" s="1" t="str">
        <f t="shared" si="2"/>
        <v>01/23</v>
      </c>
      <c r="E15" s="1" t="s">
        <v>5</v>
      </c>
      <c r="F15" s="1" t="s">
        <v>41</v>
      </c>
      <c r="G15" s="1" t="s">
        <v>7</v>
      </c>
      <c r="H15" s="1" t="s">
        <v>8</v>
      </c>
      <c r="I15" s="1" t="s">
        <v>9</v>
      </c>
      <c r="J15" s="1" t="s">
        <v>1</v>
      </c>
      <c r="K15" s="1" t="s">
        <v>1</v>
      </c>
      <c r="L15" s="1" t="s">
        <v>2</v>
      </c>
      <c r="M15" s="1" t="s">
        <v>1044</v>
      </c>
      <c r="N15" s="1" t="s">
        <v>3</v>
      </c>
      <c r="O15" s="6">
        <v>9</v>
      </c>
      <c r="P15" s="6">
        <v>0</v>
      </c>
      <c r="Q15" s="6">
        <v>1</v>
      </c>
      <c r="R15" s="4">
        <v>0</v>
      </c>
      <c r="S15" s="4">
        <v>1436987.2258064509</v>
      </c>
      <c r="T15" s="4">
        <v>0</v>
      </c>
      <c r="U15" s="4">
        <f t="shared" si="3"/>
        <v>1436987.2258064509</v>
      </c>
      <c r="V15" s="9">
        <f t="shared" si="4"/>
        <v>1</v>
      </c>
      <c r="W15" s="9">
        <f t="shared" si="5"/>
        <v>1</v>
      </c>
      <c r="X15" s="9">
        <f t="shared" si="6"/>
        <v>0.9</v>
      </c>
      <c r="Y15" s="9">
        <f t="shared" si="7"/>
        <v>0.9</v>
      </c>
    </row>
    <row r="16" spans="1:25" x14ac:dyDescent="0.2">
      <c r="A16" s="1" t="s">
        <v>42</v>
      </c>
      <c r="B16" s="1">
        <f t="shared" si="0"/>
        <v>2023</v>
      </c>
      <c r="C16" s="1" t="str">
        <f t="shared" si="1"/>
        <v>01</v>
      </c>
      <c r="D16" s="1" t="str">
        <f t="shared" si="2"/>
        <v>01/23</v>
      </c>
      <c r="E16" s="1" t="s">
        <v>5</v>
      </c>
      <c r="F16" s="1" t="s">
        <v>43</v>
      </c>
      <c r="G16" s="1" t="s">
        <v>7</v>
      </c>
      <c r="H16" s="1" t="s">
        <v>8</v>
      </c>
      <c r="I16" s="1" t="s">
        <v>9</v>
      </c>
      <c r="J16" s="1" t="s">
        <v>1</v>
      </c>
      <c r="K16" s="1" t="s">
        <v>1</v>
      </c>
      <c r="L16" s="1" t="s">
        <v>2</v>
      </c>
      <c r="M16" s="1" t="s">
        <v>1044</v>
      </c>
      <c r="N16" s="1" t="s">
        <v>3</v>
      </c>
      <c r="O16" s="6">
        <v>8</v>
      </c>
      <c r="P16" s="6">
        <v>0</v>
      </c>
      <c r="Q16" s="6">
        <v>2</v>
      </c>
      <c r="R16" s="4">
        <v>0</v>
      </c>
      <c r="S16" s="4">
        <v>1436987.2258064509</v>
      </c>
      <c r="T16" s="4">
        <v>0</v>
      </c>
      <c r="U16" s="4">
        <f t="shared" si="3"/>
        <v>1436987.2258064509</v>
      </c>
      <c r="V16" s="9">
        <f t="shared" si="4"/>
        <v>1</v>
      </c>
      <c r="W16" s="9">
        <f t="shared" si="5"/>
        <v>1</v>
      </c>
      <c r="X16" s="9">
        <f t="shared" si="6"/>
        <v>0.8</v>
      </c>
      <c r="Y16" s="9">
        <f t="shared" si="7"/>
        <v>0.8</v>
      </c>
    </row>
    <row r="17" spans="1:25" x14ac:dyDescent="0.2">
      <c r="A17" s="1" t="s">
        <v>44</v>
      </c>
      <c r="B17" s="1">
        <f t="shared" si="0"/>
        <v>2023</v>
      </c>
      <c r="C17" s="1" t="str">
        <f t="shared" si="1"/>
        <v>01</v>
      </c>
      <c r="D17" s="1" t="str">
        <f t="shared" si="2"/>
        <v>01/23</v>
      </c>
      <c r="E17" s="1" t="s">
        <v>5</v>
      </c>
      <c r="F17" s="1" t="s">
        <v>45</v>
      </c>
      <c r="G17" s="1" t="s">
        <v>7</v>
      </c>
      <c r="H17" s="1" t="s">
        <v>8</v>
      </c>
      <c r="I17" s="1" t="s">
        <v>9</v>
      </c>
      <c r="J17" s="1" t="s">
        <v>1</v>
      </c>
      <c r="K17" s="1" t="s">
        <v>1</v>
      </c>
      <c r="L17" s="1" t="s">
        <v>2</v>
      </c>
      <c r="M17" s="1" t="s">
        <v>1044</v>
      </c>
      <c r="N17" s="1" t="s">
        <v>3</v>
      </c>
      <c r="O17" s="6">
        <v>9</v>
      </c>
      <c r="P17" s="6">
        <v>0</v>
      </c>
      <c r="Q17" s="6">
        <v>1</v>
      </c>
      <c r="R17" s="4">
        <v>0</v>
      </c>
      <c r="S17" s="4">
        <v>1436987.2258064509</v>
      </c>
      <c r="T17" s="4">
        <v>0</v>
      </c>
      <c r="U17" s="4">
        <f t="shared" si="3"/>
        <v>1436987.2258064509</v>
      </c>
      <c r="V17" s="9">
        <f t="shared" si="4"/>
        <v>1</v>
      </c>
      <c r="W17" s="9">
        <f t="shared" si="5"/>
        <v>1</v>
      </c>
      <c r="X17" s="9">
        <f t="shared" si="6"/>
        <v>0.9</v>
      </c>
      <c r="Y17" s="9">
        <f t="shared" si="7"/>
        <v>0.9</v>
      </c>
    </row>
    <row r="18" spans="1:25" x14ac:dyDescent="0.2">
      <c r="A18" s="1" t="s">
        <v>46</v>
      </c>
      <c r="B18" s="1">
        <f t="shared" si="0"/>
        <v>2023</v>
      </c>
      <c r="C18" s="1" t="str">
        <f t="shared" si="1"/>
        <v>01</v>
      </c>
      <c r="D18" s="1" t="str">
        <f t="shared" si="2"/>
        <v>01/23</v>
      </c>
      <c r="E18" s="1" t="s">
        <v>5</v>
      </c>
      <c r="F18" s="1" t="s">
        <v>47</v>
      </c>
      <c r="G18" s="1" t="s">
        <v>7</v>
      </c>
      <c r="H18" s="1" t="s">
        <v>8</v>
      </c>
      <c r="I18" s="1" t="s">
        <v>9</v>
      </c>
      <c r="J18" s="1" t="s">
        <v>1</v>
      </c>
      <c r="K18" s="1" t="s">
        <v>1</v>
      </c>
      <c r="L18" s="1" t="s">
        <v>2</v>
      </c>
      <c r="M18" s="1" t="s">
        <v>1044</v>
      </c>
      <c r="N18" s="1" t="s">
        <v>3</v>
      </c>
      <c r="O18" s="6">
        <v>10</v>
      </c>
      <c r="P18" s="6">
        <v>0</v>
      </c>
      <c r="Q18" s="6">
        <v>0</v>
      </c>
      <c r="R18" s="4">
        <v>0</v>
      </c>
      <c r="S18" s="4">
        <v>1436987.2258064509</v>
      </c>
      <c r="T18" s="4">
        <v>0</v>
      </c>
      <c r="U18" s="4">
        <f t="shared" si="3"/>
        <v>1436987.2258064509</v>
      </c>
      <c r="V18" s="9">
        <f t="shared" si="4"/>
        <v>1</v>
      </c>
      <c r="W18" s="9">
        <f t="shared" si="5"/>
        <v>1</v>
      </c>
      <c r="X18" s="9">
        <f t="shared" si="6"/>
        <v>1</v>
      </c>
      <c r="Y18" s="9">
        <f t="shared" si="7"/>
        <v>1</v>
      </c>
    </row>
    <row r="19" spans="1:25" x14ac:dyDescent="0.2">
      <c r="A19" s="1" t="s">
        <v>48</v>
      </c>
      <c r="B19" s="1">
        <f t="shared" si="0"/>
        <v>2023</v>
      </c>
      <c r="C19" s="1" t="str">
        <f t="shared" si="1"/>
        <v>01</v>
      </c>
      <c r="D19" s="1" t="str">
        <f t="shared" si="2"/>
        <v>01/23</v>
      </c>
      <c r="E19" s="1" t="s">
        <v>5</v>
      </c>
      <c r="F19" s="1" t="s">
        <v>49</v>
      </c>
      <c r="G19" s="1" t="s">
        <v>7</v>
      </c>
      <c r="H19" s="1" t="s">
        <v>8</v>
      </c>
      <c r="I19" s="1" t="s">
        <v>9</v>
      </c>
      <c r="J19" s="1" t="s">
        <v>50</v>
      </c>
      <c r="K19" s="1" t="s">
        <v>13</v>
      </c>
      <c r="L19" s="1" t="s">
        <v>2</v>
      </c>
      <c r="M19" s="1" t="s">
        <v>1044</v>
      </c>
      <c r="N19" s="1" t="s">
        <v>3</v>
      </c>
      <c r="O19" s="6">
        <v>10</v>
      </c>
      <c r="P19" s="6">
        <v>0.33333333333333331</v>
      </c>
      <c r="Q19" s="6">
        <v>0</v>
      </c>
      <c r="R19" s="4">
        <v>66066.180000000008</v>
      </c>
      <c r="S19" s="4">
        <v>1436987.2258064509</v>
      </c>
      <c r="T19" s="4">
        <v>0</v>
      </c>
      <c r="U19" s="4">
        <f t="shared" si="3"/>
        <v>1503053.4058064509</v>
      </c>
      <c r="V19" s="9">
        <f t="shared" si="4"/>
        <v>1</v>
      </c>
      <c r="W19" s="9">
        <f t="shared" si="5"/>
        <v>0.96774193548387089</v>
      </c>
      <c r="X19" s="9">
        <f t="shared" si="6"/>
        <v>1</v>
      </c>
      <c r="Y19" s="9">
        <f t="shared" si="7"/>
        <v>1</v>
      </c>
    </row>
    <row r="20" spans="1:25" x14ac:dyDescent="0.2">
      <c r="A20" s="1" t="s">
        <v>51</v>
      </c>
      <c r="B20" s="1">
        <f t="shared" si="0"/>
        <v>2023</v>
      </c>
      <c r="C20" s="1" t="str">
        <f t="shared" si="1"/>
        <v>01</v>
      </c>
      <c r="D20" s="1" t="str">
        <f t="shared" si="2"/>
        <v>01/23</v>
      </c>
      <c r="E20" s="1" t="s">
        <v>5</v>
      </c>
      <c r="F20" s="1" t="s">
        <v>52</v>
      </c>
      <c r="G20" s="1" t="s">
        <v>7</v>
      </c>
      <c r="H20" s="1" t="s">
        <v>8</v>
      </c>
      <c r="I20" s="1" t="s">
        <v>9</v>
      </c>
      <c r="J20" s="1" t="s">
        <v>53</v>
      </c>
      <c r="K20" s="1" t="s">
        <v>13</v>
      </c>
      <c r="L20" s="1" t="s">
        <v>2</v>
      </c>
      <c r="M20" s="1" t="s">
        <v>1044</v>
      </c>
      <c r="N20" s="1" t="s">
        <v>3</v>
      </c>
      <c r="O20" s="6">
        <v>10</v>
      </c>
      <c r="P20" s="6">
        <v>0.25</v>
      </c>
      <c r="Q20" s="6">
        <v>0</v>
      </c>
      <c r="R20" s="4">
        <v>430000</v>
      </c>
      <c r="S20" s="4">
        <v>1436987.2258064509</v>
      </c>
      <c r="T20" s="4">
        <v>0</v>
      </c>
      <c r="U20" s="4">
        <f t="shared" si="3"/>
        <v>1866987.2258064509</v>
      </c>
      <c r="V20" s="9">
        <f t="shared" si="4"/>
        <v>1</v>
      </c>
      <c r="W20" s="9">
        <f t="shared" si="5"/>
        <v>0.97560975609756095</v>
      </c>
      <c r="X20" s="9">
        <f t="shared" si="6"/>
        <v>1</v>
      </c>
      <c r="Y20" s="9">
        <f t="shared" si="7"/>
        <v>1</v>
      </c>
    </row>
    <row r="21" spans="1:25" x14ac:dyDescent="0.2">
      <c r="A21" s="1" t="s">
        <v>54</v>
      </c>
      <c r="B21" s="1">
        <f t="shared" si="0"/>
        <v>2023</v>
      </c>
      <c r="C21" s="1" t="str">
        <f t="shared" si="1"/>
        <v>01</v>
      </c>
      <c r="D21" s="1" t="str">
        <f t="shared" si="2"/>
        <v>01/23</v>
      </c>
      <c r="E21" s="1" t="s">
        <v>5</v>
      </c>
      <c r="F21" s="1" t="s">
        <v>55</v>
      </c>
      <c r="G21" s="1" t="s">
        <v>7</v>
      </c>
      <c r="H21" s="1" t="s">
        <v>8</v>
      </c>
      <c r="I21" s="1" t="s">
        <v>9</v>
      </c>
      <c r="J21" s="1" t="s">
        <v>1</v>
      </c>
      <c r="K21" s="1" t="s">
        <v>1</v>
      </c>
      <c r="L21" s="1" t="s">
        <v>2</v>
      </c>
      <c r="M21" s="1" t="s">
        <v>1044</v>
      </c>
      <c r="N21" s="1" t="s">
        <v>3</v>
      </c>
      <c r="O21" s="6">
        <v>10</v>
      </c>
      <c r="P21" s="6">
        <v>0</v>
      </c>
      <c r="Q21" s="6">
        <v>0</v>
      </c>
      <c r="R21" s="4">
        <v>0</v>
      </c>
      <c r="S21" s="4">
        <v>1436987.2258064509</v>
      </c>
      <c r="T21" s="4">
        <v>0</v>
      </c>
      <c r="U21" s="4">
        <f t="shared" si="3"/>
        <v>1436987.2258064509</v>
      </c>
      <c r="V21" s="9">
        <f t="shared" si="4"/>
        <v>1</v>
      </c>
      <c r="W21" s="9">
        <f t="shared" si="5"/>
        <v>1</v>
      </c>
      <c r="X21" s="9">
        <f t="shared" si="6"/>
        <v>1</v>
      </c>
      <c r="Y21" s="9">
        <f t="shared" si="7"/>
        <v>1</v>
      </c>
    </row>
    <row r="22" spans="1:25" x14ac:dyDescent="0.2">
      <c r="A22" s="1" t="s">
        <v>56</v>
      </c>
      <c r="B22" s="1">
        <f t="shared" si="0"/>
        <v>2023</v>
      </c>
      <c r="C22" s="1" t="str">
        <f t="shared" si="1"/>
        <v>01</v>
      </c>
      <c r="D22" s="1" t="str">
        <f t="shared" si="2"/>
        <v>01/23</v>
      </c>
      <c r="E22" s="1" t="s">
        <v>5</v>
      </c>
      <c r="F22" s="1" t="s">
        <v>57</v>
      </c>
      <c r="G22" s="1" t="s">
        <v>7</v>
      </c>
      <c r="H22" s="1" t="s">
        <v>8</v>
      </c>
      <c r="I22" s="1" t="s">
        <v>9</v>
      </c>
      <c r="J22" s="1" t="s">
        <v>58</v>
      </c>
      <c r="K22" s="1" t="s">
        <v>13</v>
      </c>
      <c r="L22" s="1" t="s">
        <v>2</v>
      </c>
      <c r="M22" s="1" t="s">
        <v>1044</v>
      </c>
      <c r="N22" s="1" t="s">
        <v>3</v>
      </c>
      <c r="O22" s="6">
        <v>10</v>
      </c>
      <c r="P22" s="6">
        <v>0.33333333333333331</v>
      </c>
      <c r="Q22" s="6">
        <v>0</v>
      </c>
      <c r="R22" s="4">
        <v>66066.180000000008</v>
      </c>
      <c r="S22" s="4">
        <v>1436987.2258064509</v>
      </c>
      <c r="T22" s="4">
        <v>0</v>
      </c>
      <c r="U22" s="4">
        <f t="shared" si="3"/>
        <v>1503053.4058064509</v>
      </c>
      <c r="V22" s="9">
        <f t="shared" si="4"/>
        <v>1</v>
      </c>
      <c r="W22" s="9">
        <f t="shared" si="5"/>
        <v>0.96774193548387089</v>
      </c>
      <c r="X22" s="9">
        <f t="shared" si="6"/>
        <v>1</v>
      </c>
      <c r="Y22" s="9">
        <f t="shared" si="7"/>
        <v>1</v>
      </c>
    </row>
    <row r="23" spans="1:25" x14ac:dyDescent="0.2">
      <c r="A23" s="1" t="s">
        <v>59</v>
      </c>
      <c r="B23" s="1">
        <f t="shared" si="0"/>
        <v>2023</v>
      </c>
      <c r="C23" s="1" t="str">
        <f t="shared" si="1"/>
        <v>01</v>
      </c>
      <c r="D23" s="1" t="str">
        <f t="shared" si="2"/>
        <v>01/23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2</v>
      </c>
      <c r="M23" s="1" t="s">
        <v>1044</v>
      </c>
      <c r="N23" s="1" t="s">
        <v>3</v>
      </c>
      <c r="O23" s="6">
        <v>0</v>
      </c>
      <c r="P23" s="6">
        <v>0</v>
      </c>
      <c r="Q23" s="6">
        <v>10</v>
      </c>
      <c r="R23" s="4">
        <v>0</v>
      </c>
      <c r="S23" s="4">
        <v>1436987.2258064509</v>
      </c>
      <c r="T23" s="4">
        <v>0</v>
      </c>
      <c r="U23" s="4">
        <f t="shared" si="3"/>
        <v>1436987.2258064509</v>
      </c>
      <c r="V23" s="9">
        <f t="shared" si="4"/>
        <v>1</v>
      </c>
      <c r="W23" s="9">
        <f t="shared" si="5"/>
        <v>0</v>
      </c>
      <c r="X23" s="9">
        <f t="shared" si="6"/>
        <v>0</v>
      </c>
      <c r="Y23" s="9">
        <f t="shared" si="7"/>
        <v>0</v>
      </c>
    </row>
    <row r="24" spans="1:25" x14ac:dyDescent="0.2">
      <c r="A24" s="1" t="s">
        <v>60</v>
      </c>
      <c r="B24" s="1">
        <f t="shared" si="0"/>
        <v>2023</v>
      </c>
      <c r="C24" s="1" t="str">
        <f t="shared" si="1"/>
        <v>01</v>
      </c>
      <c r="D24" s="1" t="str">
        <f t="shared" si="2"/>
        <v>01/23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2</v>
      </c>
      <c r="M24" s="1" t="s">
        <v>1044</v>
      </c>
      <c r="N24" s="1" t="s">
        <v>3</v>
      </c>
      <c r="O24" s="6">
        <v>0</v>
      </c>
      <c r="P24" s="6">
        <v>0</v>
      </c>
      <c r="Q24" s="6">
        <v>10</v>
      </c>
      <c r="R24" s="4">
        <v>0</v>
      </c>
      <c r="S24" s="4">
        <v>1436987.2258064509</v>
      </c>
      <c r="T24" s="4">
        <v>0</v>
      </c>
      <c r="U24" s="4">
        <f t="shared" si="3"/>
        <v>1436987.2258064509</v>
      </c>
      <c r="V24" s="9">
        <f t="shared" si="4"/>
        <v>1</v>
      </c>
      <c r="W24" s="9">
        <f t="shared" si="5"/>
        <v>0</v>
      </c>
      <c r="X24" s="9">
        <f t="shared" si="6"/>
        <v>0</v>
      </c>
      <c r="Y24" s="9">
        <f t="shared" si="7"/>
        <v>0</v>
      </c>
    </row>
    <row r="25" spans="1:25" x14ac:dyDescent="0.2">
      <c r="A25" s="1" t="s">
        <v>61</v>
      </c>
      <c r="B25" s="1">
        <f t="shared" si="0"/>
        <v>2023</v>
      </c>
      <c r="C25" s="1" t="str">
        <f t="shared" si="1"/>
        <v>01</v>
      </c>
      <c r="D25" s="1" t="str">
        <f t="shared" si="2"/>
        <v>01/23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2</v>
      </c>
      <c r="M25" s="1" t="s">
        <v>1044</v>
      </c>
      <c r="N25" s="1" t="s">
        <v>3</v>
      </c>
      <c r="O25" s="6">
        <v>0</v>
      </c>
      <c r="P25" s="6">
        <v>0</v>
      </c>
      <c r="Q25" s="6">
        <v>10</v>
      </c>
      <c r="R25" s="4">
        <v>0</v>
      </c>
      <c r="S25" s="4">
        <v>1436987.2258064509</v>
      </c>
      <c r="T25" s="4">
        <v>0</v>
      </c>
      <c r="U25" s="4">
        <f t="shared" si="3"/>
        <v>1436987.2258064509</v>
      </c>
      <c r="V25" s="9">
        <f t="shared" si="4"/>
        <v>1</v>
      </c>
      <c r="W25" s="9">
        <f t="shared" si="5"/>
        <v>0</v>
      </c>
      <c r="X25" s="9">
        <f t="shared" si="6"/>
        <v>0</v>
      </c>
      <c r="Y25" s="9">
        <f t="shared" si="7"/>
        <v>0</v>
      </c>
    </row>
    <row r="26" spans="1:25" x14ac:dyDescent="0.2">
      <c r="A26" s="1" t="s">
        <v>62</v>
      </c>
      <c r="B26" s="1">
        <f t="shared" si="0"/>
        <v>2023</v>
      </c>
      <c r="C26" s="1" t="str">
        <f t="shared" si="1"/>
        <v>01</v>
      </c>
      <c r="D26" s="1" t="str">
        <f t="shared" si="2"/>
        <v>01/23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2</v>
      </c>
      <c r="M26" s="1" t="s">
        <v>1044</v>
      </c>
      <c r="N26" s="1" t="s">
        <v>3</v>
      </c>
      <c r="O26" s="6">
        <v>0</v>
      </c>
      <c r="P26" s="6">
        <v>0</v>
      </c>
      <c r="Q26" s="6">
        <v>10</v>
      </c>
      <c r="R26" s="4">
        <v>0</v>
      </c>
      <c r="S26" s="4">
        <v>1436987.2258064509</v>
      </c>
      <c r="T26" s="4">
        <v>0</v>
      </c>
      <c r="U26" s="4">
        <f t="shared" si="3"/>
        <v>1436987.2258064509</v>
      </c>
      <c r="V26" s="9">
        <f t="shared" si="4"/>
        <v>1</v>
      </c>
      <c r="W26" s="9">
        <f t="shared" si="5"/>
        <v>0</v>
      </c>
      <c r="X26" s="9">
        <f t="shared" si="6"/>
        <v>0</v>
      </c>
      <c r="Y26" s="9">
        <f t="shared" si="7"/>
        <v>0</v>
      </c>
    </row>
    <row r="27" spans="1:25" x14ac:dyDescent="0.2">
      <c r="A27" s="1" t="s">
        <v>63</v>
      </c>
      <c r="B27" s="1">
        <f t="shared" si="0"/>
        <v>2023</v>
      </c>
      <c r="C27" s="1" t="str">
        <f t="shared" si="1"/>
        <v>01</v>
      </c>
      <c r="D27" s="1" t="str">
        <f t="shared" si="2"/>
        <v>01/23</v>
      </c>
      <c r="E27" s="1" t="s">
        <v>5</v>
      </c>
      <c r="F27" s="1" t="s">
        <v>64</v>
      </c>
      <c r="G27" s="1" t="s">
        <v>7</v>
      </c>
      <c r="H27" s="1" t="s">
        <v>8</v>
      </c>
      <c r="I27" s="1" t="s">
        <v>9</v>
      </c>
      <c r="J27" s="1" t="s">
        <v>65</v>
      </c>
      <c r="K27" s="1" t="s">
        <v>13</v>
      </c>
      <c r="L27" s="1" t="s">
        <v>2</v>
      </c>
      <c r="M27" s="1" t="s">
        <v>1044</v>
      </c>
      <c r="N27" s="1" t="s">
        <v>3</v>
      </c>
      <c r="O27" s="6">
        <v>10</v>
      </c>
      <c r="P27" s="6">
        <v>0.41666666666666669</v>
      </c>
      <c r="Q27" s="6">
        <v>0</v>
      </c>
      <c r="R27" s="4">
        <v>3655000</v>
      </c>
      <c r="S27" s="4">
        <v>1436987.2258064509</v>
      </c>
      <c r="T27" s="4">
        <v>0</v>
      </c>
      <c r="U27" s="4">
        <f t="shared" si="3"/>
        <v>5091987.2258064505</v>
      </c>
      <c r="V27" s="9">
        <f t="shared" si="4"/>
        <v>1</v>
      </c>
      <c r="W27" s="9">
        <f t="shared" si="5"/>
        <v>0.96000000000000008</v>
      </c>
      <c r="X27" s="9">
        <f t="shared" si="6"/>
        <v>1</v>
      </c>
      <c r="Y27" s="9">
        <f t="shared" si="7"/>
        <v>1</v>
      </c>
    </row>
    <row r="28" spans="1:25" x14ac:dyDescent="0.2">
      <c r="A28" s="1" t="s">
        <v>66</v>
      </c>
      <c r="B28" s="1">
        <f t="shared" si="0"/>
        <v>2023</v>
      </c>
      <c r="C28" s="1" t="str">
        <f t="shared" si="1"/>
        <v>01</v>
      </c>
      <c r="D28" s="1" t="str">
        <f t="shared" si="2"/>
        <v>01/23</v>
      </c>
      <c r="E28" s="1" t="s">
        <v>5</v>
      </c>
      <c r="F28" s="1" t="s">
        <v>67</v>
      </c>
      <c r="G28" s="1" t="s">
        <v>7</v>
      </c>
      <c r="H28" s="1" t="s">
        <v>8</v>
      </c>
      <c r="I28" s="1" t="s">
        <v>9</v>
      </c>
      <c r="J28" s="1" t="s">
        <v>1</v>
      </c>
      <c r="K28" s="1" t="s">
        <v>1</v>
      </c>
      <c r="L28" s="1" t="s">
        <v>2</v>
      </c>
      <c r="M28" s="1" t="s">
        <v>1044</v>
      </c>
      <c r="N28" s="1" t="s">
        <v>3</v>
      </c>
      <c r="O28" s="6">
        <v>8</v>
      </c>
      <c r="P28" s="6">
        <v>0</v>
      </c>
      <c r="Q28" s="6">
        <v>2</v>
      </c>
      <c r="R28" s="4">
        <v>0</v>
      </c>
      <c r="S28" s="4">
        <v>1436987.2258064509</v>
      </c>
      <c r="T28" s="4">
        <v>0</v>
      </c>
      <c r="U28" s="4">
        <f t="shared" si="3"/>
        <v>1436987.2258064509</v>
      </c>
      <c r="V28" s="9">
        <f t="shared" si="4"/>
        <v>1</v>
      </c>
      <c r="W28" s="9">
        <f t="shared" si="5"/>
        <v>1</v>
      </c>
      <c r="X28" s="9">
        <f t="shared" si="6"/>
        <v>0.8</v>
      </c>
      <c r="Y28" s="9">
        <f t="shared" si="7"/>
        <v>0.8</v>
      </c>
    </row>
    <row r="29" spans="1:25" x14ac:dyDescent="0.2">
      <c r="A29" s="1" t="s">
        <v>68</v>
      </c>
      <c r="B29" s="1">
        <f t="shared" si="0"/>
        <v>2023</v>
      </c>
      <c r="C29" s="1" t="str">
        <f t="shared" si="1"/>
        <v>01</v>
      </c>
      <c r="D29" s="1" t="str">
        <f t="shared" si="2"/>
        <v>01/23</v>
      </c>
      <c r="E29" s="1" t="s">
        <v>5</v>
      </c>
      <c r="F29" s="1" t="s">
        <v>69</v>
      </c>
      <c r="G29" s="1" t="s">
        <v>7</v>
      </c>
      <c r="H29" s="1" t="s">
        <v>8</v>
      </c>
      <c r="I29" s="1" t="s">
        <v>9</v>
      </c>
      <c r="J29" s="1" t="s">
        <v>1</v>
      </c>
      <c r="K29" s="1" t="s">
        <v>1</v>
      </c>
      <c r="L29" s="1" t="s">
        <v>2</v>
      </c>
      <c r="M29" s="1" t="s">
        <v>1044</v>
      </c>
      <c r="N29" s="1" t="s">
        <v>3</v>
      </c>
      <c r="O29" s="6">
        <v>1</v>
      </c>
      <c r="P29" s="6">
        <v>0</v>
      </c>
      <c r="Q29" s="6">
        <v>9</v>
      </c>
      <c r="R29" s="4">
        <v>0</v>
      </c>
      <c r="S29" s="4">
        <v>1436987.2258064509</v>
      </c>
      <c r="T29" s="4">
        <v>0</v>
      </c>
      <c r="U29" s="4">
        <f t="shared" si="3"/>
        <v>1436987.2258064509</v>
      </c>
      <c r="V29" s="9">
        <f t="shared" si="4"/>
        <v>1</v>
      </c>
      <c r="W29" s="9">
        <f t="shared" si="5"/>
        <v>1</v>
      </c>
      <c r="X29" s="9">
        <f t="shared" si="6"/>
        <v>0.1</v>
      </c>
      <c r="Y29" s="9">
        <f t="shared" si="7"/>
        <v>0.1</v>
      </c>
    </row>
    <row r="30" spans="1:25" x14ac:dyDescent="0.2">
      <c r="A30" s="1" t="s">
        <v>70</v>
      </c>
      <c r="B30" s="1">
        <f t="shared" si="0"/>
        <v>2023</v>
      </c>
      <c r="C30" s="1" t="str">
        <f t="shared" si="1"/>
        <v>01</v>
      </c>
      <c r="D30" s="1" t="str">
        <f t="shared" si="2"/>
        <v>01/23</v>
      </c>
      <c r="E30" s="1" t="s">
        <v>5</v>
      </c>
      <c r="F30" s="1" t="s">
        <v>71</v>
      </c>
      <c r="G30" s="1" t="s">
        <v>7</v>
      </c>
      <c r="H30" s="1" t="s">
        <v>8</v>
      </c>
      <c r="I30" s="1" t="s">
        <v>9</v>
      </c>
      <c r="J30" s="1" t="s">
        <v>1</v>
      </c>
      <c r="K30" s="1" t="s">
        <v>1</v>
      </c>
      <c r="L30" s="1" t="s">
        <v>2</v>
      </c>
      <c r="M30" s="1" t="s">
        <v>1044</v>
      </c>
      <c r="N30" s="1" t="s">
        <v>3</v>
      </c>
      <c r="O30" s="6">
        <v>8</v>
      </c>
      <c r="P30" s="6">
        <v>0</v>
      </c>
      <c r="Q30" s="6">
        <v>2</v>
      </c>
      <c r="R30" s="4">
        <v>0</v>
      </c>
      <c r="S30" s="4">
        <v>1436987.2258064509</v>
      </c>
      <c r="T30" s="4">
        <v>0</v>
      </c>
      <c r="U30" s="4">
        <f t="shared" si="3"/>
        <v>1436987.2258064509</v>
      </c>
      <c r="V30" s="9">
        <f t="shared" si="4"/>
        <v>1</v>
      </c>
      <c r="W30" s="9">
        <f t="shared" si="5"/>
        <v>1</v>
      </c>
      <c r="X30" s="9">
        <f t="shared" si="6"/>
        <v>0.8</v>
      </c>
      <c r="Y30" s="9">
        <f t="shared" si="7"/>
        <v>0.8</v>
      </c>
    </row>
    <row r="31" spans="1:25" x14ac:dyDescent="0.2">
      <c r="A31" s="1" t="s">
        <v>72</v>
      </c>
      <c r="B31" s="1">
        <f t="shared" si="0"/>
        <v>2023</v>
      </c>
      <c r="C31" s="1" t="str">
        <f t="shared" si="1"/>
        <v>01</v>
      </c>
      <c r="D31" s="1" t="str">
        <f t="shared" si="2"/>
        <v>01/23</v>
      </c>
      <c r="E31" s="1" t="s">
        <v>5</v>
      </c>
      <c r="F31" s="1" t="s">
        <v>73</v>
      </c>
      <c r="G31" s="1" t="s">
        <v>7</v>
      </c>
      <c r="H31" s="1" t="s">
        <v>8</v>
      </c>
      <c r="I31" s="1" t="s">
        <v>9</v>
      </c>
      <c r="J31" s="1" t="s">
        <v>74</v>
      </c>
      <c r="K31" s="1" t="s">
        <v>13</v>
      </c>
      <c r="L31" s="1" t="s">
        <v>2</v>
      </c>
      <c r="M31" s="1" t="s">
        <v>1044</v>
      </c>
      <c r="N31" s="1" t="s">
        <v>3</v>
      </c>
      <c r="O31" s="6">
        <v>9</v>
      </c>
      <c r="P31" s="6">
        <v>0.33333333333333331</v>
      </c>
      <c r="Q31" s="6">
        <v>0.66666666666666607</v>
      </c>
      <c r="R31" s="4">
        <v>66066.180000000008</v>
      </c>
      <c r="S31" s="4">
        <v>1436987.2258064509</v>
      </c>
      <c r="T31" s="4">
        <v>0</v>
      </c>
      <c r="U31" s="4">
        <f t="shared" si="3"/>
        <v>1503053.4058064509</v>
      </c>
      <c r="V31" s="9">
        <f t="shared" si="4"/>
        <v>0.96666666666666656</v>
      </c>
      <c r="W31" s="9">
        <f t="shared" si="5"/>
        <v>0.96428571428571419</v>
      </c>
      <c r="X31" s="9">
        <f t="shared" si="6"/>
        <v>0.93103448275862077</v>
      </c>
      <c r="Y31" s="9">
        <f t="shared" si="7"/>
        <v>0.9</v>
      </c>
    </row>
    <row r="32" spans="1:25" x14ac:dyDescent="0.2">
      <c r="A32" s="1" t="s">
        <v>75</v>
      </c>
      <c r="B32" s="1">
        <f t="shared" si="0"/>
        <v>2023</v>
      </c>
      <c r="C32" s="1" t="str">
        <f t="shared" si="1"/>
        <v>01</v>
      </c>
      <c r="D32" s="1" t="str">
        <f t="shared" si="2"/>
        <v>01/23</v>
      </c>
      <c r="E32" s="1" t="s">
        <v>5</v>
      </c>
      <c r="F32" s="1" t="s">
        <v>76</v>
      </c>
      <c r="G32" s="1" t="s">
        <v>7</v>
      </c>
      <c r="H32" s="1" t="s">
        <v>8</v>
      </c>
      <c r="I32" s="1" t="s">
        <v>9</v>
      </c>
      <c r="J32" s="1" t="s">
        <v>1</v>
      </c>
      <c r="K32" s="1" t="s">
        <v>1</v>
      </c>
      <c r="L32" s="1" t="s">
        <v>2</v>
      </c>
      <c r="M32" s="1" t="s">
        <v>1044</v>
      </c>
      <c r="N32" s="1" t="s">
        <v>3</v>
      </c>
      <c r="O32" s="6">
        <v>10</v>
      </c>
      <c r="P32" s="6">
        <v>0</v>
      </c>
      <c r="Q32" s="6">
        <v>0</v>
      </c>
      <c r="R32" s="4">
        <v>0</v>
      </c>
      <c r="S32" s="4">
        <v>1436987.2258064509</v>
      </c>
      <c r="T32" s="4">
        <v>0</v>
      </c>
      <c r="U32" s="4">
        <f t="shared" si="3"/>
        <v>1436987.2258064509</v>
      </c>
      <c r="V32" s="9">
        <f t="shared" si="4"/>
        <v>1</v>
      </c>
      <c r="W32" s="9">
        <f t="shared" si="5"/>
        <v>1</v>
      </c>
      <c r="X32" s="9">
        <f t="shared" si="6"/>
        <v>1</v>
      </c>
      <c r="Y32" s="9">
        <f t="shared" si="7"/>
        <v>1</v>
      </c>
    </row>
    <row r="33" spans="1:25" x14ac:dyDescent="0.2">
      <c r="A33" s="1" t="s">
        <v>77</v>
      </c>
      <c r="B33" s="1">
        <f t="shared" si="0"/>
        <v>2023</v>
      </c>
      <c r="C33" s="1" t="str">
        <f t="shared" si="1"/>
        <v>02</v>
      </c>
      <c r="D33" s="1" t="str">
        <f t="shared" si="2"/>
        <v>02/23</v>
      </c>
      <c r="E33" s="1" t="s">
        <v>5</v>
      </c>
      <c r="F33" s="1" t="s">
        <v>78</v>
      </c>
      <c r="G33" s="1" t="s">
        <v>7</v>
      </c>
      <c r="H33" s="1" t="s">
        <v>8</v>
      </c>
      <c r="I33" s="1" t="s">
        <v>9</v>
      </c>
      <c r="J33" s="1" t="s">
        <v>79</v>
      </c>
      <c r="K33" s="1" t="s">
        <v>13</v>
      </c>
      <c r="L33" s="1" t="s">
        <v>2</v>
      </c>
      <c r="M33" s="1" t="s">
        <v>1044</v>
      </c>
      <c r="N33" s="1" t="s">
        <v>3</v>
      </c>
      <c r="O33" s="6">
        <v>10</v>
      </c>
      <c r="P33" s="6">
        <v>0</v>
      </c>
      <c r="Q33" s="6">
        <v>0</v>
      </c>
      <c r="R33" s="4">
        <v>66066.180000000008</v>
      </c>
      <c r="S33" s="4">
        <v>5990653.2857142854</v>
      </c>
      <c r="T33" s="4">
        <v>0</v>
      </c>
      <c r="U33" s="4">
        <f t="shared" si="3"/>
        <v>6056719.4657142852</v>
      </c>
      <c r="V33" s="9">
        <f t="shared" si="4"/>
        <v>1</v>
      </c>
      <c r="W33" s="9">
        <f t="shared" si="5"/>
        <v>1</v>
      </c>
      <c r="X33" s="9">
        <f t="shared" si="6"/>
        <v>1</v>
      </c>
      <c r="Y33" s="9">
        <f t="shared" si="7"/>
        <v>1</v>
      </c>
    </row>
    <row r="34" spans="1:25" x14ac:dyDescent="0.2">
      <c r="A34" s="1" t="s">
        <v>80</v>
      </c>
      <c r="B34" s="1">
        <f t="shared" si="0"/>
        <v>2023</v>
      </c>
      <c r="C34" s="1" t="str">
        <f t="shared" si="1"/>
        <v>02</v>
      </c>
      <c r="D34" s="1" t="str">
        <f t="shared" si="2"/>
        <v>02/23</v>
      </c>
      <c r="E34" s="1" t="s">
        <v>5</v>
      </c>
      <c r="F34" s="1" t="s">
        <v>81</v>
      </c>
      <c r="G34" s="1" t="s">
        <v>7</v>
      </c>
      <c r="H34" s="1" t="s">
        <v>8</v>
      </c>
      <c r="I34" s="1" t="s">
        <v>9</v>
      </c>
      <c r="J34" s="1" t="s">
        <v>82</v>
      </c>
      <c r="K34" s="1" t="s">
        <v>13</v>
      </c>
      <c r="L34" s="1" t="s">
        <v>2</v>
      </c>
      <c r="M34" s="1" t="s">
        <v>1044</v>
      </c>
      <c r="N34" s="1" t="s">
        <v>3</v>
      </c>
      <c r="O34" s="6">
        <v>10</v>
      </c>
      <c r="P34" s="6">
        <v>0</v>
      </c>
      <c r="Q34" s="6">
        <v>0</v>
      </c>
      <c r="R34" s="4">
        <v>66066.180000000008</v>
      </c>
      <c r="S34" s="4">
        <v>5990653.2857142854</v>
      </c>
      <c r="T34" s="4">
        <v>0</v>
      </c>
      <c r="U34" s="4">
        <f t="shared" si="3"/>
        <v>6056719.4657142852</v>
      </c>
      <c r="V34" s="9">
        <f t="shared" si="4"/>
        <v>1</v>
      </c>
      <c r="W34" s="9">
        <f t="shared" si="5"/>
        <v>1</v>
      </c>
      <c r="X34" s="9">
        <f t="shared" si="6"/>
        <v>1</v>
      </c>
      <c r="Y34" s="9">
        <f t="shared" si="7"/>
        <v>1</v>
      </c>
    </row>
    <row r="35" spans="1:25" x14ac:dyDescent="0.2">
      <c r="A35" s="1" t="s">
        <v>83</v>
      </c>
      <c r="B35" s="1">
        <f t="shared" si="0"/>
        <v>2023</v>
      </c>
      <c r="C35" s="1" t="str">
        <f t="shared" si="1"/>
        <v>02</v>
      </c>
      <c r="D35" s="1" t="str">
        <f t="shared" si="2"/>
        <v>02/23</v>
      </c>
      <c r="E35" s="1" t="s">
        <v>5</v>
      </c>
      <c r="F35" s="1" t="s">
        <v>84</v>
      </c>
      <c r="G35" s="1" t="s">
        <v>7</v>
      </c>
      <c r="H35" s="1" t="s">
        <v>8</v>
      </c>
      <c r="I35" s="1" t="s">
        <v>9</v>
      </c>
      <c r="J35" s="1" t="s">
        <v>85</v>
      </c>
      <c r="K35" s="1" t="s">
        <v>13</v>
      </c>
      <c r="L35" s="1" t="s">
        <v>2</v>
      </c>
      <c r="M35" s="1" t="s">
        <v>1044</v>
      </c>
      <c r="N35" s="1" t="s">
        <v>3</v>
      </c>
      <c r="O35" s="6">
        <v>10</v>
      </c>
      <c r="P35" s="6">
        <v>10</v>
      </c>
      <c r="Q35" s="6">
        <v>0</v>
      </c>
      <c r="R35" s="4">
        <v>0</v>
      </c>
      <c r="S35" s="4">
        <v>5990653.2857142854</v>
      </c>
      <c r="T35" s="4">
        <v>0</v>
      </c>
      <c r="U35" s="4">
        <f t="shared" si="3"/>
        <v>5990653.2857142854</v>
      </c>
      <c r="V35" s="9">
        <f t="shared" si="4"/>
        <v>1</v>
      </c>
      <c r="W35" s="9">
        <f t="shared" si="5"/>
        <v>0.5</v>
      </c>
      <c r="X35" s="9">
        <f t="shared" si="6"/>
        <v>1</v>
      </c>
      <c r="Y35" s="9">
        <f t="shared" si="7"/>
        <v>1</v>
      </c>
    </row>
    <row r="36" spans="1:25" x14ac:dyDescent="0.2">
      <c r="A36" s="1" t="s">
        <v>86</v>
      </c>
      <c r="B36" s="1">
        <f t="shared" si="0"/>
        <v>2023</v>
      </c>
      <c r="C36" s="1" t="str">
        <f t="shared" si="1"/>
        <v>02</v>
      </c>
      <c r="D36" s="1" t="str">
        <f t="shared" si="2"/>
        <v>02/23</v>
      </c>
      <c r="E36" s="1" t="s">
        <v>5</v>
      </c>
      <c r="F36" s="1" t="s">
        <v>87</v>
      </c>
      <c r="G36" s="1" t="s">
        <v>7</v>
      </c>
      <c r="H36" s="1" t="s">
        <v>8</v>
      </c>
      <c r="I36" s="1" t="s">
        <v>9</v>
      </c>
      <c r="J36" s="1" t="s">
        <v>88</v>
      </c>
      <c r="K36" s="1" t="s">
        <v>13</v>
      </c>
      <c r="L36" s="1" t="s">
        <v>2</v>
      </c>
      <c r="M36" s="1" t="s">
        <v>1044</v>
      </c>
      <c r="N36" s="1" t="s">
        <v>3</v>
      </c>
      <c r="O36" s="6">
        <v>10</v>
      </c>
      <c r="P36" s="6">
        <v>0</v>
      </c>
      <c r="Q36" s="6">
        <v>0</v>
      </c>
      <c r="R36" s="4">
        <v>66066.180000000008</v>
      </c>
      <c r="S36" s="4">
        <v>5990653.2857142854</v>
      </c>
      <c r="T36" s="4">
        <v>0</v>
      </c>
      <c r="U36" s="4">
        <f t="shared" si="3"/>
        <v>6056719.4657142852</v>
      </c>
      <c r="V36" s="9">
        <f t="shared" si="4"/>
        <v>1</v>
      </c>
      <c r="W36" s="9">
        <f t="shared" si="5"/>
        <v>1</v>
      </c>
      <c r="X36" s="9">
        <f t="shared" si="6"/>
        <v>1</v>
      </c>
      <c r="Y36" s="9">
        <f t="shared" si="7"/>
        <v>1</v>
      </c>
    </row>
    <row r="37" spans="1:25" x14ac:dyDescent="0.2">
      <c r="A37" s="1" t="s">
        <v>89</v>
      </c>
      <c r="B37" s="1">
        <f t="shared" si="0"/>
        <v>2023</v>
      </c>
      <c r="C37" s="1" t="str">
        <f t="shared" si="1"/>
        <v>02</v>
      </c>
      <c r="D37" s="1" t="str">
        <f t="shared" si="2"/>
        <v>02/23</v>
      </c>
      <c r="E37" s="1" t="s">
        <v>5</v>
      </c>
      <c r="F37" s="1" t="s">
        <v>90</v>
      </c>
      <c r="G37" s="1" t="s">
        <v>7</v>
      </c>
      <c r="H37" s="1" t="s">
        <v>8</v>
      </c>
      <c r="I37" s="1" t="s">
        <v>9</v>
      </c>
      <c r="J37" s="1" t="s">
        <v>91</v>
      </c>
      <c r="K37" s="1" t="s">
        <v>13</v>
      </c>
      <c r="L37" s="1" t="s">
        <v>2</v>
      </c>
      <c r="M37" s="1" t="s">
        <v>1044</v>
      </c>
      <c r="N37" s="1" t="s">
        <v>3</v>
      </c>
      <c r="O37" s="6">
        <v>8</v>
      </c>
      <c r="P37" s="6">
        <v>0.33333333333333331</v>
      </c>
      <c r="Q37" s="6">
        <v>1.6666666666666661</v>
      </c>
      <c r="R37" s="4">
        <v>66066.180000000008</v>
      </c>
      <c r="S37" s="4">
        <v>5990653.2857142854</v>
      </c>
      <c r="T37" s="4">
        <v>0</v>
      </c>
      <c r="U37" s="4">
        <f t="shared" si="3"/>
        <v>6056719.4657142852</v>
      </c>
      <c r="V37" s="9">
        <f t="shared" si="4"/>
        <v>0.96666666666666656</v>
      </c>
      <c r="W37" s="9">
        <f t="shared" si="5"/>
        <v>0.96</v>
      </c>
      <c r="X37" s="9">
        <f t="shared" si="6"/>
        <v>0.82758620689655182</v>
      </c>
      <c r="Y37" s="9">
        <f t="shared" si="7"/>
        <v>0.8</v>
      </c>
    </row>
    <row r="38" spans="1:25" x14ac:dyDescent="0.2">
      <c r="A38" s="1" t="s">
        <v>92</v>
      </c>
      <c r="B38" s="1">
        <f t="shared" si="0"/>
        <v>2023</v>
      </c>
      <c r="C38" s="1" t="str">
        <f t="shared" si="1"/>
        <v>02</v>
      </c>
      <c r="D38" s="1" t="str">
        <f t="shared" si="2"/>
        <v>02/23</v>
      </c>
      <c r="E38" s="1" t="s">
        <v>5</v>
      </c>
      <c r="F38" s="1" t="s">
        <v>93</v>
      </c>
      <c r="G38" s="1" t="s">
        <v>7</v>
      </c>
      <c r="H38" s="1" t="s">
        <v>8</v>
      </c>
      <c r="I38" s="1" t="s">
        <v>9</v>
      </c>
      <c r="J38" s="1" t="s">
        <v>1</v>
      </c>
      <c r="K38" s="1" t="s">
        <v>1</v>
      </c>
      <c r="L38" s="1" t="s">
        <v>2</v>
      </c>
      <c r="M38" s="1" t="s">
        <v>1044</v>
      </c>
      <c r="N38" s="1" t="s">
        <v>3</v>
      </c>
      <c r="O38" s="6">
        <v>10</v>
      </c>
      <c r="P38" s="6">
        <v>0</v>
      </c>
      <c r="Q38" s="6">
        <v>0</v>
      </c>
      <c r="R38" s="4">
        <v>0</v>
      </c>
      <c r="S38" s="4">
        <v>5990653.2857142854</v>
      </c>
      <c r="T38" s="4">
        <v>0</v>
      </c>
      <c r="U38" s="4">
        <f t="shared" si="3"/>
        <v>5990653.2857142854</v>
      </c>
      <c r="V38" s="9">
        <f t="shared" si="4"/>
        <v>1</v>
      </c>
      <c r="W38" s="9">
        <f t="shared" si="5"/>
        <v>1</v>
      </c>
      <c r="X38" s="9">
        <f t="shared" si="6"/>
        <v>1</v>
      </c>
      <c r="Y38" s="9">
        <f t="shared" si="7"/>
        <v>1</v>
      </c>
    </row>
    <row r="39" spans="1:25" x14ac:dyDescent="0.2">
      <c r="A39" s="1" t="s">
        <v>94</v>
      </c>
      <c r="B39" s="1">
        <f t="shared" si="0"/>
        <v>2023</v>
      </c>
      <c r="C39" s="1" t="str">
        <f t="shared" si="1"/>
        <v>02</v>
      </c>
      <c r="D39" s="1" t="str">
        <f t="shared" si="2"/>
        <v>02/23</v>
      </c>
      <c r="E39" s="1" t="s">
        <v>5</v>
      </c>
      <c r="F39" s="1" t="s">
        <v>95</v>
      </c>
      <c r="G39" s="1" t="s">
        <v>7</v>
      </c>
      <c r="H39" s="1" t="s">
        <v>8</v>
      </c>
      <c r="I39" s="1" t="s">
        <v>9</v>
      </c>
      <c r="J39" s="1" t="s">
        <v>1</v>
      </c>
      <c r="K39" s="1" t="s">
        <v>1</v>
      </c>
      <c r="L39" s="1" t="s">
        <v>2</v>
      </c>
      <c r="M39" s="1" t="s">
        <v>1044</v>
      </c>
      <c r="N39" s="1" t="s">
        <v>3</v>
      </c>
      <c r="O39" s="6">
        <v>10</v>
      </c>
      <c r="P39" s="6">
        <v>0</v>
      </c>
      <c r="Q39" s="6">
        <v>0</v>
      </c>
      <c r="R39" s="4">
        <v>0</v>
      </c>
      <c r="S39" s="4">
        <v>5990653.2857142854</v>
      </c>
      <c r="T39" s="4">
        <v>0</v>
      </c>
      <c r="U39" s="4">
        <f t="shared" si="3"/>
        <v>5990653.2857142854</v>
      </c>
      <c r="V39" s="9">
        <f t="shared" si="4"/>
        <v>1</v>
      </c>
      <c r="W39" s="9">
        <f t="shared" si="5"/>
        <v>1</v>
      </c>
      <c r="X39" s="9">
        <f t="shared" si="6"/>
        <v>1</v>
      </c>
      <c r="Y39" s="9">
        <f t="shared" si="7"/>
        <v>1</v>
      </c>
    </row>
    <row r="40" spans="1:25" x14ac:dyDescent="0.2">
      <c r="A40" s="1" t="s">
        <v>96</v>
      </c>
      <c r="B40" s="1">
        <f t="shared" si="0"/>
        <v>2023</v>
      </c>
      <c r="C40" s="1" t="str">
        <f t="shared" si="1"/>
        <v>02</v>
      </c>
      <c r="D40" s="1" t="str">
        <f t="shared" si="2"/>
        <v>02/23</v>
      </c>
      <c r="E40" s="1" t="s">
        <v>5</v>
      </c>
      <c r="F40" s="1" t="s">
        <v>97</v>
      </c>
      <c r="G40" s="1" t="s">
        <v>7</v>
      </c>
      <c r="H40" s="1" t="s">
        <v>8</v>
      </c>
      <c r="I40" s="1" t="s">
        <v>9</v>
      </c>
      <c r="J40" s="1" t="s">
        <v>98</v>
      </c>
      <c r="K40" s="1" t="s">
        <v>99</v>
      </c>
      <c r="L40" s="1" t="s">
        <v>2</v>
      </c>
      <c r="M40" s="1" t="s">
        <v>1044</v>
      </c>
      <c r="N40" s="1" t="s">
        <v>3</v>
      </c>
      <c r="O40" s="6">
        <v>8</v>
      </c>
      <c r="P40" s="6">
        <v>10</v>
      </c>
      <c r="Q40" s="6">
        <v>0</v>
      </c>
      <c r="R40" s="4">
        <v>1137380</v>
      </c>
      <c r="S40" s="4">
        <v>5990653.2857142854</v>
      </c>
      <c r="T40" s="4">
        <v>0</v>
      </c>
      <c r="U40" s="4">
        <f t="shared" si="3"/>
        <v>7128033.2857142854</v>
      </c>
      <c r="V40" s="9">
        <f t="shared" si="4"/>
        <v>0.8</v>
      </c>
      <c r="W40" s="9">
        <f t="shared" si="5"/>
        <v>0.44444444444444442</v>
      </c>
      <c r="X40" s="9">
        <f t="shared" si="6"/>
        <v>1</v>
      </c>
      <c r="Y40" s="9">
        <f t="shared" si="7"/>
        <v>0.8</v>
      </c>
    </row>
    <row r="41" spans="1:25" x14ac:dyDescent="0.2">
      <c r="A41" s="1" t="s">
        <v>100</v>
      </c>
      <c r="B41" s="1">
        <f t="shared" si="0"/>
        <v>2023</v>
      </c>
      <c r="C41" s="1" t="str">
        <f t="shared" si="1"/>
        <v>02</v>
      </c>
      <c r="D41" s="1" t="str">
        <f t="shared" si="2"/>
        <v>02/23</v>
      </c>
      <c r="E41" s="1" t="s">
        <v>5</v>
      </c>
      <c r="F41" s="1" t="s">
        <v>101</v>
      </c>
      <c r="G41" s="1" t="s">
        <v>7</v>
      </c>
      <c r="H41" s="1" t="s">
        <v>8</v>
      </c>
      <c r="I41" s="1" t="s">
        <v>9</v>
      </c>
      <c r="J41" s="1" t="s">
        <v>102</v>
      </c>
      <c r="K41" s="1" t="s">
        <v>13</v>
      </c>
      <c r="L41" s="1" t="s">
        <v>2</v>
      </c>
      <c r="M41" s="1" t="s">
        <v>1044</v>
      </c>
      <c r="N41" s="1" t="s">
        <v>3</v>
      </c>
      <c r="O41" s="6">
        <v>10</v>
      </c>
      <c r="P41" s="6">
        <v>0.43333333333333329</v>
      </c>
      <c r="Q41" s="6">
        <v>0</v>
      </c>
      <c r="R41" s="4">
        <v>132132.35999999999</v>
      </c>
      <c r="S41" s="4">
        <v>5990653.2857142854</v>
      </c>
      <c r="T41" s="4">
        <v>0</v>
      </c>
      <c r="U41" s="4">
        <f t="shared" si="3"/>
        <v>6122785.6457142858</v>
      </c>
      <c r="V41" s="9">
        <f t="shared" si="4"/>
        <v>1</v>
      </c>
      <c r="W41" s="9">
        <f t="shared" si="5"/>
        <v>0.95846645367412142</v>
      </c>
      <c r="X41" s="9">
        <f t="shared" si="6"/>
        <v>1</v>
      </c>
      <c r="Y41" s="9">
        <f t="shared" si="7"/>
        <v>1</v>
      </c>
    </row>
    <row r="42" spans="1:25" x14ac:dyDescent="0.2">
      <c r="A42" s="1" t="s">
        <v>103</v>
      </c>
      <c r="B42" s="1">
        <f t="shared" si="0"/>
        <v>2023</v>
      </c>
      <c r="C42" s="1" t="str">
        <f t="shared" si="1"/>
        <v>02</v>
      </c>
      <c r="D42" s="1" t="str">
        <f t="shared" si="2"/>
        <v>02/23</v>
      </c>
      <c r="E42" s="1" t="s">
        <v>5</v>
      </c>
      <c r="F42" s="1" t="s">
        <v>104</v>
      </c>
      <c r="G42" s="1" t="s">
        <v>7</v>
      </c>
      <c r="H42" s="1" t="s">
        <v>8</v>
      </c>
      <c r="I42" s="1" t="s">
        <v>9</v>
      </c>
      <c r="J42" s="1" t="s">
        <v>1</v>
      </c>
      <c r="K42" s="1" t="s">
        <v>1</v>
      </c>
      <c r="L42" s="1" t="s">
        <v>2</v>
      </c>
      <c r="M42" s="1" t="s">
        <v>1044</v>
      </c>
      <c r="N42" s="1" t="s">
        <v>3</v>
      </c>
      <c r="O42" s="6">
        <v>10</v>
      </c>
      <c r="P42" s="6">
        <v>0</v>
      </c>
      <c r="Q42" s="6">
        <v>0</v>
      </c>
      <c r="R42" s="4">
        <v>0</v>
      </c>
      <c r="S42" s="4">
        <v>5990653.2857142854</v>
      </c>
      <c r="T42" s="4">
        <v>0</v>
      </c>
      <c r="U42" s="4">
        <f t="shared" si="3"/>
        <v>5990653.2857142854</v>
      </c>
      <c r="V42" s="9">
        <f t="shared" si="4"/>
        <v>1</v>
      </c>
      <c r="W42" s="9">
        <f t="shared" si="5"/>
        <v>1</v>
      </c>
      <c r="X42" s="9">
        <f t="shared" si="6"/>
        <v>1</v>
      </c>
      <c r="Y42" s="9">
        <f t="shared" si="7"/>
        <v>1</v>
      </c>
    </row>
    <row r="43" spans="1:25" x14ac:dyDescent="0.2">
      <c r="A43" s="1" t="s">
        <v>105</v>
      </c>
      <c r="B43" s="1">
        <f t="shared" si="0"/>
        <v>2023</v>
      </c>
      <c r="C43" s="1" t="str">
        <f t="shared" si="1"/>
        <v>02</v>
      </c>
      <c r="D43" s="1" t="str">
        <f t="shared" si="2"/>
        <v>02/23</v>
      </c>
      <c r="E43" s="1" t="s">
        <v>5</v>
      </c>
      <c r="F43" s="1" t="s">
        <v>106</v>
      </c>
      <c r="G43" s="1" t="s">
        <v>7</v>
      </c>
      <c r="H43" s="1" t="s">
        <v>8</v>
      </c>
      <c r="I43" s="1" t="s">
        <v>9</v>
      </c>
      <c r="J43" s="1" t="s">
        <v>107</v>
      </c>
      <c r="K43" s="1" t="s">
        <v>13</v>
      </c>
      <c r="L43" s="1" t="s">
        <v>2</v>
      </c>
      <c r="M43" s="1" t="s">
        <v>1044</v>
      </c>
      <c r="N43" s="1" t="s">
        <v>3</v>
      </c>
      <c r="O43" s="6">
        <v>10</v>
      </c>
      <c r="P43" s="6">
        <v>0.43333333333333329</v>
      </c>
      <c r="Q43" s="6">
        <v>0</v>
      </c>
      <c r="R43" s="4">
        <v>0</v>
      </c>
      <c r="S43" s="4">
        <v>5990653.2857142854</v>
      </c>
      <c r="T43" s="4">
        <v>0</v>
      </c>
      <c r="U43" s="4">
        <f t="shared" si="3"/>
        <v>5990653.2857142854</v>
      </c>
      <c r="V43" s="9">
        <f t="shared" si="4"/>
        <v>1</v>
      </c>
      <c r="W43" s="9">
        <f t="shared" si="5"/>
        <v>0.95846645367412142</v>
      </c>
      <c r="X43" s="9">
        <f t="shared" si="6"/>
        <v>1</v>
      </c>
      <c r="Y43" s="9">
        <f t="shared" si="7"/>
        <v>1</v>
      </c>
    </row>
    <row r="44" spans="1:25" x14ac:dyDescent="0.2">
      <c r="A44" s="1" t="s">
        <v>108</v>
      </c>
      <c r="B44" s="1">
        <f t="shared" si="0"/>
        <v>2023</v>
      </c>
      <c r="C44" s="1" t="str">
        <f t="shared" si="1"/>
        <v>02</v>
      </c>
      <c r="D44" s="1" t="str">
        <f t="shared" si="2"/>
        <v>02/23</v>
      </c>
      <c r="E44" s="1" t="s">
        <v>5</v>
      </c>
      <c r="F44" s="1" t="s">
        <v>109</v>
      </c>
      <c r="G44" s="1" t="s">
        <v>7</v>
      </c>
      <c r="H44" s="1" t="s">
        <v>8</v>
      </c>
      <c r="I44" s="1" t="s">
        <v>9</v>
      </c>
      <c r="J44" s="1" t="s">
        <v>1</v>
      </c>
      <c r="K44" s="1" t="s">
        <v>1</v>
      </c>
      <c r="L44" s="1" t="s">
        <v>2</v>
      </c>
      <c r="M44" s="1" t="s">
        <v>1044</v>
      </c>
      <c r="N44" s="1" t="s">
        <v>3</v>
      </c>
      <c r="O44" s="6">
        <v>10</v>
      </c>
      <c r="P44" s="6">
        <v>0</v>
      </c>
      <c r="Q44" s="6">
        <v>0</v>
      </c>
      <c r="R44" s="4">
        <v>0</v>
      </c>
      <c r="S44" s="4">
        <v>5990653.2857142854</v>
      </c>
      <c r="T44" s="4">
        <v>0</v>
      </c>
      <c r="U44" s="4">
        <f t="shared" si="3"/>
        <v>5990653.2857142854</v>
      </c>
      <c r="V44" s="9">
        <f t="shared" si="4"/>
        <v>1</v>
      </c>
      <c r="W44" s="9">
        <f t="shared" si="5"/>
        <v>1</v>
      </c>
      <c r="X44" s="9">
        <f t="shared" si="6"/>
        <v>1</v>
      </c>
      <c r="Y44" s="9">
        <f t="shared" si="7"/>
        <v>1</v>
      </c>
    </row>
    <row r="45" spans="1:25" x14ac:dyDescent="0.2">
      <c r="A45" s="1" t="s">
        <v>110</v>
      </c>
      <c r="B45" s="1">
        <f t="shared" si="0"/>
        <v>2023</v>
      </c>
      <c r="C45" s="1" t="str">
        <f t="shared" si="1"/>
        <v>02</v>
      </c>
      <c r="D45" s="1" t="str">
        <f t="shared" si="2"/>
        <v>02/23</v>
      </c>
      <c r="E45" s="1" t="s">
        <v>5</v>
      </c>
      <c r="F45" s="1" t="s">
        <v>111</v>
      </c>
      <c r="G45" s="1" t="s">
        <v>7</v>
      </c>
      <c r="H45" s="1" t="s">
        <v>8</v>
      </c>
      <c r="I45" s="1" t="s">
        <v>9</v>
      </c>
      <c r="J45" s="1" t="s">
        <v>112</v>
      </c>
      <c r="K45" s="1" t="s">
        <v>13</v>
      </c>
      <c r="L45" s="1" t="s">
        <v>2</v>
      </c>
      <c r="M45" s="1" t="s">
        <v>1044</v>
      </c>
      <c r="N45" s="1" t="s">
        <v>3</v>
      </c>
      <c r="O45" s="6">
        <v>10</v>
      </c>
      <c r="P45" s="6">
        <v>0</v>
      </c>
      <c r="Q45" s="6">
        <v>0</v>
      </c>
      <c r="R45" s="4">
        <v>0</v>
      </c>
      <c r="S45" s="4">
        <v>5990653.2857142854</v>
      </c>
      <c r="T45" s="4">
        <v>0</v>
      </c>
      <c r="U45" s="4">
        <f t="shared" si="3"/>
        <v>5990653.2857142854</v>
      </c>
      <c r="V45" s="9">
        <f t="shared" si="4"/>
        <v>1</v>
      </c>
      <c r="W45" s="9">
        <f t="shared" si="5"/>
        <v>1</v>
      </c>
      <c r="X45" s="9">
        <f t="shared" si="6"/>
        <v>1</v>
      </c>
      <c r="Y45" s="9">
        <f t="shared" si="7"/>
        <v>1</v>
      </c>
    </row>
    <row r="46" spans="1:25" x14ac:dyDescent="0.2">
      <c r="A46" s="1" t="s">
        <v>113</v>
      </c>
      <c r="B46" s="1">
        <f t="shared" si="0"/>
        <v>2023</v>
      </c>
      <c r="C46" s="1" t="str">
        <f t="shared" si="1"/>
        <v>02</v>
      </c>
      <c r="D46" s="1" t="str">
        <f t="shared" si="2"/>
        <v>02/23</v>
      </c>
      <c r="E46" s="1" t="s">
        <v>5</v>
      </c>
      <c r="F46" s="1" t="s">
        <v>114</v>
      </c>
      <c r="G46" s="1" t="s">
        <v>7</v>
      </c>
      <c r="H46" s="1" t="s">
        <v>8</v>
      </c>
      <c r="I46" s="1" t="s">
        <v>9</v>
      </c>
      <c r="J46" s="1" t="s">
        <v>1</v>
      </c>
      <c r="K46" s="1" t="s">
        <v>1</v>
      </c>
      <c r="L46" s="1" t="s">
        <v>2</v>
      </c>
      <c r="M46" s="1" t="s">
        <v>1044</v>
      </c>
      <c r="N46" s="1" t="s">
        <v>3</v>
      </c>
      <c r="O46" s="6">
        <v>10</v>
      </c>
      <c r="P46" s="6">
        <v>0</v>
      </c>
      <c r="Q46" s="6">
        <v>0</v>
      </c>
      <c r="R46" s="4">
        <v>0</v>
      </c>
      <c r="S46" s="4">
        <v>5990653.2857142854</v>
      </c>
      <c r="T46" s="4">
        <v>0</v>
      </c>
      <c r="U46" s="4">
        <f t="shared" si="3"/>
        <v>5990653.2857142854</v>
      </c>
      <c r="V46" s="9">
        <f t="shared" si="4"/>
        <v>1</v>
      </c>
      <c r="W46" s="9">
        <f t="shared" si="5"/>
        <v>1</v>
      </c>
      <c r="X46" s="9">
        <f t="shared" si="6"/>
        <v>1</v>
      </c>
      <c r="Y46" s="9">
        <f t="shared" si="7"/>
        <v>1</v>
      </c>
    </row>
    <row r="47" spans="1:25" x14ac:dyDescent="0.2">
      <c r="A47" s="1" t="s">
        <v>115</v>
      </c>
      <c r="B47" s="1">
        <f t="shared" si="0"/>
        <v>2023</v>
      </c>
      <c r="C47" s="1" t="str">
        <f t="shared" si="1"/>
        <v>02</v>
      </c>
      <c r="D47" s="1" t="str">
        <f t="shared" si="2"/>
        <v>02/23</v>
      </c>
      <c r="E47" s="1" t="s">
        <v>5</v>
      </c>
      <c r="F47" s="1" t="s">
        <v>116</v>
      </c>
      <c r="G47" s="1" t="s">
        <v>7</v>
      </c>
      <c r="H47" s="1" t="s">
        <v>8</v>
      </c>
      <c r="I47" s="1" t="s">
        <v>9</v>
      </c>
      <c r="J47" s="1" t="s">
        <v>1</v>
      </c>
      <c r="K47" s="1" t="s">
        <v>1</v>
      </c>
      <c r="L47" s="1" t="s">
        <v>2</v>
      </c>
      <c r="M47" s="1" t="s">
        <v>1044</v>
      </c>
      <c r="N47" s="1" t="s">
        <v>3</v>
      </c>
      <c r="O47" s="6">
        <v>10</v>
      </c>
      <c r="P47" s="6">
        <v>0</v>
      </c>
      <c r="Q47" s="6">
        <v>0</v>
      </c>
      <c r="R47" s="4">
        <v>0</v>
      </c>
      <c r="S47" s="4">
        <v>5990653.2857142854</v>
      </c>
      <c r="T47" s="4">
        <v>0</v>
      </c>
      <c r="U47" s="4">
        <f t="shared" si="3"/>
        <v>5990653.2857142854</v>
      </c>
      <c r="V47" s="9">
        <f t="shared" si="4"/>
        <v>1</v>
      </c>
      <c r="W47" s="9">
        <f t="shared" si="5"/>
        <v>1</v>
      </c>
      <c r="X47" s="9">
        <f t="shared" si="6"/>
        <v>1</v>
      </c>
      <c r="Y47" s="9">
        <f t="shared" si="7"/>
        <v>1</v>
      </c>
    </row>
    <row r="48" spans="1:25" x14ac:dyDescent="0.2">
      <c r="A48" s="1" t="s">
        <v>117</v>
      </c>
      <c r="B48" s="1">
        <f t="shared" si="0"/>
        <v>2023</v>
      </c>
      <c r="C48" s="1" t="str">
        <f t="shared" si="1"/>
        <v>02</v>
      </c>
      <c r="D48" s="1" t="str">
        <f t="shared" si="2"/>
        <v>02/23</v>
      </c>
      <c r="E48" s="1" t="s">
        <v>5</v>
      </c>
      <c r="F48" s="1" t="s">
        <v>118</v>
      </c>
      <c r="G48" s="1" t="s">
        <v>7</v>
      </c>
      <c r="H48" s="1" t="s">
        <v>8</v>
      </c>
      <c r="I48" s="1" t="s">
        <v>9</v>
      </c>
      <c r="J48" s="1" t="s">
        <v>119</v>
      </c>
      <c r="K48" s="1" t="s">
        <v>13</v>
      </c>
      <c r="L48" s="1" t="s">
        <v>2</v>
      </c>
      <c r="M48" s="1" t="s">
        <v>1044</v>
      </c>
      <c r="N48" s="1" t="s">
        <v>3</v>
      </c>
      <c r="O48" s="6">
        <v>10</v>
      </c>
      <c r="P48" s="6">
        <v>6</v>
      </c>
      <c r="Q48" s="6">
        <v>0</v>
      </c>
      <c r="R48" s="4">
        <v>0</v>
      </c>
      <c r="S48" s="4">
        <v>5990653.2857142854</v>
      </c>
      <c r="T48" s="4">
        <v>0</v>
      </c>
      <c r="U48" s="4">
        <f t="shared" si="3"/>
        <v>5990653.2857142854</v>
      </c>
      <c r="V48" s="9">
        <f t="shared" si="4"/>
        <v>1</v>
      </c>
      <c r="W48" s="9">
        <f t="shared" si="5"/>
        <v>0.625</v>
      </c>
      <c r="X48" s="9">
        <f t="shared" si="6"/>
        <v>1</v>
      </c>
      <c r="Y48" s="9">
        <f t="shared" si="7"/>
        <v>1</v>
      </c>
    </row>
    <row r="49" spans="1:25" x14ac:dyDescent="0.2">
      <c r="A49" s="1" t="s">
        <v>120</v>
      </c>
      <c r="B49" s="1">
        <f t="shared" si="0"/>
        <v>2023</v>
      </c>
      <c r="C49" s="1" t="str">
        <f t="shared" si="1"/>
        <v>02</v>
      </c>
      <c r="D49" s="1" t="str">
        <f t="shared" si="2"/>
        <v>02/23</v>
      </c>
      <c r="E49" s="1" t="s">
        <v>5</v>
      </c>
      <c r="F49" s="1" t="s">
        <v>121</v>
      </c>
      <c r="G49" s="1" t="s">
        <v>7</v>
      </c>
      <c r="H49" s="1" t="s">
        <v>8</v>
      </c>
      <c r="I49" s="1" t="s">
        <v>9</v>
      </c>
      <c r="J49" s="1" t="s">
        <v>1</v>
      </c>
      <c r="K49" s="1" t="s">
        <v>1</v>
      </c>
      <c r="L49" s="1" t="s">
        <v>2</v>
      </c>
      <c r="M49" s="1" t="s">
        <v>1044</v>
      </c>
      <c r="N49" s="1" t="s">
        <v>3</v>
      </c>
      <c r="O49" s="6">
        <v>10</v>
      </c>
      <c r="P49" s="6">
        <v>0</v>
      </c>
      <c r="Q49" s="6">
        <v>0</v>
      </c>
      <c r="R49" s="4">
        <v>0</v>
      </c>
      <c r="S49" s="4">
        <v>5990653.2857142854</v>
      </c>
      <c r="T49" s="4">
        <v>0</v>
      </c>
      <c r="U49" s="4">
        <f t="shared" si="3"/>
        <v>5990653.2857142854</v>
      </c>
      <c r="V49" s="9">
        <f t="shared" si="4"/>
        <v>1</v>
      </c>
      <c r="W49" s="9">
        <f t="shared" si="5"/>
        <v>1</v>
      </c>
      <c r="X49" s="9">
        <f t="shared" si="6"/>
        <v>1</v>
      </c>
      <c r="Y49" s="9">
        <f t="shared" si="7"/>
        <v>1</v>
      </c>
    </row>
    <row r="50" spans="1:25" x14ac:dyDescent="0.2">
      <c r="A50" s="1" t="s">
        <v>122</v>
      </c>
      <c r="B50" s="1">
        <f t="shared" si="0"/>
        <v>2023</v>
      </c>
      <c r="C50" s="1" t="str">
        <f t="shared" si="1"/>
        <v>02</v>
      </c>
      <c r="D50" s="1" t="str">
        <f t="shared" si="2"/>
        <v>02/23</v>
      </c>
      <c r="E50" s="1" t="s">
        <v>5</v>
      </c>
      <c r="F50" s="1" t="s">
        <v>123</v>
      </c>
      <c r="G50" s="1" t="s">
        <v>7</v>
      </c>
      <c r="H50" s="1" t="s">
        <v>8</v>
      </c>
      <c r="I50" s="1" t="s">
        <v>9</v>
      </c>
      <c r="J50" s="1" t="s">
        <v>124</v>
      </c>
      <c r="K50" s="1" t="s">
        <v>13</v>
      </c>
      <c r="L50" s="1" t="s">
        <v>2</v>
      </c>
      <c r="M50" s="1" t="s">
        <v>1044</v>
      </c>
      <c r="N50" s="1" t="s">
        <v>3</v>
      </c>
      <c r="O50" s="6">
        <v>9</v>
      </c>
      <c r="P50" s="6">
        <v>0.43333333333333329</v>
      </c>
      <c r="Q50" s="6">
        <v>0.56666666666666643</v>
      </c>
      <c r="R50" s="4">
        <v>66066.180000000008</v>
      </c>
      <c r="S50" s="4">
        <v>5990653.2857142854</v>
      </c>
      <c r="T50" s="4">
        <v>0</v>
      </c>
      <c r="U50" s="4">
        <f t="shared" si="3"/>
        <v>6056719.4657142852</v>
      </c>
      <c r="V50" s="9">
        <f t="shared" si="4"/>
        <v>0.95666666666666667</v>
      </c>
      <c r="W50" s="9">
        <f t="shared" si="5"/>
        <v>0.95406360424028269</v>
      </c>
      <c r="X50" s="9">
        <f t="shared" si="6"/>
        <v>0.94076655052264813</v>
      </c>
      <c r="Y50" s="9">
        <f t="shared" si="7"/>
        <v>0.9</v>
      </c>
    </row>
    <row r="51" spans="1:25" x14ac:dyDescent="0.2">
      <c r="A51" s="1" t="s">
        <v>125</v>
      </c>
      <c r="B51" s="1">
        <f t="shared" si="0"/>
        <v>2023</v>
      </c>
      <c r="C51" s="1" t="str">
        <f t="shared" si="1"/>
        <v>02</v>
      </c>
      <c r="D51" s="1" t="str">
        <f t="shared" si="2"/>
        <v>02/23</v>
      </c>
      <c r="E51" s="1" t="s">
        <v>5</v>
      </c>
      <c r="F51" s="1" t="s">
        <v>126</v>
      </c>
      <c r="G51" s="1" t="s">
        <v>7</v>
      </c>
      <c r="H51" s="1" t="s">
        <v>8</v>
      </c>
      <c r="I51" s="1" t="s">
        <v>9</v>
      </c>
      <c r="J51" s="1" t="s">
        <v>1</v>
      </c>
      <c r="K51" s="1" t="s">
        <v>1</v>
      </c>
      <c r="L51" s="1" t="s">
        <v>2</v>
      </c>
      <c r="M51" s="1" t="s">
        <v>1044</v>
      </c>
      <c r="N51" s="1" t="s">
        <v>3</v>
      </c>
      <c r="O51" s="6">
        <v>10</v>
      </c>
      <c r="P51" s="6">
        <v>0</v>
      </c>
      <c r="Q51" s="6">
        <v>0</v>
      </c>
      <c r="R51" s="4">
        <v>0</v>
      </c>
      <c r="S51" s="4">
        <v>5990653.2857142854</v>
      </c>
      <c r="T51" s="4">
        <v>0</v>
      </c>
      <c r="U51" s="4">
        <f t="shared" si="3"/>
        <v>5990653.2857142854</v>
      </c>
      <c r="V51" s="9">
        <f t="shared" si="4"/>
        <v>1</v>
      </c>
      <c r="W51" s="9">
        <f t="shared" si="5"/>
        <v>1</v>
      </c>
      <c r="X51" s="9">
        <f t="shared" si="6"/>
        <v>1</v>
      </c>
      <c r="Y51" s="9">
        <f t="shared" si="7"/>
        <v>1</v>
      </c>
    </row>
    <row r="52" spans="1:25" x14ac:dyDescent="0.2">
      <c r="A52" s="1" t="s">
        <v>127</v>
      </c>
      <c r="B52" s="1">
        <f t="shared" si="0"/>
        <v>2023</v>
      </c>
      <c r="C52" s="1" t="str">
        <f t="shared" si="1"/>
        <v>02</v>
      </c>
      <c r="D52" s="1" t="str">
        <f t="shared" si="2"/>
        <v>02/23</v>
      </c>
      <c r="E52" s="1" t="s">
        <v>5</v>
      </c>
      <c r="F52" s="1" t="s">
        <v>128</v>
      </c>
      <c r="G52" s="1" t="s">
        <v>7</v>
      </c>
      <c r="H52" s="1" t="s">
        <v>8</v>
      </c>
      <c r="I52" s="1" t="s">
        <v>9</v>
      </c>
      <c r="J52" s="1" t="s">
        <v>1</v>
      </c>
      <c r="K52" s="1" t="s">
        <v>1</v>
      </c>
      <c r="L52" s="1" t="s">
        <v>2</v>
      </c>
      <c r="M52" s="1" t="s">
        <v>1044</v>
      </c>
      <c r="N52" s="1" t="s">
        <v>3</v>
      </c>
      <c r="O52" s="6">
        <v>10</v>
      </c>
      <c r="P52" s="6">
        <v>0</v>
      </c>
      <c r="Q52" s="6">
        <v>0</v>
      </c>
      <c r="R52" s="4">
        <v>0</v>
      </c>
      <c r="S52" s="4">
        <v>5990653.2857142854</v>
      </c>
      <c r="T52" s="4">
        <v>0</v>
      </c>
      <c r="U52" s="4">
        <f t="shared" si="3"/>
        <v>5990653.2857142854</v>
      </c>
      <c r="V52" s="9">
        <f t="shared" si="4"/>
        <v>1</v>
      </c>
      <c r="W52" s="9">
        <f t="shared" si="5"/>
        <v>1</v>
      </c>
      <c r="X52" s="9">
        <f t="shared" si="6"/>
        <v>1</v>
      </c>
      <c r="Y52" s="9">
        <f t="shared" si="7"/>
        <v>1</v>
      </c>
    </row>
    <row r="53" spans="1:25" x14ac:dyDescent="0.2">
      <c r="A53" s="1" t="s">
        <v>129</v>
      </c>
      <c r="B53" s="1">
        <f t="shared" si="0"/>
        <v>2023</v>
      </c>
      <c r="C53" s="1" t="str">
        <f t="shared" si="1"/>
        <v>02</v>
      </c>
      <c r="D53" s="1" t="str">
        <f t="shared" si="2"/>
        <v>02/23</v>
      </c>
      <c r="E53" s="1" t="s">
        <v>5</v>
      </c>
      <c r="F53" s="1" t="s">
        <v>130</v>
      </c>
      <c r="G53" s="1" t="s">
        <v>7</v>
      </c>
      <c r="H53" s="1" t="s">
        <v>131</v>
      </c>
      <c r="I53" s="1" t="s">
        <v>9</v>
      </c>
      <c r="J53" s="1" t="s">
        <v>132</v>
      </c>
      <c r="K53" s="1" t="s">
        <v>13</v>
      </c>
      <c r="L53" s="1" t="s">
        <v>2</v>
      </c>
      <c r="M53" s="1" t="s">
        <v>1044</v>
      </c>
      <c r="N53" s="1" t="s">
        <v>3</v>
      </c>
      <c r="O53" s="6">
        <v>10</v>
      </c>
      <c r="P53" s="6">
        <v>0.43333333333333329</v>
      </c>
      <c r="Q53" s="6">
        <v>0</v>
      </c>
      <c r="R53" s="4">
        <v>132132.35999999999</v>
      </c>
      <c r="S53" s="4">
        <v>5990653.2857142854</v>
      </c>
      <c r="T53" s="4">
        <v>0</v>
      </c>
      <c r="U53" s="4">
        <f t="shared" si="3"/>
        <v>6122785.6457142858</v>
      </c>
      <c r="V53" s="9">
        <f t="shared" si="4"/>
        <v>1</v>
      </c>
      <c r="W53" s="9">
        <f t="shared" si="5"/>
        <v>0.95846645367412142</v>
      </c>
      <c r="X53" s="9">
        <f t="shared" si="6"/>
        <v>1</v>
      </c>
      <c r="Y53" s="9">
        <f t="shared" si="7"/>
        <v>1</v>
      </c>
    </row>
    <row r="54" spans="1:25" x14ac:dyDescent="0.2">
      <c r="A54" s="1" t="s">
        <v>133</v>
      </c>
      <c r="B54" s="1">
        <f t="shared" si="0"/>
        <v>2023</v>
      </c>
      <c r="C54" s="1" t="str">
        <f t="shared" si="1"/>
        <v>02</v>
      </c>
      <c r="D54" s="1" t="str">
        <f t="shared" si="2"/>
        <v>02/23</v>
      </c>
      <c r="E54" s="1" t="s">
        <v>5</v>
      </c>
      <c r="F54" s="1" t="s">
        <v>134</v>
      </c>
      <c r="G54" s="1" t="s">
        <v>7</v>
      </c>
      <c r="H54" s="1" t="s">
        <v>8</v>
      </c>
      <c r="I54" s="1" t="s">
        <v>9</v>
      </c>
      <c r="J54" s="1" t="s">
        <v>1</v>
      </c>
      <c r="K54" s="1" t="s">
        <v>1</v>
      </c>
      <c r="L54" s="1" t="s">
        <v>2</v>
      </c>
      <c r="M54" s="1" t="s">
        <v>1044</v>
      </c>
      <c r="N54" s="1" t="s">
        <v>3</v>
      </c>
      <c r="O54" s="6">
        <v>10</v>
      </c>
      <c r="P54" s="6">
        <v>0</v>
      </c>
      <c r="Q54" s="6">
        <v>0</v>
      </c>
      <c r="R54" s="4">
        <v>0</v>
      </c>
      <c r="S54" s="4">
        <v>5990653.2857142854</v>
      </c>
      <c r="T54" s="4">
        <v>0</v>
      </c>
      <c r="U54" s="4">
        <f t="shared" si="3"/>
        <v>5990653.2857142854</v>
      </c>
      <c r="V54" s="9">
        <f t="shared" si="4"/>
        <v>1</v>
      </c>
      <c r="W54" s="9">
        <f t="shared" si="5"/>
        <v>1</v>
      </c>
      <c r="X54" s="9">
        <f t="shared" si="6"/>
        <v>1</v>
      </c>
      <c r="Y54" s="9">
        <f t="shared" si="7"/>
        <v>1</v>
      </c>
    </row>
    <row r="55" spans="1:25" x14ac:dyDescent="0.2">
      <c r="A55" s="1" t="s">
        <v>135</v>
      </c>
      <c r="B55" s="1">
        <f t="shared" si="0"/>
        <v>2023</v>
      </c>
      <c r="C55" s="1" t="str">
        <f t="shared" si="1"/>
        <v>02</v>
      </c>
      <c r="D55" s="1" t="str">
        <f t="shared" si="2"/>
        <v>02/23</v>
      </c>
      <c r="E55" s="1" t="s">
        <v>5</v>
      </c>
      <c r="F55" s="1" t="s">
        <v>136</v>
      </c>
      <c r="G55" s="1" t="s">
        <v>7</v>
      </c>
      <c r="H55" s="1" t="s">
        <v>8</v>
      </c>
      <c r="I55" s="1" t="s">
        <v>9</v>
      </c>
      <c r="J55" s="1" t="s">
        <v>1</v>
      </c>
      <c r="K55" s="1" t="s">
        <v>1</v>
      </c>
      <c r="L55" s="1" t="s">
        <v>2</v>
      </c>
      <c r="M55" s="1" t="s">
        <v>1044</v>
      </c>
      <c r="N55" s="1" t="s">
        <v>3</v>
      </c>
      <c r="O55" s="6">
        <v>10</v>
      </c>
      <c r="P55" s="6">
        <v>0</v>
      </c>
      <c r="Q55" s="6">
        <v>0</v>
      </c>
      <c r="R55" s="4">
        <v>0</v>
      </c>
      <c r="S55" s="4">
        <v>5990653.2857142854</v>
      </c>
      <c r="T55" s="4">
        <v>0</v>
      </c>
      <c r="U55" s="4">
        <f t="shared" si="3"/>
        <v>5990653.2857142854</v>
      </c>
      <c r="V55" s="9">
        <f t="shared" si="4"/>
        <v>1</v>
      </c>
      <c r="W55" s="9">
        <f t="shared" si="5"/>
        <v>1</v>
      </c>
      <c r="X55" s="9">
        <f t="shared" si="6"/>
        <v>1</v>
      </c>
      <c r="Y55" s="9">
        <f t="shared" si="7"/>
        <v>1</v>
      </c>
    </row>
    <row r="56" spans="1:25" x14ac:dyDescent="0.2">
      <c r="A56" s="1" t="s">
        <v>137</v>
      </c>
      <c r="B56" s="1">
        <f t="shared" si="0"/>
        <v>2023</v>
      </c>
      <c r="C56" s="1" t="str">
        <f t="shared" si="1"/>
        <v>02</v>
      </c>
      <c r="D56" s="1" t="str">
        <f t="shared" si="2"/>
        <v>02/23</v>
      </c>
      <c r="E56" s="1" t="s">
        <v>5</v>
      </c>
      <c r="F56" s="1" t="s">
        <v>138</v>
      </c>
      <c r="G56" s="1" t="s">
        <v>7</v>
      </c>
      <c r="H56" s="1" t="s">
        <v>8</v>
      </c>
      <c r="I56" s="1" t="s">
        <v>9</v>
      </c>
      <c r="J56" s="1" t="s">
        <v>139</v>
      </c>
      <c r="K56" s="1" t="s">
        <v>13</v>
      </c>
      <c r="L56" s="1" t="s">
        <v>2</v>
      </c>
      <c r="M56" s="1" t="s">
        <v>1044</v>
      </c>
      <c r="N56" s="1" t="s">
        <v>3</v>
      </c>
      <c r="O56" s="6">
        <v>10</v>
      </c>
      <c r="P56" s="6">
        <v>0.33333333333333331</v>
      </c>
      <c r="Q56" s="6">
        <v>0</v>
      </c>
      <c r="R56" s="4">
        <v>132132.35999999999</v>
      </c>
      <c r="S56" s="4">
        <v>5990653.2857142854</v>
      </c>
      <c r="T56" s="4">
        <v>0</v>
      </c>
      <c r="U56" s="4">
        <f t="shared" si="3"/>
        <v>6122785.6457142858</v>
      </c>
      <c r="V56" s="9">
        <f t="shared" si="4"/>
        <v>1</v>
      </c>
      <c r="W56" s="9">
        <f t="shared" si="5"/>
        <v>0.96774193548387089</v>
      </c>
      <c r="X56" s="9">
        <f t="shared" si="6"/>
        <v>1</v>
      </c>
      <c r="Y56" s="9">
        <f t="shared" si="7"/>
        <v>1</v>
      </c>
    </row>
    <row r="57" spans="1:25" x14ac:dyDescent="0.2">
      <c r="A57" s="1" t="s">
        <v>140</v>
      </c>
      <c r="B57" s="1">
        <f t="shared" si="0"/>
        <v>2023</v>
      </c>
      <c r="C57" s="1" t="str">
        <f t="shared" si="1"/>
        <v>02</v>
      </c>
      <c r="D57" s="1" t="str">
        <f t="shared" si="2"/>
        <v>02/23</v>
      </c>
      <c r="E57" s="1" t="s">
        <v>5</v>
      </c>
      <c r="F57" s="1" t="s">
        <v>141</v>
      </c>
      <c r="G57" s="1" t="s">
        <v>7</v>
      </c>
      <c r="H57" s="1" t="s">
        <v>8</v>
      </c>
      <c r="I57" s="1" t="s">
        <v>9</v>
      </c>
      <c r="J57" s="1" t="s">
        <v>1</v>
      </c>
      <c r="K57" s="1" t="s">
        <v>1</v>
      </c>
      <c r="L57" s="1" t="s">
        <v>2</v>
      </c>
      <c r="M57" s="1" t="s">
        <v>1044</v>
      </c>
      <c r="N57" s="1" t="s">
        <v>3</v>
      </c>
      <c r="O57" s="6">
        <v>10</v>
      </c>
      <c r="P57" s="6">
        <v>0</v>
      </c>
      <c r="Q57" s="6">
        <v>0</v>
      </c>
      <c r="R57" s="4">
        <v>0</v>
      </c>
      <c r="S57" s="4">
        <v>5990653.2857142854</v>
      </c>
      <c r="T57" s="4">
        <v>0</v>
      </c>
      <c r="U57" s="4">
        <f t="shared" si="3"/>
        <v>5990653.2857142854</v>
      </c>
      <c r="V57" s="9">
        <f t="shared" si="4"/>
        <v>1</v>
      </c>
      <c r="W57" s="9">
        <f t="shared" si="5"/>
        <v>1</v>
      </c>
      <c r="X57" s="9">
        <f t="shared" si="6"/>
        <v>1</v>
      </c>
      <c r="Y57" s="9">
        <f t="shared" si="7"/>
        <v>1</v>
      </c>
    </row>
    <row r="58" spans="1:25" x14ac:dyDescent="0.2">
      <c r="A58" s="1" t="s">
        <v>142</v>
      </c>
      <c r="B58" s="1">
        <f t="shared" si="0"/>
        <v>2023</v>
      </c>
      <c r="C58" s="1" t="str">
        <f t="shared" si="1"/>
        <v>02</v>
      </c>
      <c r="D58" s="1" t="str">
        <f t="shared" si="2"/>
        <v>02/23</v>
      </c>
      <c r="E58" s="1" t="s">
        <v>5</v>
      </c>
      <c r="F58" s="1" t="s">
        <v>143</v>
      </c>
      <c r="G58" s="1" t="s">
        <v>7</v>
      </c>
      <c r="H58" s="1" t="s">
        <v>8</v>
      </c>
      <c r="I58" s="1" t="s">
        <v>9</v>
      </c>
      <c r="J58" s="1" t="s">
        <v>1</v>
      </c>
      <c r="K58" s="1" t="s">
        <v>1</v>
      </c>
      <c r="L58" s="1" t="s">
        <v>2</v>
      </c>
      <c r="M58" s="1" t="s">
        <v>1044</v>
      </c>
      <c r="N58" s="1" t="s">
        <v>3</v>
      </c>
      <c r="O58" s="6">
        <v>8</v>
      </c>
      <c r="P58" s="6">
        <v>0</v>
      </c>
      <c r="Q58" s="6">
        <v>2</v>
      </c>
      <c r="R58" s="4">
        <v>0</v>
      </c>
      <c r="S58" s="4">
        <v>5990653.2857142854</v>
      </c>
      <c r="T58" s="4">
        <v>0</v>
      </c>
      <c r="U58" s="4">
        <f t="shared" si="3"/>
        <v>5990653.2857142854</v>
      </c>
      <c r="V58" s="9">
        <f t="shared" si="4"/>
        <v>1</v>
      </c>
      <c r="W58" s="9">
        <f t="shared" si="5"/>
        <v>1</v>
      </c>
      <c r="X58" s="9">
        <f t="shared" si="6"/>
        <v>0.8</v>
      </c>
      <c r="Y58" s="9">
        <f t="shared" si="7"/>
        <v>0.8</v>
      </c>
    </row>
    <row r="59" spans="1:25" x14ac:dyDescent="0.2">
      <c r="A59" s="1" t="s">
        <v>142</v>
      </c>
      <c r="B59" s="1">
        <f t="shared" si="0"/>
        <v>2023</v>
      </c>
      <c r="C59" s="1" t="str">
        <f t="shared" si="1"/>
        <v>02</v>
      </c>
      <c r="D59" s="1" t="str">
        <f t="shared" si="2"/>
        <v>02/23</v>
      </c>
      <c r="E59" s="1" t="s">
        <v>5</v>
      </c>
      <c r="F59" s="1" t="s">
        <v>143</v>
      </c>
      <c r="G59" s="1" t="s">
        <v>7</v>
      </c>
      <c r="H59" s="1" t="s">
        <v>8</v>
      </c>
      <c r="I59" s="1" t="s">
        <v>9</v>
      </c>
      <c r="J59" s="1" t="s">
        <v>1</v>
      </c>
      <c r="K59" s="1" t="s">
        <v>1</v>
      </c>
      <c r="L59" s="1" t="s">
        <v>2</v>
      </c>
      <c r="M59" s="1" t="s">
        <v>1044</v>
      </c>
      <c r="N59" s="1" t="s">
        <v>3</v>
      </c>
      <c r="O59" s="6">
        <v>8</v>
      </c>
      <c r="P59" s="6">
        <v>0</v>
      </c>
      <c r="Q59" s="6">
        <v>2</v>
      </c>
      <c r="R59" s="4">
        <v>0</v>
      </c>
      <c r="S59" s="4">
        <v>5990653.2857142854</v>
      </c>
      <c r="T59" s="4">
        <v>0</v>
      </c>
      <c r="U59" s="4">
        <f t="shared" si="3"/>
        <v>5990653.2857142854</v>
      </c>
      <c r="V59" s="9">
        <f t="shared" si="4"/>
        <v>1</v>
      </c>
      <c r="W59" s="9">
        <f t="shared" si="5"/>
        <v>1</v>
      </c>
      <c r="X59" s="9">
        <f t="shared" si="6"/>
        <v>0.8</v>
      </c>
      <c r="Y59" s="9">
        <f t="shared" si="7"/>
        <v>0.8</v>
      </c>
    </row>
    <row r="60" spans="1:25" x14ac:dyDescent="0.2">
      <c r="A60" s="1" t="s">
        <v>142</v>
      </c>
      <c r="B60" s="1">
        <f t="shared" si="0"/>
        <v>2023</v>
      </c>
      <c r="C60" s="1" t="str">
        <f t="shared" si="1"/>
        <v>02</v>
      </c>
      <c r="D60" s="1" t="str">
        <f t="shared" si="2"/>
        <v>02/23</v>
      </c>
      <c r="E60" s="1" t="s">
        <v>5</v>
      </c>
      <c r="F60" s="1" t="s">
        <v>144</v>
      </c>
      <c r="G60" s="1" t="s">
        <v>7</v>
      </c>
      <c r="H60" s="1" t="s">
        <v>145</v>
      </c>
      <c r="I60" s="1" t="s">
        <v>9</v>
      </c>
      <c r="J60" s="1" t="s">
        <v>1</v>
      </c>
      <c r="K60" s="1" t="s">
        <v>1</v>
      </c>
      <c r="L60" s="1" t="s">
        <v>2</v>
      </c>
      <c r="M60" s="1" t="s">
        <v>1044</v>
      </c>
      <c r="N60" s="1" t="s">
        <v>3</v>
      </c>
      <c r="O60" s="6">
        <v>8</v>
      </c>
      <c r="P60" s="6">
        <v>0</v>
      </c>
      <c r="Q60" s="6">
        <v>2</v>
      </c>
      <c r="R60" s="4">
        <v>0</v>
      </c>
      <c r="S60" s="4">
        <v>5990653.2857142854</v>
      </c>
      <c r="T60" s="4">
        <v>0</v>
      </c>
      <c r="U60" s="4">
        <f t="shared" si="3"/>
        <v>5990653.2857142854</v>
      </c>
      <c r="V60" s="9">
        <f t="shared" si="4"/>
        <v>1</v>
      </c>
      <c r="W60" s="9">
        <f t="shared" si="5"/>
        <v>1</v>
      </c>
      <c r="X60" s="9">
        <f t="shared" si="6"/>
        <v>0.8</v>
      </c>
      <c r="Y60" s="9">
        <f t="shared" si="7"/>
        <v>0.8</v>
      </c>
    </row>
    <row r="61" spans="1:25" x14ac:dyDescent="0.2">
      <c r="A61" s="1" t="s">
        <v>142</v>
      </c>
      <c r="B61" s="1">
        <f t="shared" si="0"/>
        <v>2023</v>
      </c>
      <c r="C61" s="1" t="str">
        <f t="shared" si="1"/>
        <v>02</v>
      </c>
      <c r="D61" s="1" t="str">
        <f t="shared" si="2"/>
        <v>02/23</v>
      </c>
      <c r="E61" s="1" t="s">
        <v>5</v>
      </c>
      <c r="F61" s="1" t="s">
        <v>144</v>
      </c>
      <c r="G61" s="1" t="s">
        <v>7</v>
      </c>
      <c r="H61" s="1" t="s">
        <v>145</v>
      </c>
      <c r="I61" s="1" t="s">
        <v>9</v>
      </c>
      <c r="J61" s="1" t="s">
        <v>1</v>
      </c>
      <c r="K61" s="1" t="s">
        <v>1</v>
      </c>
      <c r="L61" s="1" t="s">
        <v>2</v>
      </c>
      <c r="M61" s="1" t="s">
        <v>1044</v>
      </c>
      <c r="N61" s="1" t="s">
        <v>3</v>
      </c>
      <c r="O61" s="6">
        <v>8</v>
      </c>
      <c r="P61" s="6">
        <v>0</v>
      </c>
      <c r="Q61" s="6">
        <v>2</v>
      </c>
      <c r="R61" s="4">
        <v>0</v>
      </c>
      <c r="S61" s="4">
        <v>5990653.2857142854</v>
      </c>
      <c r="T61" s="4">
        <v>0</v>
      </c>
      <c r="U61" s="4">
        <f t="shared" si="3"/>
        <v>5990653.2857142854</v>
      </c>
      <c r="V61" s="9">
        <f t="shared" si="4"/>
        <v>1</v>
      </c>
      <c r="W61" s="9">
        <f t="shared" si="5"/>
        <v>1</v>
      </c>
      <c r="X61" s="9">
        <f t="shared" si="6"/>
        <v>0.8</v>
      </c>
      <c r="Y61" s="9">
        <f t="shared" si="7"/>
        <v>0.8</v>
      </c>
    </row>
    <row r="62" spans="1:25" x14ac:dyDescent="0.2">
      <c r="A62" s="1" t="s">
        <v>146</v>
      </c>
      <c r="B62" s="1">
        <f t="shared" si="0"/>
        <v>2023</v>
      </c>
      <c r="C62" s="1" t="str">
        <f t="shared" si="1"/>
        <v>02</v>
      </c>
      <c r="D62" s="1" t="str">
        <f t="shared" si="2"/>
        <v>02/23</v>
      </c>
      <c r="E62" s="1" t="s">
        <v>5</v>
      </c>
      <c r="F62" s="1" t="s">
        <v>147</v>
      </c>
      <c r="G62" s="1" t="s">
        <v>7</v>
      </c>
      <c r="H62" s="1" t="s">
        <v>8</v>
      </c>
      <c r="I62" s="1" t="s">
        <v>9</v>
      </c>
      <c r="J62" s="1" t="s">
        <v>1</v>
      </c>
      <c r="K62" s="1" t="s">
        <v>1</v>
      </c>
      <c r="L62" s="1" t="s">
        <v>2</v>
      </c>
      <c r="M62" s="1" t="s">
        <v>1044</v>
      </c>
      <c r="N62" s="1" t="s">
        <v>3</v>
      </c>
      <c r="O62" s="6">
        <v>10</v>
      </c>
      <c r="P62" s="6">
        <v>0</v>
      </c>
      <c r="Q62" s="6">
        <v>0</v>
      </c>
      <c r="R62" s="4">
        <v>0</v>
      </c>
      <c r="S62" s="4">
        <v>5990653.2857142854</v>
      </c>
      <c r="T62" s="4">
        <v>0</v>
      </c>
      <c r="U62" s="4">
        <f t="shared" si="3"/>
        <v>5990653.2857142854</v>
      </c>
      <c r="V62" s="9">
        <f t="shared" si="4"/>
        <v>1</v>
      </c>
      <c r="W62" s="9">
        <f t="shared" si="5"/>
        <v>1</v>
      </c>
      <c r="X62" s="9">
        <f t="shared" si="6"/>
        <v>1</v>
      </c>
      <c r="Y62" s="9">
        <f t="shared" si="7"/>
        <v>1</v>
      </c>
    </row>
    <row r="63" spans="1:25" x14ac:dyDescent="0.2">
      <c r="A63" s="1" t="s">
        <v>148</v>
      </c>
      <c r="B63" s="1">
        <f t="shared" si="0"/>
        <v>2023</v>
      </c>
      <c r="C63" s="1" t="str">
        <f t="shared" si="1"/>
        <v>02</v>
      </c>
      <c r="D63" s="1" t="str">
        <f t="shared" si="2"/>
        <v>02/23</v>
      </c>
      <c r="E63" s="1" t="s">
        <v>5</v>
      </c>
      <c r="F63" s="1" t="s">
        <v>149</v>
      </c>
      <c r="G63" s="1" t="s">
        <v>7</v>
      </c>
      <c r="H63" s="1" t="s">
        <v>8</v>
      </c>
      <c r="I63" s="1" t="s">
        <v>9</v>
      </c>
      <c r="J63" s="1" t="s">
        <v>1</v>
      </c>
      <c r="K63" s="1" t="s">
        <v>1</v>
      </c>
      <c r="L63" s="1" t="s">
        <v>2</v>
      </c>
      <c r="M63" s="1" t="s">
        <v>1044</v>
      </c>
      <c r="N63" s="1" t="s">
        <v>3</v>
      </c>
      <c r="O63" s="6">
        <v>8</v>
      </c>
      <c r="P63" s="6">
        <v>0</v>
      </c>
      <c r="Q63" s="6">
        <v>2</v>
      </c>
      <c r="R63" s="4">
        <v>0</v>
      </c>
      <c r="S63" s="4">
        <v>5990653.2857142854</v>
      </c>
      <c r="T63" s="4">
        <v>0</v>
      </c>
      <c r="U63" s="4">
        <f t="shared" si="3"/>
        <v>5990653.2857142854</v>
      </c>
      <c r="V63" s="9">
        <f t="shared" si="4"/>
        <v>1</v>
      </c>
      <c r="W63" s="9">
        <f t="shared" si="5"/>
        <v>1</v>
      </c>
      <c r="X63" s="9">
        <f t="shared" si="6"/>
        <v>0.8</v>
      </c>
      <c r="Y63" s="9">
        <f t="shared" si="7"/>
        <v>0.8</v>
      </c>
    </row>
    <row r="64" spans="1:25" x14ac:dyDescent="0.2">
      <c r="A64" s="1" t="s">
        <v>150</v>
      </c>
      <c r="B64" s="1">
        <f t="shared" si="0"/>
        <v>2023</v>
      </c>
      <c r="C64" s="1" t="str">
        <f t="shared" si="1"/>
        <v>03</v>
      </c>
      <c r="D64" s="1" t="str">
        <f t="shared" si="2"/>
        <v>03/23</v>
      </c>
      <c r="E64" s="1" t="s">
        <v>5</v>
      </c>
      <c r="F64" s="1" t="s">
        <v>151</v>
      </c>
      <c r="G64" s="1" t="s">
        <v>7</v>
      </c>
      <c r="H64" s="1" t="s">
        <v>8</v>
      </c>
      <c r="I64" s="1" t="s">
        <v>9</v>
      </c>
      <c r="J64" s="1" t="s">
        <v>1</v>
      </c>
      <c r="K64" s="1" t="s">
        <v>1</v>
      </c>
      <c r="L64" s="1" t="s">
        <v>2</v>
      </c>
      <c r="M64" s="1" t="s">
        <v>1044</v>
      </c>
      <c r="N64" s="1" t="s">
        <v>3</v>
      </c>
      <c r="O64" s="6">
        <v>9</v>
      </c>
      <c r="P64" s="6">
        <v>0</v>
      </c>
      <c r="Q64" s="6">
        <v>1</v>
      </c>
      <c r="R64" s="4">
        <v>0</v>
      </c>
      <c r="S64" s="4">
        <v>4194620.7096774196</v>
      </c>
      <c r="T64" s="4">
        <v>0</v>
      </c>
      <c r="U64" s="4">
        <f t="shared" si="3"/>
        <v>4194620.7096774196</v>
      </c>
      <c r="V64" s="9">
        <f t="shared" si="4"/>
        <v>1</v>
      </c>
      <c r="W64" s="9">
        <f t="shared" si="5"/>
        <v>1</v>
      </c>
      <c r="X64" s="9">
        <f t="shared" si="6"/>
        <v>0.9</v>
      </c>
      <c r="Y64" s="9">
        <f t="shared" si="7"/>
        <v>0.9</v>
      </c>
    </row>
    <row r="65" spans="1:25" x14ac:dyDescent="0.2">
      <c r="A65" s="1" t="s">
        <v>152</v>
      </c>
      <c r="B65" s="1">
        <f t="shared" si="0"/>
        <v>2023</v>
      </c>
      <c r="C65" s="1" t="str">
        <f t="shared" si="1"/>
        <v>03</v>
      </c>
      <c r="D65" s="1" t="str">
        <f t="shared" si="2"/>
        <v>03/23</v>
      </c>
      <c r="E65" s="1" t="s">
        <v>5</v>
      </c>
      <c r="F65" s="1" t="s">
        <v>153</v>
      </c>
      <c r="G65" s="1" t="s">
        <v>7</v>
      </c>
      <c r="H65" s="1" t="s">
        <v>8</v>
      </c>
      <c r="I65" s="1" t="s">
        <v>9</v>
      </c>
      <c r="J65" s="1" t="s">
        <v>154</v>
      </c>
      <c r="K65" s="1" t="s">
        <v>13</v>
      </c>
      <c r="L65" s="1" t="s">
        <v>2</v>
      </c>
      <c r="M65" s="1" t="s">
        <v>1044</v>
      </c>
      <c r="N65" s="1" t="s">
        <v>3</v>
      </c>
      <c r="O65" s="6">
        <v>10</v>
      </c>
      <c r="P65" s="6">
        <v>0</v>
      </c>
      <c r="Q65" s="6">
        <v>0</v>
      </c>
      <c r="R65" s="4">
        <v>66066.180000000008</v>
      </c>
      <c r="S65" s="4">
        <v>4194620.7096774196</v>
      </c>
      <c r="T65" s="4">
        <v>0</v>
      </c>
      <c r="U65" s="4">
        <f t="shared" si="3"/>
        <v>4260686.8896774193</v>
      </c>
      <c r="V65" s="9">
        <f t="shared" si="4"/>
        <v>1</v>
      </c>
      <c r="W65" s="9">
        <f t="shared" si="5"/>
        <v>1</v>
      </c>
      <c r="X65" s="9">
        <f t="shared" si="6"/>
        <v>1</v>
      </c>
      <c r="Y65" s="9">
        <f t="shared" si="7"/>
        <v>1</v>
      </c>
    </row>
    <row r="66" spans="1:25" x14ac:dyDescent="0.2">
      <c r="A66" s="1" t="s">
        <v>155</v>
      </c>
      <c r="B66" s="1">
        <f t="shared" si="0"/>
        <v>2023</v>
      </c>
      <c r="C66" s="1" t="str">
        <f t="shared" si="1"/>
        <v>03</v>
      </c>
      <c r="D66" s="1" t="str">
        <f t="shared" si="2"/>
        <v>03/23</v>
      </c>
      <c r="E66" s="1" t="s">
        <v>5</v>
      </c>
      <c r="F66" s="1" t="s">
        <v>156</v>
      </c>
      <c r="G66" s="1" t="s">
        <v>7</v>
      </c>
      <c r="H66" s="1" t="s">
        <v>8</v>
      </c>
      <c r="I66" s="1" t="s">
        <v>9</v>
      </c>
      <c r="J66" s="1" t="s">
        <v>1</v>
      </c>
      <c r="K66" s="1" t="s">
        <v>1</v>
      </c>
      <c r="L66" s="1" t="s">
        <v>2</v>
      </c>
      <c r="M66" s="1" t="s">
        <v>1044</v>
      </c>
      <c r="N66" s="1" t="s">
        <v>3</v>
      </c>
      <c r="O66" s="6">
        <v>5</v>
      </c>
      <c r="P66" s="6">
        <v>0</v>
      </c>
      <c r="Q66" s="6">
        <v>5</v>
      </c>
      <c r="R66" s="4">
        <v>0</v>
      </c>
      <c r="S66" s="4">
        <v>4194620.7096774196</v>
      </c>
      <c r="T66" s="4">
        <v>0</v>
      </c>
      <c r="U66" s="4">
        <f t="shared" si="3"/>
        <v>4194620.7096774196</v>
      </c>
      <c r="V66" s="9">
        <f t="shared" si="4"/>
        <v>1</v>
      </c>
      <c r="W66" s="9">
        <f t="shared" si="5"/>
        <v>1</v>
      </c>
      <c r="X66" s="9">
        <f t="shared" si="6"/>
        <v>0.5</v>
      </c>
      <c r="Y66" s="9">
        <f t="shared" si="7"/>
        <v>0.5</v>
      </c>
    </row>
    <row r="67" spans="1:25" x14ac:dyDescent="0.2">
      <c r="A67" s="1" t="s">
        <v>157</v>
      </c>
      <c r="B67" s="1">
        <f t="shared" ref="B67:B130" si="8">YEAR(A67)</f>
        <v>2023</v>
      </c>
      <c r="C67" s="1" t="str">
        <f t="shared" ref="C67:C130" si="9">TEXT(A67,"mm")</f>
        <v>03</v>
      </c>
      <c r="D67" s="1" t="str">
        <f t="shared" ref="D67:D130" si="10">TEXT(A67,"mm/yy")</f>
        <v>03/23</v>
      </c>
      <c r="E67" s="1" t="s">
        <v>5</v>
      </c>
      <c r="F67" s="1" t="s">
        <v>158</v>
      </c>
      <c r="G67" s="1" t="s">
        <v>7</v>
      </c>
      <c r="H67" s="1" t="s">
        <v>8</v>
      </c>
      <c r="I67" s="1" t="s">
        <v>9</v>
      </c>
      <c r="J67" s="1" t="s">
        <v>1</v>
      </c>
      <c r="K67" s="1" t="s">
        <v>1</v>
      </c>
      <c r="L67" s="1" t="s">
        <v>2</v>
      </c>
      <c r="M67" s="1" t="s">
        <v>1044</v>
      </c>
      <c r="N67" s="1" t="s">
        <v>3</v>
      </c>
      <c r="O67" s="6">
        <v>10</v>
      </c>
      <c r="P67" s="6">
        <v>0</v>
      </c>
      <c r="Q67" s="6">
        <v>0</v>
      </c>
      <c r="R67" s="4">
        <v>0</v>
      </c>
      <c r="S67" s="4">
        <v>4194620.7096774196</v>
      </c>
      <c r="T67" s="4">
        <v>0</v>
      </c>
      <c r="U67" s="4">
        <f t="shared" ref="U67:U130" si="11">SUM(R67:T67)</f>
        <v>4194620.7096774196</v>
      </c>
      <c r="V67" s="9">
        <f t="shared" ref="V67:V130" si="12">IFERROR((O67+Q67)/10,0)</f>
        <v>1</v>
      </c>
      <c r="W67" s="9">
        <f t="shared" ref="W67:W130" si="13">IFERROR(O67/(O67+P67),0)</f>
        <v>1</v>
      </c>
      <c r="X67" s="9">
        <f t="shared" ref="X67:X130" si="14">IFERROR(O67/(O67+Q67),0)</f>
        <v>1</v>
      </c>
      <c r="Y67" s="9">
        <f t="shared" ref="Y67:Y130" si="15">IFERROR(O67/10,0)</f>
        <v>1</v>
      </c>
    </row>
    <row r="68" spans="1:25" x14ac:dyDescent="0.2">
      <c r="A68" s="1" t="s">
        <v>159</v>
      </c>
      <c r="B68" s="1">
        <f t="shared" si="8"/>
        <v>2023</v>
      </c>
      <c r="C68" s="1" t="str">
        <f t="shared" si="9"/>
        <v>03</v>
      </c>
      <c r="D68" s="1" t="str">
        <f t="shared" si="10"/>
        <v>03/23</v>
      </c>
      <c r="E68" s="1" t="s">
        <v>5</v>
      </c>
      <c r="F68" s="1" t="s">
        <v>160</v>
      </c>
      <c r="G68" s="1" t="s">
        <v>7</v>
      </c>
      <c r="H68" s="1" t="s">
        <v>8</v>
      </c>
      <c r="I68" s="1" t="s">
        <v>9</v>
      </c>
      <c r="J68" s="1" t="s">
        <v>1</v>
      </c>
      <c r="K68" s="1" t="s">
        <v>1</v>
      </c>
      <c r="L68" s="1" t="s">
        <v>2</v>
      </c>
      <c r="M68" s="1" t="s">
        <v>1044</v>
      </c>
      <c r="N68" s="1" t="s">
        <v>3</v>
      </c>
      <c r="O68" s="6">
        <v>9</v>
      </c>
      <c r="P68" s="6">
        <v>0</v>
      </c>
      <c r="Q68" s="6">
        <v>1</v>
      </c>
      <c r="R68" s="4">
        <v>0</v>
      </c>
      <c r="S68" s="4">
        <v>4194620.7096774196</v>
      </c>
      <c r="T68" s="4">
        <v>0</v>
      </c>
      <c r="U68" s="4">
        <f t="shared" si="11"/>
        <v>4194620.7096774196</v>
      </c>
      <c r="V68" s="9">
        <f t="shared" si="12"/>
        <v>1</v>
      </c>
      <c r="W68" s="9">
        <f t="shared" si="13"/>
        <v>1</v>
      </c>
      <c r="X68" s="9">
        <f t="shared" si="14"/>
        <v>0.9</v>
      </c>
      <c r="Y68" s="9">
        <f t="shared" si="15"/>
        <v>0.9</v>
      </c>
    </row>
    <row r="69" spans="1:25" x14ac:dyDescent="0.2">
      <c r="A69" s="1" t="s">
        <v>161</v>
      </c>
      <c r="B69" s="1">
        <f t="shared" si="8"/>
        <v>2023</v>
      </c>
      <c r="C69" s="1" t="str">
        <f t="shared" si="9"/>
        <v>03</v>
      </c>
      <c r="D69" s="1" t="str">
        <f t="shared" si="10"/>
        <v>03/23</v>
      </c>
      <c r="E69" s="1" t="s">
        <v>5</v>
      </c>
      <c r="F69" s="1" t="s">
        <v>162</v>
      </c>
      <c r="G69" s="1" t="s">
        <v>7</v>
      </c>
      <c r="H69" s="1" t="s">
        <v>8</v>
      </c>
      <c r="I69" s="1" t="s">
        <v>9</v>
      </c>
      <c r="J69" s="1" t="s">
        <v>1</v>
      </c>
      <c r="K69" s="1" t="s">
        <v>1</v>
      </c>
      <c r="L69" s="1" t="s">
        <v>2</v>
      </c>
      <c r="M69" s="1" t="s">
        <v>1044</v>
      </c>
      <c r="N69" s="1" t="s">
        <v>3</v>
      </c>
      <c r="O69" s="6">
        <v>8</v>
      </c>
      <c r="P69" s="6">
        <v>0</v>
      </c>
      <c r="Q69" s="6">
        <v>2</v>
      </c>
      <c r="R69" s="4">
        <v>0</v>
      </c>
      <c r="S69" s="4">
        <v>4194620.7096774196</v>
      </c>
      <c r="T69" s="4">
        <v>0</v>
      </c>
      <c r="U69" s="4">
        <f t="shared" si="11"/>
        <v>4194620.7096774196</v>
      </c>
      <c r="V69" s="9">
        <f t="shared" si="12"/>
        <v>1</v>
      </c>
      <c r="W69" s="9">
        <f t="shared" si="13"/>
        <v>1</v>
      </c>
      <c r="X69" s="9">
        <f t="shared" si="14"/>
        <v>0.8</v>
      </c>
      <c r="Y69" s="9">
        <f t="shared" si="15"/>
        <v>0.8</v>
      </c>
    </row>
    <row r="70" spans="1:25" x14ac:dyDescent="0.2">
      <c r="A70" s="1" t="s">
        <v>163</v>
      </c>
      <c r="B70" s="1">
        <f t="shared" si="8"/>
        <v>2023</v>
      </c>
      <c r="C70" s="1" t="str">
        <f t="shared" si="9"/>
        <v>03</v>
      </c>
      <c r="D70" s="1" t="str">
        <f t="shared" si="10"/>
        <v>03/23</v>
      </c>
      <c r="E70" s="1" t="s">
        <v>5</v>
      </c>
      <c r="F70" s="1" t="s">
        <v>164</v>
      </c>
      <c r="G70" s="1" t="s">
        <v>7</v>
      </c>
      <c r="H70" s="1" t="s">
        <v>8</v>
      </c>
      <c r="I70" s="1" t="s">
        <v>9</v>
      </c>
      <c r="J70" s="1" t="s">
        <v>1</v>
      </c>
      <c r="K70" s="1" t="s">
        <v>1</v>
      </c>
      <c r="L70" s="1" t="s">
        <v>2</v>
      </c>
      <c r="M70" s="1" t="s">
        <v>1044</v>
      </c>
      <c r="N70" s="1" t="s">
        <v>3</v>
      </c>
      <c r="O70" s="6">
        <v>9</v>
      </c>
      <c r="P70" s="6">
        <v>0</v>
      </c>
      <c r="Q70" s="6">
        <v>1</v>
      </c>
      <c r="R70" s="4">
        <v>0</v>
      </c>
      <c r="S70" s="4">
        <v>4194620.7096774196</v>
      </c>
      <c r="T70" s="4">
        <v>0</v>
      </c>
      <c r="U70" s="4">
        <f t="shared" si="11"/>
        <v>4194620.7096774196</v>
      </c>
      <c r="V70" s="9">
        <f t="shared" si="12"/>
        <v>1</v>
      </c>
      <c r="W70" s="9">
        <f t="shared" si="13"/>
        <v>1</v>
      </c>
      <c r="X70" s="9">
        <f t="shared" si="14"/>
        <v>0.9</v>
      </c>
      <c r="Y70" s="9">
        <f t="shared" si="15"/>
        <v>0.9</v>
      </c>
    </row>
    <row r="71" spans="1:25" x14ac:dyDescent="0.2">
      <c r="A71" s="1" t="s">
        <v>165</v>
      </c>
      <c r="B71" s="1">
        <f t="shared" si="8"/>
        <v>2023</v>
      </c>
      <c r="C71" s="1" t="str">
        <f t="shared" si="9"/>
        <v>03</v>
      </c>
      <c r="D71" s="1" t="str">
        <f t="shared" si="10"/>
        <v>03/23</v>
      </c>
      <c r="E71" s="1" t="s">
        <v>5</v>
      </c>
      <c r="F71" s="1" t="s">
        <v>166</v>
      </c>
      <c r="G71" s="1" t="s">
        <v>7</v>
      </c>
      <c r="H71" s="1" t="s">
        <v>8</v>
      </c>
      <c r="I71" s="1" t="s">
        <v>9</v>
      </c>
      <c r="J71" s="1" t="s">
        <v>1</v>
      </c>
      <c r="K71" s="1" t="s">
        <v>1</v>
      </c>
      <c r="L71" s="1" t="s">
        <v>2</v>
      </c>
      <c r="M71" s="1" t="s">
        <v>1044</v>
      </c>
      <c r="N71" s="1" t="s">
        <v>3</v>
      </c>
      <c r="O71" s="6">
        <v>9</v>
      </c>
      <c r="P71" s="6">
        <v>0</v>
      </c>
      <c r="Q71" s="6">
        <v>1</v>
      </c>
      <c r="R71" s="4">
        <v>0</v>
      </c>
      <c r="S71" s="4">
        <v>4194620.7096774196</v>
      </c>
      <c r="T71" s="4">
        <v>0</v>
      </c>
      <c r="U71" s="4">
        <f t="shared" si="11"/>
        <v>4194620.7096774196</v>
      </c>
      <c r="V71" s="9">
        <f t="shared" si="12"/>
        <v>1</v>
      </c>
      <c r="W71" s="9">
        <f t="shared" si="13"/>
        <v>1</v>
      </c>
      <c r="X71" s="9">
        <f t="shared" si="14"/>
        <v>0.9</v>
      </c>
      <c r="Y71" s="9">
        <f t="shared" si="15"/>
        <v>0.9</v>
      </c>
    </row>
    <row r="72" spans="1:25" x14ac:dyDescent="0.2">
      <c r="A72" s="1" t="s">
        <v>167</v>
      </c>
      <c r="B72" s="1">
        <f t="shared" si="8"/>
        <v>2023</v>
      </c>
      <c r="C72" s="1" t="str">
        <f t="shared" si="9"/>
        <v>03</v>
      </c>
      <c r="D72" s="1" t="str">
        <f t="shared" si="10"/>
        <v>03/23</v>
      </c>
      <c r="E72" s="1" t="s">
        <v>5</v>
      </c>
      <c r="F72" s="1" t="s">
        <v>168</v>
      </c>
      <c r="G72" s="1" t="s">
        <v>7</v>
      </c>
      <c r="H72" s="1" t="s">
        <v>8</v>
      </c>
      <c r="I72" s="1" t="s">
        <v>9</v>
      </c>
      <c r="J72" s="1" t="s">
        <v>1</v>
      </c>
      <c r="K72" s="1" t="s">
        <v>1</v>
      </c>
      <c r="L72" s="1" t="s">
        <v>2</v>
      </c>
      <c r="M72" s="1" t="s">
        <v>1044</v>
      </c>
      <c r="N72" s="1" t="s">
        <v>3</v>
      </c>
      <c r="O72" s="6">
        <v>10</v>
      </c>
      <c r="P72" s="6">
        <v>0</v>
      </c>
      <c r="Q72" s="6">
        <v>0</v>
      </c>
      <c r="R72" s="4">
        <v>0</v>
      </c>
      <c r="S72" s="4">
        <v>4194620.7096774196</v>
      </c>
      <c r="T72" s="4">
        <v>0</v>
      </c>
      <c r="U72" s="4">
        <f t="shared" si="11"/>
        <v>4194620.7096774196</v>
      </c>
      <c r="V72" s="9">
        <f t="shared" si="12"/>
        <v>1</v>
      </c>
      <c r="W72" s="9">
        <f t="shared" si="13"/>
        <v>1</v>
      </c>
      <c r="X72" s="9">
        <f t="shared" si="14"/>
        <v>1</v>
      </c>
      <c r="Y72" s="9">
        <f t="shared" si="15"/>
        <v>1</v>
      </c>
    </row>
    <row r="73" spans="1:25" x14ac:dyDescent="0.2">
      <c r="A73" s="1" t="s">
        <v>169</v>
      </c>
      <c r="B73" s="1">
        <f t="shared" si="8"/>
        <v>2023</v>
      </c>
      <c r="C73" s="1" t="str">
        <f t="shared" si="9"/>
        <v>03</v>
      </c>
      <c r="D73" s="1" t="str">
        <f t="shared" si="10"/>
        <v>03/23</v>
      </c>
      <c r="E73" s="1" t="s">
        <v>5</v>
      </c>
      <c r="F73" s="1" t="s">
        <v>170</v>
      </c>
      <c r="G73" s="1" t="s">
        <v>7</v>
      </c>
      <c r="H73" s="1" t="s">
        <v>131</v>
      </c>
      <c r="I73" s="1" t="s">
        <v>9</v>
      </c>
      <c r="J73" s="1" t="s">
        <v>171</v>
      </c>
      <c r="K73" s="1" t="s">
        <v>13</v>
      </c>
      <c r="L73" s="1" t="s">
        <v>2</v>
      </c>
      <c r="M73" s="1" t="s">
        <v>1044</v>
      </c>
      <c r="N73" s="1" t="s">
        <v>3</v>
      </c>
      <c r="O73" s="6">
        <v>9</v>
      </c>
      <c r="P73" s="6">
        <v>0</v>
      </c>
      <c r="Q73" s="6">
        <v>1</v>
      </c>
      <c r="R73" s="4">
        <v>0</v>
      </c>
      <c r="S73" s="4">
        <v>4194620.7096774196</v>
      </c>
      <c r="T73" s="4">
        <v>0</v>
      </c>
      <c r="U73" s="4">
        <f t="shared" si="11"/>
        <v>4194620.7096774196</v>
      </c>
      <c r="V73" s="9">
        <f t="shared" si="12"/>
        <v>1</v>
      </c>
      <c r="W73" s="9">
        <f t="shared" si="13"/>
        <v>1</v>
      </c>
      <c r="X73" s="9">
        <f t="shared" si="14"/>
        <v>0.9</v>
      </c>
      <c r="Y73" s="9">
        <f t="shared" si="15"/>
        <v>0.9</v>
      </c>
    </row>
    <row r="74" spans="1:25" x14ac:dyDescent="0.2">
      <c r="A74" s="1" t="s">
        <v>172</v>
      </c>
      <c r="B74" s="1">
        <f t="shared" si="8"/>
        <v>2023</v>
      </c>
      <c r="C74" s="1" t="str">
        <f t="shared" si="9"/>
        <v>03</v>
      </c>
      <c r="D74" s="1" t="str">
        <f t="shared" si="10"/>
        <v>03/23</v>
      </c>
      <c r="E74" s="1" t="s">
        <v>5</v>
      </c>
      <c r="F74" s="1" t="s">
        <v>173</v>
      </c>
      <c r="G74" s="1" t="s">
        <v>7</v>
      </c>
      <c r="H74" s="1" t="s">
        <v>8</v>
      </c>
      <c r="I74" s="1" t="s">
        <v>9</v>
      </c>
      <c r="J74" s="1" t="s">
        <v>174</v>
      </c>
      <c r="K74" s="1" t="s">
        <v>13</v>
      </c>
      <c r="L74" s="1" t="s">
        <v>2</v>
      </c>
      <c r="M74" s="1" t="s">
        <v>1044</v>
      </c>
      <c r="N74" s="1" t="s">
        <v>3</v>
      </c>
      <c r="O74" s="6">
        <v>10</v>
      </c>
      <c r="P74" s="6">
        <v>7</v>
      </c>
      <c r="Q74" s="6">
        <v>0</v>
      </c>
      <c r="R74" s="4">
        <v>520000</v>
      </c>
      <c r="S74" s="4">
        <v>4194620.7096774196</v>
      </c>
      <c r="T74" s="4">
        <v>0</v>
      </c>
      <c r="U74" s="4">
        <f t="shared" si="11"/>
        <v>4714620.7096774196</v>
      </c>
      <c r="V74" s="9">
        <f t="shared" si="12"/>
        <v>1</v>
      </c>
      <c r="W74" s="9">
        <f t="shared" si="13"/>
        <v>0.58823529411764708</v>
      </c>
      <c r="X74" s="9">
        <f t="shared" si="14"/>
        <v>1</v>
      </c>
      <c r="Y74" s="9">
        <f t="shared" si="15"/>
        <v>1</v>
      </c>
    </row>
    <row r="75" spans="1:25" x14ac:dyDescent="0.2">
      <c r="A75" s="1" t="s">
        <v>175</v>
      </c>
      <c r="B75" s="1">
        <f t="shared" si="8"/>
        <v>2023</v>
      </c>
      <c r="C75" s="1" t="str">
        <f t="shared" si="9"/>
        <v>03</v>
      </c>
      <c r="D75" s="1" t="str">
        <f t="shared" si="10"/>
        <v>03/23</v>
      </c>
      <c r="E75" s="1" t="s">
        <v>5</v>
      </c>
      <c r="F75" s="1" t="s">
        <v>176</v>
      </c>
      <c r="G75" s="1" t="s">
        <v>7</v>
      </c>
      <c r="H75" s="1" t="s">
        <v>8</v>
      </c>
      <c r="I75" s="1" t="s">
        <v>9</v>
      </c>
      <c r="J75" s="1" t="s">
        <v>1</v>
      </c>
      <c r="K75" s="1" t="s">
        <v>1</v>
      </c>
      <c r="L75" s="1" t="s">
        <v>2</v>
      </c>
      <c r="M75" s="1" t="s">
        <v>1044</v>
      </c>
      <c r="N75" s="1" t="s">
        <v>3</v>
      </c>
      <c r="O75" s="6">
        <v>9</v>
      </c>
      <c r="P75" s="6">
        <v>0</v>
      </c>
      <c r="Q75" s="6">
        <v>1</v>
      </c>
      <c r="R75" s="4">
        <v>0</v>
      </c>
      <c r="S75" s="4">
        <v>4194620.7096774196</v>
      </c>
      <c r="T75" s="4">
        <v>0</v>
      </c>
      <c r="U75" s="4">
        <f t="shared" si="11"/>
        <v>4194620.7096774196</v>
      </c>
      <c r="V75" s="9">
        <f t="shared" si="12"/>
        <v>1</v>
      </c>
      <c r="W75" s="9">
        <f t="shared" si="13"/>
        <v>1</v>
      </c>
      <c r="X75" s="9">
        <f t="shared" si="14"/>
        <v>0.9</v>
      </c>
      <c r="Y75" s="9">
        <f t="shared" si="15"/>
        <v>0.9</v>
      </c>
    </row>
    <row r="76" spans="1:25" x14ac:dyDescent="0.2">
      <c r="A76" s="1" t="s">
        <v>177</v>
      </c>
      <c r="B76" s="1">
        <f t="shared" si="8"/>
        <v>2023</v>
      </c>
      <c r="C76" s="1" t="str">
        <f t="shared" si="9"/>
        <v>03</v>
      </c>
      <c r="D76" s="1" t="str">
        <f t="shared" si="10"/>
        <v>03/23</v>
      </c>
      <c r="E76" s="1" t="s">
        <v>5</v>
      </c>
      <c r="F76" s="1" t="s">
        <v>178</v>
      </c>
      <c r="G76" s="1" t="s">
        <v>7</v>
      </c>
      <c r="H76" s="1" t="s">
        <v>8</v>
      </c>
      <c r="I76" s="1" t="s">
        <v>9</v>
      </c>
      <c r="J76" s="1" t="s">
        <v>1</v>
      </c>
      <c r="K76" s="1" t="s">
        <v>1</v>
      </c>
      <c r="L76" s="1" t="s">
        <v>2</v>
      </c>
      <c r="M76" s="1" t="s">
        <v>1044</v>
      </c>
      <c r="N76" s="1" t="s">
        <v>3</v>
      </c>
      <c r="O76" s="6">
        <v>10</v>
      </c>
      <c r="P76" s="6">
        <v>0</v>
      </c>
      <c r="Q76" s="6">
        <v>0</v>
      </c>
      <c r="R76" s="4">
        <v>0</v>
      </c>
      <c r="S76" s="4">
        <v>4194620.7096774196</v>
      </c>
      <c r="T76" s="4">
        <v>0</v>
      </c>
      <c r="U76" s="4">
        <f t="shared" si="11"/>
        <v>4194620.7096774196</v>
      </c>
      <c r="V76" s="9">
        <f t="shared" si="12"/>
        <v>1</v>
      </c>
      <c r="W76" s="9">
        <f t="shared" si="13"/>
        <v>1</v>
      </c>
      <c r="X76" s="9">
        <f t="shared" si="14"/>
        <v>1</v>
      </c>
      <c r="Y76" s="9">
        <f t="shared" si="15"/>
        <v>1</v>
      </c>
    </row>
    <row r="77" spans="1:25" x14ac:dyDescent="0.2">
      <c r="A77" s="1" t="s">
        <v>179</v>
      </c>
      <c r="B77" s="1">
        <f t="shared" si="8"/>
        <v>2023</v>
      </c>
      <c r="C77" s="1" t="str">
        <f t="shared" si="9"/>
        <v>03</v>
      </c>
      <c r="D77" s="1" t="str">
        <f t="shared" si="10"/>
        <v>03/23</v>
      </c>
      <c r="E77" s="1" t="s">
        <v>5</v>
      </c>
      <c r="F77" s="1" t="s">
        <v>180</v>
      </c>
      <c r="G77" s="1" t="s">
        <v>7</v>
      </c>
      <c r="H77" s="1" t="s">
        <v>8</v>
      </c>
      <c r="I77" s="1" t="s">
        <v>9</v>
      </c>
      <c r="J77" s="1" t="s">
        <v>1</v>
      </c>
      <c r="K77" s="1" t="s">
        <v>1</v>
      </c>
      <c r="L77" s="1" t="s">
        <v>2</v>
      </c>
      <c r="M77" s="1" t="s">
        <v>1044</v>
      </c>
      <c r="N77" s="1" t="s">
        <v>3</v>
      </c>
      <c r="O77" s="6">
        <v>10</v>
      </c>
      <c r="P77" s="6">
        <v>0</v>
      </c>
      <c r="Q77" s="6">
        <v>0</v>
      </c>
      <c r="R77" s="4">
        <v>0</v>
      </c>
      <c r="S77" s="4">
        <v>4194620.7096774196</v>
      </c>
      <c r="T77" s="4">
        <v>0</v>
      </c>
      <c r="U77" s="4">
        <f t="shared" si="11"/>
        <v>4194620.7096774196</v>
      </c>
      <c r="V77" s="9">
        <f t="shared" si="12"/>
        <v>1</v>
      </c>
      <c r="W77" s="9">
        <f t="shared" si="13"/>
        <v>1</v>
      </c>
      <c r="X77" s="9">
        <f t="shared" si="14"/>
        <v>1</v>
      </c>
      <c r="Y77" s="9">
        <f t="shared" si="15"/>
        <v>1</v>
      </c>
    </row>
    <row r="78" spans="1:25" x14ac:dyDescent="0.2">
      <c r="A78" s="1" t="s">
        <v>181</v>
      </c>
      <c r="B78" s="1">
        <f t="shared" si="8"/>
        <v>2023</v>
      </c>
      <c r="C78" s="1" t="str">
        <f t="shared" si="9"/>
        <v>03</v>
      </c>
      <c r="D78" s="1" t="str">
        <f t="shared" si="10"/>
        <v>03/23</v>
      </c>
      <c r="E78" s="1" t="s">
        <v>5</v>
      </c>
      <c r="F78" s="1" t="s">
        <v>182</v>
      </c>
      <c r="G78" s="1" t="s">
        <v>7</v>
      </c>
      <c r="H78" s="1" t="s">
        <v>8</v>
      </c>
      <c r="I78" s="1" t="s">
        <v>9</v>
      </c>
      <c r="J78" s="1" t="s">
        <v>183</v>
      </c>
      <c r="K78" s="1" t="s">
        <v>13</v>
      </c>
      <c r="L78" s="1" t="s">
        <v>2</v>
      </c>
      <c r="M78" s="1" t="s">
        <v>1044</v>
      </c>
      <c r="N78" s="1" t="s">
        <v>3</v>
      </c>
      <c r="O78" s="6">
        <v>9</v>
      </c>
      <c r="P78" s="6">
        <v>0.33333333333333331</v>
      </c>
      <c r="Q78" s="6">
        <v>0.66666666666666607</v>
      </c>
      <c r="R78" s="4">
        <v>430000</v>
      </c>
      <c r="S78" s="4">
        <v>4194620.7096774196</v>
      </c>
      <c r="T78" s="4">
        <v>0</v>
      </c>
      <c r="U78" s="4">
        <f t="shared" si="11"/>
        <v>4624620.7096774196</v>
      </c>
      <c r="V78" s="9">
        <f t="shared" si="12"/>
        <v>0.96666666666666656</v>
      </c>
      <c r="W78" s="9">
        <f t="shared" si="13"/>
        <v>0.96428571428571419</v>
      </c>
      <c r="X78" s="9">
        <f t="shared" si="14"/>
        <v>0.93103448275862077</v>
      </c>
      <c r="Y78" s="9">
        <f t="shared" si="15"/>
        <v>0.9</v>
      </c>
    </row>
    <row r="79" spans="1:25" x14ac:dyDescent="0.2">
      <c r="A79" s="1" t="s">
        <v>184</v>
      </c>
      <c r="B79" s="1">
        <f t="shared" si="8"/>
        <v>2023</v>
      </c>
      <c r="C79" s="1" t="str">
        <f t="shared" si="9"/>
        <v>03</v>
      </c>
      <c r="D79" s="1" t="str">
        <f t="shared" si="10"/>
        <v>03/23</v>
      </c>
      <c r="E79" s="1" t="s">
        <v>5</v>
      </c>
      <c r="F79" s="1" t="s">
        <v>185</v>
      </c>
      <c r="G79" s="1" t="s">
        <v>7</v>
      </c>
      <c r="H79" s="1" t="s">
        <v>8</v>
      </c>
      <c r="I79" s="1" t="s">
        <v>9</v>
      </c>
      <c r="J79" s="1" t="s">
        <v>1</v>
      </c>
      <c r="K79" s="1" t="s">
        <v>1</v>
      </c>
      <c r="L79" s="1" t="s">
        <v>2</v>
      </c>
      <c r="M79" s="1" t="s">
        <v>1044</v>
      </c>
      <c r="N79" s="1" t="s">
        <v>3</v>
      </c>
      <c r="O79" s="6">
        <v>10</v>
      </c>
      <c r="P79" s="6">
        <v>0</v>
      </c>
      <c r="Q79" s="6">
        <v>0</v>
      </c>
      <c r="R79" s="4">
        <v>0</v>
      </c>
      <c r="S79" s="4">
        <v>4194620.7096774196</v>
      </c>
      <c r="T79" s="4">
        <v>0</v>
      </c>
      <c r="U79" s="4">
        <f t="shared" si="11"/>
        <v>4194620.7096774196</v>
      </c>
      <c r="V79" s="9">
        <f t="shared" si="12"/>
        <v>1</v>
      </c>
      <c r="W79" s="9">
        <f t="shared" si="13"/>
        <v>1</v>
      </c>
      <c r="X79" s="9">
        <f t="shared" si="14"/>
        <v>1</v>
      </c>
      <c r="Y79" s="9">
        <f t="shared" si="15"/>
        <v>1</v>
      </c>
    </row>
    <row r="80" spans="1:25" x14ac:dyDescent="0.2">
      <c r="A80" s="1" t="s">
        <v>186</v>
      </c>
      <c r="B80" s="1">
        <f t="shared" si="8"/>
        <v>2023</v>
      </c>
      <c r="C80" s="1" t="str">
        <f t="shared" si="9"/>
        <v>03</v>
      </c>
      <c r="D80" s="1" t="str">
        <f t="shared" si="10"/>
        <v>03/23</v>
      </c>
      <c r="E80" s="1" t="s">
        <v>5</v>
      </c>
      <c r="F80" s="1" t="s">
        <v>187</v>
      </c>
      <c r="G80" s="1" t="s">
        <v>7</v>
      </c>
      <c r="H80" s="1" t="s">
        <v>8</v>
      </c>
      <c r="I80" s="1" t="s">
        <v>9</v>
      </c>
      <c r="J80" s="1" t="s">
        <v>1</v>
      </c>
      <c r="K80" s="1" t="s">
        <v>1</v>
      </c>
      <c r="L80" s="1" t="s">
        <v>2</v>
      </c>
      <c r="M80" s="1" t="s">
        <v>1044</v>
      </c>
      <c r="N80" s="1" t="s">
        <v>3</v>
      </c>
      <c r="O80" s="6">
        <v>6</v>
      </c>
      <c r="P80" s="6">
        <v>0</v>
      </c>
      <c r="Q80" s="6">
        <v>4</v>
      </c>
      <c r="R80" s="4">
        <v>0</v>
      </c>
      <c r="S80" s="4">
        <v>4194620.7096774196</v>
      </c>
      <c r="T80" s="4">
        <v>0</v>
      </c>
      <c r="U80" s="4">
        <f t="shared" si="11"/>
        <v>4194620.7096774196</v>
      </c>
      <c r="V80" s="9">
        <f t="shared" si="12"/>
        <v>1</v>
      </c>
      <c r="W80" s="9">
        <f t="shared" si="13"/>
        <v>1</v>
      </c>
      <c r="X80" s="9">
        <f t="shared" si="14"/>
        <v>0.6</v>
      </c>
      <c r="Y80" s="9">
        <f t="shared" si="15"/>
        <v>0.6</v>
      </c>
    </row>
    <row r="81" spans="1:25" x14ac:dyDescent="0.2">
      <c r="A81" s="1" t="s">
        <v>188</v>
      </c>
      <c r="B81" s="1">
        <f t="shared" si="8"/>
        <v>2023</v>
      </c>
      <c r="C81" s="1" t="str">
        <f t="shared" si="9"/>
        <v>03</v>
      </c>
      <c r="D81" s="1" t="str">
        <f t="shared" si="10"/>
        <v>03/23</v>
      </c>
      <c r="E81" s="1" t="s">
        <v>5</v>
      </c>
      <c r="F81" s="1" t="s">
        <v>189</v>
      </c>
      <c r="G81" s="1" t="s">
        <v>7</v>
      </c>
      <c r="H81" s="1" t="s">
        <v>8</v>
      </c>
      <c r="I81" s="1" t="s">
        <v>9</v>
      </c>
      <c r="J81" s="1" t="s">
        <v>1</v>
      </c>
      <c r="K81" s="1" t="s">
        <v>1</v>
      </c>
      <c r="L81" s="1" t="s">
        <v>2</v>
      </c>
      <c r="M81" s="1" t="s">
        <v>1044</v>
      </c>
      <c r="N81" s="1" t="s">
        <v>3</v>
      </c>
      <c r="O81" s="6">
        <v>0</v>
      </c>
      <c r="P81" s="6">
        <v>0</v>
      </c>
      <c r="Q81" s="6">
        <v>10</v>
      </c>
      <c r="R81" s="4">
        <v>0</v>
      </c>
      <c r="S81" s="4">
        <v>4194620.7096774196</v>
      </c>
      <c r="T81" s="4">
        <v>0</v>
      </c>
      <c r="U81" s="4">
        <f t="shared" si="11"/>
        <v>4194620.7096774196</v>
      </c>
      <c r="V81" s="9">
        <f t="shared" si="12"/>
        <v>1</v>
      </c>
      <c r="W81" s="9">
        <f t="shared" si="13"/>
        <v>0</v>
      </c>
      <c r="X81" s="9">
        <f t="shared" si="14"/>
        <v>0</v>
      </c>
      <c r="Y81" s="9">
        <f t="shared" si="15"/>
        <v>0</v>
      </c>
    </row>
    <row r="82" spans="1:25" x14ac:dyDescent="0.2">
      <c r="A82" s="1" t="s">
        <v>190</v>
      </c>
      <c r="B82" s="1">
        <f t="shared" si="8"/>
        <v>2023</v>
      </c>
      <c r="C82" s="1" t="str">
        <f t="shared" si="9"/>
        <v>03</v>
      </c>
      <c r="D82" s="1" t="str">
        <f t="shared" si="10"/>
        <v>03/23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2</v>
      </c>
      <c r="M82" s="1" t="s">
        <v>1044</v>
      </c>
      <c r="N82" s="1" t="s">
        <v>3</v>
      </c>
      <c r="O82" s="6">
        <v>0</v>
      </c>
      <c r="P82" s="6">
        <v>0</v>
      </c>
      <c r="Q82" s="6">
        <v>10</v>
      </c>
      <c r="R82" s="4">
        <v>0</v>
      </c>
      <c r="S82" s="4">
        <v>4194620.7096774196</v>
      </c>
      <c r="T82" s="4">
        <v>0</v>
      </c>
      <c r="U82" s="4">
        <f t="shared" si="11"/>
        <v>4194620.7096774196</v>
      </c>
      <c r="V82" s="9">
        <f t="shared" si="12"/>
        <v>1</v>
      </c>
      <c r="W82" s="9">
        <f t="shared" si="13"/>
        <v>0</v>
      </c>
      <c r="X82" s="9">
        <f t="shared" si="14"/>
        <v>0</v>
      </c>
      <c r="Y82" s="9">
        <f t="shared" si="15"/>
        <v>0</v>
      </c>
    </row>
    <row r="83" spans="1:25" x14ac:dyDescent="0.2">
      <c r="A83" s="1" t="s">
        <v>191</v>
      </c>
      <c r="B83" s="1">
        <f t="shared" si="8"/>
        <v>2023</v>
      </c>
      <c r="C83" s="1" t="str">
        <f t="shared" si="9"/>
        <v>03</v>
      </c>
      <c r="D83" s="1" t="str">
        <f t="shared" si="10"/>
        <v>03/23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192</v>
      </c>
      <c r="K83" s="1" t="s">
        <v>13</v>
      </c>
      <c r="L83" s="1" t="s">
        <v>2</v>
      </c>
      <c r="M83" s="1" t="s">
        <v>1044</v>
      </c>
      <c r="N83" s="1" t="s">
        <v>3</v>
      </c>
      <c r="O83" s="6">
        <v>0</v>
      </c>
      <c r="P83" s="6">
        <v>0.33333333333333331</v>
      </c>
      <c r="Q83" s="6">
        <v>9.6666666666666661</v>
      </c>
      <c r="R83" s="4">
        <v>66066.180000000008</v>
      </c>
      <c r="S83" s="4">
        <v>4194620.7096774196</v>
      </c>
      <c r="T83" s="4">
        <v>0</v>
      </c>
      <c r="U83" s="4">
        <f t="shared" si="11"/>
        <v>4260686.8896774193</v>
      </c>
      <c r="V83" s="9">
        <f t="shared" si="12"/>
        <v>0.96666666666666656</v>
      </c>
      <c r="W83" s="9">
        <f t="shared" si="13"/>
        <v>0</v>
      </c>
      <c r="X83" s="9">
        <f t="shared" si="14"/>
        <v>0</v>
      </c>
      <c r="Y83" s="9">
        <f t="shared" si="15"/>
        <v>0</v>
      </c>
    </row>
    <row r="84" spans="1:25" x14ac:dyDescent="0.2">
      <c r="A84" s="1" t="s">
        <v>193</v>
      </c>
      <c r="B84" s="1">
        <f t="shared" si="8"/>
        <v>2023</v>
      </c>
      <c r="C84" s="1" t="str">
        <f t="shared" si="9"/>
        <v>03</v>
      </c>
      <c r="D84" s="1" t="str">
        <f t="shared" si="10"/>
        <v>03/23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2</v>
      </c>
      <c r="M84" s="1" t="s">
        <v>1044</v>
      </c>
      <c r="N84" s="1" t="s">
        <v>3</v>
      </c>
      <c r="O84" s="6">
        <v>0</v>
      </c>
      <c r="P84" s="6">
        <v>0</v>
      </c>
      <c r="Q84" s="6">
        <v>10</v>
      </c>
      <c r="R84" s="4">
        <v>0</v>
      </c>
      <c r="S84" s="4">
        <v>4194620.7096774196</v>
      </c>
      <c r="T84" s="4">
        <v>0</v>
      </c>
      <c r="U84" s="4">
        <f t="shared" si="11"/>
        <v>4194620.7096774196</v>
      </c>
      <c r="V84" s="9">
        <f t="shared" si="12"/>
        <v>1</v>
      </c>
      <c r="W84" s="9">
        <f t="shared" si="13"/>
        <v>0</v>
      </c>
      <c r="X84" s="9">
        <f t="shared" si="14"/>
        <v>0</v>
      </c>
      <c r="Y84" s="9">
        <f t="shared" si="15"/>
        <v>0</v>
      </c>
    </row>
    <row r="85" spans="1:25" x14ac:dyDescent="0.2">
      <c r="A85" s="1" t="s">
        <v>194</v>
      </c>
      <c r="B85" s="1">
        <f t="shared" si="8"/>
        <v>2023</v>
      </c>
      <c r="C85" s="1" t="str">
        <f t="shared" si="9"/>
        <v>03</v>
      </c>
      <c r="D85" s="1" t="str">
        <f t="shared" si="10"/>
        <v>03/23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195</v>
      </c>
      <c r="K85" s="1" t="s">
        <v>13</v>
      </c>
      <c r="L85" s="1" t="s">
        <v>2</v>
      </c>
      <c r="M85" s="1" t="s">
        <v>1044</v>
      </c>
      <c r="N85" s="1" t="s">
        <v>3</v>
      </c>
      <c r="O85" s="6">
        <v>0</v>
      </c>
      <c r="P85" s="6">
        <v>0.43333333333333329</v>
      </c>
      <c r="Q85" s="6">
        <v>9.5666666666666664</v>
      </c>
      <c r="R85" s="4">
        <v>66066.180000000008</v>
      </c>
      <c r="S85" s="4">
        <v>4194620.7096774196</v>
      </c>
      <c r="T85" s="4">
        <v>0</v>
      </c>
      <c r="U85" s="4">
        <f t="shared" si="11"/>
        <v>4260686.8896774193</v>
      </c>
      <c r="V85" s="9">
        <f t="shared" si="12"/>
        <v>0.95666666666666667</v>
      </c>
      <c r="W85" s="9">
        <f t="shared" si="13"/>
        <v>0</v>
      </c>
      <c r="X85" s="9">
        <f t="shared" si="14"/>
        <v>0</v>
      </c>
      <c r="Y85" s="9">
        <f t="shared" si="15"/>
        <v>0</v>
      </c>
    </row>
    <row r="86" spans="1:25" x14ac:dyDescent="0.2">
      <c r="A86" s="1" t="s">
        <v>196</v>
      </c>
      <c r="B86" s="1">
        <f t="shared" si="8"/>
        <v>2023</v>
      </c>
      <c r="C86" s="1" t="str">
        <f t="shared" si="9"/>
        <v>03</v>
      </c>
      <c r="D86" s="1" t="str">
        <f t="shared" si="10"/>
        <v>03/23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2</v>
      </c>
      <c r="M86" s="1" t="s">
        <v>1044</v>
      </c>
      <c r="N86" s="1" t="s">
        <v>3</v>
      </c>
      <c r="O86" s="6">
        <v>0</v>
      </c>
      <c r="P86" s="6">
        <v>0</v>
      </c>
      <c r="Q86" s="6">
        <v>10</v>
      </c>
      <c r="R86" s="4">
        <v>0</v>
      </c>
      <c r="S86" s="4">
        <v>4194620.7096774196</v>
      </c>
      <c r="T86" s="4">
        <v>0</v>
      </c>
      <c r="U86" s="4">
        <f t="shared" si="11"/>
        <v>4194620.7096774196</v>
      </c>
      <c r="V86" s="9">
        <f t="shared" si="12"/>
        <v>1</v>
      </c>
      <c r="W86" s="9">
        <f t="shared" si="13"/>
        <v>0</v>
      </c>
      <c r="X86" s="9">
        <f t="shared" si="14"/>
        <v>0</v>
      </c>
      <c r="Y86" s="9">
        <f t="shared" si="15"/>
        <v>0</v>
      </c>
    </row>
    <row r="87" spans="1:25" x14ac:dyDescent="0.2">
      <c r="A87" s="1" t="s">
        <v>197</v>
      </c>
      <c r="B87" s="1">
        <f t="shared" si="8"/>
        <v>2023</v>
      </c>
      <c r="C87" s="1" t="str">
        <f t="shared" si="9"/>
        <v>03</v>
      </c>
      <c r="D87" s="1" t="str">
        <f t="shared" si="10"/>
        <v>03/23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2</v>
      </c>
      <c r="M87" s="1" t="s">
        <v>1044</v>
      </c>
      <c r="N87" s="1" t="s">
        <v>3</v>
      </c>
      <c r="O87" s="6">
        <v>0</v>
      </c>
      <c r="P87" s="6">
        <v>0</v>
      </c>
      <c r="Q87" s="6">
        <v>10</v>
      </c>
      <c r="R87" s="4">
        <v>0</v>
      </c>
      <c r="S87" s="4">
        <v>4194620.7096774196</v>
      </c>
      <c r="T87" s="4">
        <v>0</v>
      </c>
      <c r="U87" s="4">
        <f t="shared" si="11"/>
        <v>4194620.7096774196</v>
      </c>
      <c r="V87" s="9">
        <f t="shared" si="12"/>
        <v>1</v>
      </c>
      <c r="W87" s="9">
        <f t="shared" si="13"/>
        <v>0</v>
      </c>
      <c r="X87" s="9">
        <f t="shared" si="14"/>
        <v>0</v>
      </c>
      <c r="Y87" s="9">
        <f t="shared" si="15"/>
        <v>0</v>
      </c>
    </row>
    <row r="88" spans="1:25" x14ac:dyDescent="0.2">
      <c r="A88" s="1" t="s">
        <v>198</v>
      </c>
      <c r="B88" s="1">
        <f t="shared" si="8"/>
        <v>2023</v>
      </c>
      <c r="C88" s="1" t="str">
        <f t="shared" si="9"/>
        <v>03</v>
      </c>
      <c r="D88" s="1" t="str">
        <f t="shared" si="10"/>
        <v>03/23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2</v>
      </c>
      <c r="M88" s="1" t="s">
        <v>1044</v>
      </c>
      <c r="N88" s="1" t="s">
        <v>3</v>
      </c>
      <c r="O88" s="6">
        <v>0</v>
      </c>
      <c r="P88" s="6">
        <v>0</v>
      </c>
      <c r="Q88" s="6">
        <v>10</v>
      </c>
      <c r="R88" s="4">
        <v>0</v>
      </c>
      <c r="S88" s="4">
        <v>4194620.7096774196</v>
      </c>
      <c r="T88" s="4">
        <v>0</v>
      </c>
      <c r="U88" s="4">
        <f t="shared" si="11"/>
        <v>4194620.7096774196</v>
      </c>
      <c r="V88" s="9">
        <f t="shared" si="12"/>
        <v>1</v>
      </c>
      <c r="W88" s="9">
        <f t="shared" si="13"/>
        <v>0</v>
      </c>
      <c r="X88" s="9">
        <f t="shared" si="14"/>
        <v>0</v>
      </c>
      <c r="Y88" s="9">
        <f t="shared" si="15"/>
        <v>0</v>
      </c>
    </row>
    <row r="89" spans="1:25" x14ac:dyDescent="0.2">
      <c r="A89" s="1" t="s">
        <v>199</v>
      </c>
      <c r="B89" s="1">
        <f t="shared" si="8"/>
        <v>2023</v>
      </c>
      <c r="C89" s="1" t="str">
        <f t="shared" si="9"/>
        <v>03</v>
      </c>
      <c r="D89" s="1" t="str">
        <f t="shared" si="10"/>
        <v>03/23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200</v>
      </c>
      <c r="K89" s="1" t="s">
        <v>13</v>
      </c>
      <c r="L89" s="1" t="s">
        <v>2</v>
      </c>
      <c r="M89" s="1" t="s">
        <v>1044</v>
      </c>
      <c r="N89" s="1" t="s">
        <v>3</v>
      </c>
      <c r="O89" s="6">
        <v>0</v>
      </c>
      <c r="P89" s="6">
        <v>0</v>
      </c>
      <c r="Q89" s="6">
        <v>10</v>
      </c>
      <c r="R89" s="4">
        <v>132132.35999999999</v>
      </c>
      <c r="S89" s="4">
        <v>4194620.7096774196</v>
      </c>
      <c r="T89" s="4">
        <v>0</v>
      </c>
      <c r="U89" s="4">
        <f t="shared" si="11"/>
        <v>4326753.06967742</v>
      </c>
      <c r="V89" s="9">
        <f t="shared" si="12"/>
        <v>1</v>
      </c>
      <c r="W89" s="9">
        <f t="shared" si="13"/>
        <v>0</v>
      </c>
      <c r="X89" s="9">
        <f t="shared" si="14"/>
        <v>0</v>
      </c>
      <c r="Y89" s="9">
        <f t="shared" si="15"/>
        <v>0</v>
      </c>
    </row>
    <row r="90" spans="1:25" x14ac:dyDescent="0.2">
      <c r="A90" s="1" t="s">
        <v>201</v>
      </c>
      <c r="B90" s="1">
        <f t="shared" si="8"/>
        <v>2023</v>
      </c>
      <c r="C90" s="1" t="str">
        <f t="shared" si="9"/>
        <v>03</v>
      </c>
      <c r="D90" s="1" t="str">
        <f t="shared" si="10"/>
        <v>03/23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2</v>
      </c>
      <c r="M90" s="1" t="s">
        <v>1044</v>
      </c>
      <c r="N90" s="1" t="s">
        <v>3</v>
      </c>
      <c r="O90" s="6">
        <v>0</v>
      </c>
      <c r="P90" s="6">
        <v>0</v>
      </c>
      <c r="Q90" s="6">
        <v>10</v>
      </c>
      <c r="R90" s="4">
        <v>0</v>
      </c>
      <c r="S90" s="4">
        <v>4194620.7096774196</v>
      </c>
      <c r="T90" s="4">
        <v>0</v>
      </c>
      <c r="U90" s="4">
        <f t="shared" si="11"/>
        <v>4194620.7096774196</v>
      </c>
      <c r="V90" s="9">
        <f t="shared" si="12"/>
        <v>1</v>
      </c>
      <c r="W90" s="9">
        <f t="shared" si="13"/>
        <v>0</v>
      </c>
      <c r="X90" s="9">
        <f t="shared" si="14"/>
        <v>0</v>
      </c>
      <c r="Y90" s="9">
        <f t="shared" si="15"/>
        <v>0</v>
      </c>
    </row>
    <row r="91" spans="1:25" x14ac:dyDescent="0.2">
      <c r="A91" s="1" t="s">
        <v>202</v>
      </c>
      <c r="B91" s="1">
        <f t="shared" si="8"/>
        <v>2023</v>
      </c>
      <c r="C91" s="1" t="str">
        <f t="shared" si="9"/>
        <v>03</v>
      </c>
      <c r="D91" s="1" t="str">
        <f t="shared" si="10"/>
        <v>03/23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2</v>
      </c>
      <c r="M91" s="1" t="s">
        <v>1044</v>
      </c>
      <c r="N91" s="1" t="s">
        <v>3</v>
      </c>
      <c r="O91" s="6">
        <v>0</v>
      </c>
      <c r="P91" s="6">
        <v>0</v>
      </c>
      <c r="Q91" s="6">
        <v>10</v>
      </c>
      <c r="R91" s="4">
        <v>0</v>
      </c>
      <c r="S91" s="4">
        <v>4194620.7096774196</v>
      </c>
      <c r="T91" s="4">
        <v>0</v>
      </c>
      <c r="U91" s="4">
        <f t="shared" si="11"/>
        <v>4194620.7096774196</v>
      </c>
      <c r="V91" s="9">
        <f t="shared" si="12"/>
        <v>1</v>
      </c>
      <c r="W91" s="9">
        <f t="shared" si="13"/>
        <v>0</v>
      </c>
      <c r="X91" s="9">
        <f t="shared" si="14"/>
        <v>0</v>
      </c>
      <c r="Y91" s="9">
        <f t="shared" si="15"/>
        <v>0</v>
      </c>
    </row>
    <row r="92" spans="1:25" x14ac:dyDescent="0.2">
      <c r="A92" s="1" t="s">
        <v>203</v>
      </c>
      <c r="B92" s="1">
        <f t="shared" si="8"/>
        <v>2023</v>
      </c>
      <c r="C92" s="1" t="str">
        <f t="shared" si="9"/>
        <v>03</v>
      </c>
      <c r="D92" s="1" t="str">
        <f t="shared" si="10"/>
        <v>03/23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204</v>
      </c>
      <c r="K92" s="1" t="s">
        <v>13</v>
      </c>
      <c r="L92" s="1" t="s">
        <v>2</v>
      </c>
      <c r="M92" s="1" t="s">
        <v>1044</v>
      </c>
      <c r="N92" s="1" t="s">
        <v>3</v>
      </c>
      <c r="O92" s="6">
        <v>0</v>
      </c>
      <c r="P92" s="6">
        <v>0</v>
      </c>
      <c r="Q92" s="6">
        <v>10</v>
      </c>
      <c r="R92" s="4">
        <v>568690</v>
      </c>
      <c r="S92" s="4">
        <v>4194620.7096774196</v>
      </c>
      <c r="T92" s="4">
        <v>0</v>
      </c>
      <c r="U92" s="4">
        <f t="shared" si="11"/>
        <v>4763310.7096774196</v>
      </c>
      <c r="V92" s="9">
        <f t="shared" si="12"/>
        <v>1</v>
      </c>
      <c r="W92" s="9">
        <f t="shared" si="13"/>
        <v>0</v>
      </c>
      <c r="X92" s="9">
        <f t="shared" si="14"/>
        <v>0</v>
      </c>
      <c r="Y92" s="9">
        <f t="shared" si="15"/>
        <v>0</v>
      </c>
    </row>
    <row r="93" spans="1:25" x14ac:dyDescent="0.2">
      <c r="A93" s="1" t="s">
        <v>205</v>
      </c>
      <c r="B93" s="1">
        <f t="shared" si="8"/>
        <v>2023</v>
      </c>
      <c r="C93" s="1" t="str">
        <f t="shared" si="9"/>
        <v>03</v>
      </c>
      <c r="D93" s="1" t="str">
        <f t="shared" si="10"/>
        <v>03/23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2</v>
      </c>
      <c r="M93" s="1" t="s">
        <v>1044</v>
      </c>
      <c r="N93" s="1" t="s">
        <v>3</v>
      </c>
      <c r="O93" s="6">
        <v>0</v>
      </c>
      <c r="P93" s="6">
        <v>0</v>
      </c>
      <c r="Q93" s="6">
        <v>10</v>
      </c>
      <c r="R93" s="4">
        <v>0</v>
      </c>
      <c r="S93" s="4">
        <v>4194620.7096774196</v>
      </c>
      <c r="T93" s="4">
        <v>0</v>
      </c>
      <c r="U93" s="4">
        <f t="shared" si="11"/>
        <v>4194620.7096774196</v>
      </c>
      <c r="V93" s="9">
        <f t="shared" si="12"/>
        <v>1</v>
      </c>
      <c r="W93" s="9">
        <f t="shared" si="13"/>
        <v>0</v>
      </c>
      <c r="X93" s="9">
        <f t="shared" si="14"/>
        <v>0</v>
      </c>
      <c r="Y93" s="9">
        <f t="shared" si="15"/>
        <v>0</v>
      </c>
    </row>
    <row r="94" spans="1:25" x14ac:dyDescent="0.2">
      <c r="A94" s="1" t="s">
        <v>206</v>
      </c>
      <c r="B94" s="1">
        <f t="shared" si="8"/>
        <v>2023</v>
      </c>
      <c r="C94" s="1" t="str">
        <f t="shared" si="9"/>
        <v>03</v>
      </c>
      <c r="D94" s="1" t="str">
        <f t="shared" si="10"/>
        <v>03/23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2</v>
      </c>
      <c r="M94" s="1" t="s">
        <v>1044</v>
      </c>
      <c r="N94" s="1" t="s">
        <v>3</v>
      </c>
      <c r="O94" s="6">
        <v>0</v>
      </c>
      <c r="P94" s="6">
        <v>0</v>
      </c>
      <c r="Q94" s="6">
        <v>10</v>
      </c>
      <c r="R94" s="4">
        <v>0</v>
      </c>
      <c r="S94" s="4">
        <v>4194620.7096774196</v>
      </c>
      <c r="T94" s="4">
        <v>0</v>
      </c>
      <c r="U94" s="4">
        <f t="shared" si="11"/>
        <v>4194620.7096774196</v>
      </c>
      <c r="V94" s="9">
        <f t="shared" si="12"/>
        <v>1</v>
      </c>
      <c r="W94" s="9">
        <f t="shared" si="13"/>
        <v>0</v>
      </c>
      <c r="X94" s="9">
        <f t="shared" si="14"/>
        <v>0</v>
      </c>
      <c r="Y94" s="9">
        <f t="shared" si="15"/>
        <v>0</v>
      </c>
    </row>
    <row r="95" spans="1:25" x14ac:dyDescent="0.2">
      <c r="A95" s="1" t="s">
        <v>207</v>
      </c>
      <c r="B95" s="1">
        <f t="shared" si="8"/>
        <v>2023</v>
      </c>
      <c r="C95" s="1" t="str">
        <f t="shared" si="9"/>
        <v>04</v>
      </c>
      <c r="D95" s="1" t="str">
        <f t="shared" si="10"/>
        <v>04/23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208</v>
      </c>
      <c r="K95" s="1" t="s">
        <v>99</v>
      </c>
      <c r="L95" s="1" t="s">
        <v>2</v>
      </c>
      <c r="M95" s="1" t="s">
        <v>1044</v>
      </c>
      <c r="N95" s="1" t="s">
        <v>3</v>
      </c>
      <c r="O95" s="6">
        <v>0</v>
      </c>
      <c r="P95" s="6">
        <v>6.2061111111111114</v>
      </c>
      <c r="Q95" s="6">
        <v>3.7938888888888891</v>
      </c>
      <c r="R95" s="4">
        <v>72792.800000000003</v>
      </c>
      <c r="S95" s="4">
        <v>1957748.2</v>
      </c>
      <c r="T95" s="4">
        <v>0</v>
      </c>
      <c r="U95" s="4">
        <f t="shared" si="11"/>
        <v>2030541</v>
      </c>
      <c r="V95" s="9">
        <f t="shared" si="12"/>
        <v>0.37938888888888889</v>
      </c>
      <c r="W95" s="9">
        <f t="shared" si="13"/>
        <v>0</v>
      </c>
      <c r="X95" s="9">
        <f t="shared" si="14"/>
        <v>0</v>
      </c>
      <c r="Y95" s="9">
        <f t="shared" si="15"/>
        <v>0</v>
      </c>
    </row>
    <row r="96" spans="1:25" x14ac:dyDescent="0.2">
      <c r="A96" s="1" t="s">
        <v>209</v>
      </c>
      <c r="B96" s="1">
        <f t="shared" si="8"/>
        <v>2023</v>
      </c>
      <c r="C96" s="1" t="str">
        <f t="shared" si="9"/>
        <v>04</v>
      </c>
      <c r="D96" s="1" t="str">
        <f t="shared" si="10"/>
        <v>04/23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2</v>
      </c>
      <c r="M96" s="1" t="s">
        <v>1044</v>
      </c>
      <c r="N96" s="1" t="s">
        <v>3</v>
      </c>
      <c r="O96" s="6">
        <v>0</v>
      </c>
      <c r="P96" s="6">
        <v>0</v>
      </c>
      <c r="Q96" s="6">
        <v>10</v>
      </c>
      <c r="R96" s="4">
        <v>0</v>
      </c>
      <c r="S96" s="4">
        <v>1957748.2</v>
      </c>
      <c r="T96" s="4">
        <v>0</v>
      </c>
      <c r="U96" s="4">
        <f t="shared" si="11"/>
        <v>1957748.2</v>
      </c>
      <c r="V96" s="9">
        <f t="shared" si="12"/>
        <v>1</v>
      </c>
      <c r="W96" s="9">
        <f t="shared" si="13"/>
        <v>0</v>
      </c>
      <c r="X96" s="9">
        <f t="shared" si="14"/>
        <v>0</v>
      </c>
      <c r="Y96" s="9">
        <f t="shared" si="15"/>
        <v>0</v>
      </c>
    </row>
    <row r="97" spans="1:25" x14ac:dyDescent="0.2">
      <c r="A97" s="1" t="s">
        <v>210</v>
      </c>
      <c r="B97" s="1">
        <f t="shared" si="8"/>
        <v>2023</v>
      </c>
      <c r="C97" s="1" t="str">
        <f t="shared" si="9"/>
        <v>04</v>
      </c>
      <c r="D97" s="1" t="str">
        <f t="shared" si="10"/>
        <v>04/23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2</v>
      </c>
      <c r="M97" s="1" t="s">
        <v>1044</v>
      </c>
      <c r="N97" s="1" t="s">
        <v>3</v>
      </c>
      <c r="O97" s="6">
        <v>0</v>
      </c>
      <c r="P97" s="6">
        <v>0</v>
      </c>
      <c r="Q97" s="6">
        <v>10</v>
      </c>
      <c r="R97" s="4">
        <v>0</v>
      </c>
      <c r="S97" s="4">
        <v>1957748.2</v>
      </c>
      <c r="T97" s="4">
        <v>0</v>
      </c>
      <c r="U97" s="4">
        <f t="shared" si="11"/>
        <v>1957748.2</v>
      </c>
      <c r="V97" s="9">
        <f t="shared" si="12"/>
        <v>1</v>
      </c>
      <c r="W97" s="9">
        <f t="shared" si="13"/>
        <v>0</v>
      </c>
      <c r="X97" s="9">
        <f t="shared" si="14"/>
        <v>0</v>
      </c>
      <c r="Y97" s="9">
        <f t="shared" si="15"/>
        <v>0</v>
      </c>
    </row>
    <row r="98" spans="1:25" x14ac:dyDescent="0.2">
      <c r="A98" s="1" t="s">
        <v>211</v>
      </c>
      <c r="B98" s="1">
        <f t="shared" si="8"/>
        <v>2023</v>
      </c>
      <c r="C98" s="1" t="str">
        <f t="shared" si="9"/>
        <v>04</v>
      </c>
      <c r="D98" s="1" t="str">
        <f t="shared" si="10"/>
        <v>04/23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2</v>
      </c>
      <c r="M98" s="1" t="s">
        <v>1044</v>
      </c>
      <c r="N98" s="1" t="s">
        <v>3</v>
      </c>
      <c r="O98" s="6">
        <v>0</v>
      </c>
      <c r="P98" s="6">
        <v>0</v>
      </c>
      <c r="Q98" s="6">
        <v>10</v>
      </c>
      <c r="R98" s="4">
        <v>0</v>
      </c>
      <c r="S98" s="4">
        <v>1957748.2</v>
      </c>
      <c r="T98" s="4">
        <v>0</v>
      </c>
      <c r="U98" s="4">
        <f t="shared" si="11"/>
        <v>1957748.2</v>
      </c>
      <c r="V98" s="9">
        <f t="shared" si="12"/>
        <v>1</v>
      </c>
      <c r="W98" s="9">
        <f t="shared" si="13"/>
        <v>0</v>
      </c>
      <c r="X98" s="9">
        <f t="shared" si="14"/>
        <v>0</v>
      </c>
      <c r="Y98" s="9">
        <f t="shared" si="15"/>
        <v>0</v>
      </c>
    </row>
    <row r="99" spans="1:25" x14ac:dyDescent="0.2">
      <c r="A99" s="1" t="s">
        <v>212</v>
      </c>
      <c r="B99" s="1">
        <f t="shared" si="8"/>
        <v>2023</v>
      </c>
      <c r="C99" s="1" t="str">
        <f t="shared" si="9"/>
        <v>04</v>
      </c>
      <c r="D99" s="1" t="str">
        <f t="shared" si="10"/>
        <v>04/23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2</v>
      </c>
      <c r="M99" s="1" t="s">
        <v>1044</v>
      </c>
      <c r="N99" s="1" t="s">
        <v>3</v>
      </c>
      <c r="O99" s="6">
        <v>0</v>
      </c>
      <c r="P99" s="6">
        <v>0</v>
      </c>
      <c r="Q99" s="6">
        <v>10</v>
      </c>
      <c r="R99" s="4">
        <v>0</v>
      </c>
      <c r="S99" s="4">
        <v>1957748.2</v>
      </c>
      <c r="T99" s="4">
        <v>0</v>
      </c>
      <c r="U99" s="4">
        <f t="shared" si="11"/>
        <v>1957748.2</v>
      </c>
      <c r="V99" s="9">
        <f t="shared" si="12"/>
        <v>1</v>
      </c>
      <c r="W99" s="9">
        <f t="shared" si="13"/>
        <v>0</v>
      </c>
      <c r="X99" s="9">
        <f t="shared" si="14"/>
        <v>0</v>
      </c>
      <c r="Y99" s="9">
        <f t="shared" si="15"/>
        <v>0</v>
      </c>
    </row>
    <row r="100" spans="1:25" x14ac:dyDescent="0.2">
      <c r="A100" s="1" t="s">
        <v>213</v>
      </c>
      <c r="B100" s="1">
        <f t="shared" si="8"/>
        <v>2023</v>
      </c>
      <c r="C100" s="1" t="str">
        <f t="shared" si="9"/>
        <v>04</v>
      </c>
      <c r="D100" s="1" t="str">
        <f t="shared" si="10"/>
        <v>04/23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2</v>
      </c>
      <c r="M100" s="1" t="s">
        <v>1044</v>
      </c>
      <c r="N100" s="1" t="s">
        <v>3</v>
      </c>
      <c r="O100" s="6">
        <v>0</v>
      </c>
      <c r="P100" s="6">
        <v>0</v>
      </c>
      <c r="Q100" s="6">
        <v>10</v>
      </c>
      <c r="R100" s="4">
        <v>0</v>
      </c>
      <c r="S100" s="4">
        <v>1957748.2</v>
      </c>
      <c r="T100" s="4">
        <v>0</v>
      </c>
      <c r="U100" s="4">
        <f t="shared" si="11"/>
        <v>1957748.2</v>
      </c>
      <c r="V100" s="9">
        <f t="shared" si="12"/>
        <v>1</v>
      </c>
      <c r="W100" s="9">
        <f t="shared" si="13"/>
        <v>0</v>
      </c>
      <c r="X100" s="9">
        <f t="shared" si="14"/>
        <v>0</v>
      </c>
      <c r="Y100" s="9">
        <f t="shared" si="15"/>
        <v>0</v>
      </c>
    </row>
    <row r="101" spans="1:25" x14ac:dyDescent="0.2">
      <c r="A101" s="1" t="s">
        <v>214</v>
      </c>
      <c r="B101" s="1">
        <f t="shared" si="8"/>
        <v>2023</v>
      </c>
      <c r="C101" s="1" t="str">
        <f t="shared" si="9"/>
        <v>04</v>
      </c>
      <c r="D101" s="1" t="str">
        <f t="shared" si="10"/>
        <v>04/23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215</v>
      </c>
      <c r="K101" s="1" t="s">
        <v>13</v>
      </c>
      <c r="L101" s="1" t="s">
        <v>2</v>
      </c>
      <c r="M101" s="1" t="s">
        <v>1044</v>
      </c>
      <c r="N101" s="1" t="s">
        <v>3</v>
      </c>
      <c r="O101" s="6">
        <v>0</v>
      </c>
      <c r="P101" s="6">
        <v>0.43333333333333329</v>
      </c>
      <c r="Q101" s="6">
        <v>9.5666666666666664</v>
      </c>
      <c r="R101" s="4">
        <v>132132.35999999999</v>
      </c>
      <c r="S101" s="4">
        <v>1957748.2</v>
      </c>
      <c r="T101" s="4">
        <v>0</v>
      </c>
      <c r="U101" s="4">
        <f t="shared" si="11"/>
        <v>2089880.56</v>
      </c>
      <c r="V101" s="9">
        <f t="shared" si="12"/>
        <v>0.95666666666666667</v>
      </c>
      <c r="W101" s="9">
        <f t="shared" si="13"/>
        <v>0</v>
      </c>
      <c r="X101" s="9">
        <f t="shared" si="14"/>
        <v>0</v>
      </c>
      <c r="Y101" s="9">
        <f t="shared" si="15"/>
        <v>0</v>
      </c>
    </row>
    <row r="102" spans="1:25" x14ac:dyDescent="0.2">
      <c r="A102" s="1" t="s">
        <v>216</v>
      </c>
      <c r="B102" s="1">
        <f t="shared" si="8"/>
        <v>2023</v>
      </c>
      <c r="C102" s="1" t="str">
        <f t="shared" si="9"/>
        <v>04</v>
      </c>
      <c r="D102" s="1" t="str">
        <f t="shared" si="10"/>
        <v>04/23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2</v>
      </c>
      <c r="M102" s="1" t="s">
        <v>1044</v>
      </c>
      <c r="N102" s="1" t="s">
        <v>3</v>
      </c>
      <c r="O102" s="6">
        <v>0</v>
      </c>
      <c r="P102" s="6">
        <v>0</v>
      </c>
      <c r="Q102" s="6">
        <v>10</v>
      </c>
      <c r="R102" s="4">
        <v>0</v>
      </c>
      <c r="S102" s="4">
        <v>1957748.2</v>
      </c>
      <c r="T102" s="4">
        <v>0</v>
      </c>
      <c r="U102" s="4">
        <f t="shared" si="11"/>
        <v>1957748.2</v>
      </c>
      <c r="V102" s="9">
        <f t="shared" si="12"/>
        <v>1</v>
      </c>
      <c r="W102" s="9">
        <f t="shared" si="13"/>
        <v>0</v>
      </c>
      <c r="X102" s="9">
        <f t="shared" si="14"/>
        <v>0</v>
      </c>
      <c r="Y102" s="9">
        <f t="shared" si="15"/>
        <v>0</v>
      </c>
    </row>
    <row r="103" spans="1:25" x14ac:dyDescent="0.2">
      <c r="A103" s="1" t="s">
        <v>217</v>
      </c>
      <c r="B103" s="1">
        <f t="shared" si="8"/>
        <v>2023</v>
      </c>
      <c r="C103" s="1" t="str">
        <f t="shared" si="9"/>
        <v>04</v>
      </c>
      <c r="D103" s="1" t="str">
        <f t="shared" si="10"/>
        <v>04/23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2</v>
      </c>
      <c r="M103" s="1" t="s">
        <v>1044</v>
      </c>
      <c r="N103" s="1" t="s">
        <v>3</v>
      </c>
      <c r="O103" s="6">
        <v>0</v>
      </c>
      <c r="P103" s="6">
        <v>0</v>
      </c>
      <c r="Q103" s="6">
        <v>10</v>
      </c>
      <c r="R103" s="4">
        <v>0</v>
      </c>
      <c r="S103" s="4">
        <v>1957748.2</v>
      </c>
      <c r="T103" s="4">
        <v>0</v>
      </c>
      <c r="U103" s="4">
        <f t="shared" si="11"/>
        <v>1957748.2</v>
      </c>
      <c r="V103" s="9">
        <f t="shared" si="12"/>
        <v>1</v>
      </c>
      <c r="W103" s="9">
        <f t="shared" si="13"/>
        <v>0</v>
      </c>
      <c r="X103" s="9">
        <f t="shared" si="14"/>
        <v>0</v>
      </c>
      <c r="Y103" s="9">
        <f t="shared" si="15"/>
        <v>0</v>
      </c>
    </row>
    <row r="104" spans="1:25" x14ac:dyDescent="0.2">
      <c r="A104" s="1" t="s">
        <v>218</v>
      </c>
      <c r="B104" s="1">
        <f t="shared" si="8"/>
        <v>2023</v>
      </c>
      <c r="C104" s="1" t="str">
        <f t="shared" si="9"/>
        <v>04</v>
      </c>
      <c r="D104" s="1" t="str">
        <f t="shared" si="10"/>
        <v>04/23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219</v>
      </c>
      <c r="K104" s="1" t="s">
        <v>13</v>
      </c>
      <c r="L104" s="1" t="s">
        <v>2</v>
      </c>
      <c r="M104" s="1" t="s">
        <v>1044</v>
      </c>
      <c r="N104" s="1" t="s">
        <v>3</v>
      </c>
      <c r="O104" s="6">
        <v>0</v>
      </c>
      <c r="P104" s="6">
        <v>0</v>
      </c>
      <c r="Q104" s="6">
        <v>10</v>
      </c>
      <c r="R104" s="4">
        <v>2999708</v>
      </c>
      <c r="S104" s="4">
        <v>1957748.2</v>
      </c>
      <c r="T104" s="4">
        <v>0</v>
      </c>
      <c r="U104" s="4">
        <f t="shared" si="11"/>
        <v>4957456.2</v>
      </c>
      <c r="V104" s="9">
        <f t="shared" si="12"/>
        <v>1</v>
      </c>
      <c r="W104" s="9">
        <f t="shared" si="13"/>
        <v>0</v>
      </c>
      <c r="X104" s="9">
        <f t="shared" si="14"/>
        <v>0</v>
      </c>
      <c r="Y104" s="9">
        <f t="shared" si="15"/>
        <v>0</v>
      </c>
    </row>
    <row r="105" spans="1:25" x14ac:dyDescent="0.2">
      <c r="A105" s="1" t="s">
        <v>220</v>
      </c>
      <c r="B105" s="1">
        <f t="shared" si="8"/>
        <v>2023</v>
      </c>
      <c r="C105" s="1" t="str">
        <f t="shared" si="9"/>
        <v>04</v>
      </c>
      <c r="D105" s="1" t="str">
        <f t="shared" si="10"/>
        <v>04/23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2</v>
      </c>
      <c r="M105" s="1" t="s">
        <v>1044</v>
      </c>
      <c r="N105" s="1" t="s">
        <v>3</v>
      </c>
      <c r="O105" s="6">
        <v>0</v>
      </c>
      <c r="P105" s="6">
        <v>0</v>
      </c>
      <c r="Q105" s="6">
        <v>10</v>
      </c>
      <c r="R105" s="4">
        <v>0</v>
      </c>
      <c r="S105" s="4">
        <v>1957748.2</v>
      </c>
      <c r="T105" s="4">
        <v>0</v>
      </c>
      <c r="U105" s="4">
        <f t="shared" si="11"/>
        <v>1957748.2</v>
      </c>
      <c r="V105" s="9">
        <f t="shared" si="12"/>
        <v>1</v>
      </c>
      <c r="W105" s="9">
        <f t="shared" si="13"/>
        <v>0</v>
      </c>
      <c r="X105" s="9">
        <f t="shared" si="14"/>
        <v>0</v>
      </c>
      <c r="Y105" s="9">
        <f t="shared" si="15"/>
        <v>0</v>
      </c>
    </row>
    <row r="106" spans="1:25" x14ac:dyDescent="0.2">
      <c r="A106" s="1" t="s">
        <v>221</v>
      </c>
      <c r="B106" s="1">
        <f t="shared" si="8"/>
        <v>2023</v>
      </c>
      <c r="C106" s="1" t="str">
        <f t="shared" si="9"/>
        <v>04</v>
      </c>
      <c r="D106" s="1" t="str">
        <f t="shared" si="10"/>
        <v>04/23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2</v>
      </c>
      <c r="M106" s="1" t="s">
        <v>1044</v>
      </c>
      <c r="N106" s="1" t="s">
        <v>3</v>
      </c>
      <c r="O106" s="6">
        <v>0</v>
      </c>
      <c r="P106" s="6">
        <v>0</v>
      </c>
      <c r="Q106" s="6">
        <v>10</v>
      </c>
      <c r="R106" s="4">
        <v>0</v>
      </c>
      <c r="S106" s="4">
        <v>1957748.2</v>
      </c>
      <c r="T106" s="4">
        <v>0</v>
      </c>
      <c r="U106" s="4">
        <f t="shared" si="11"/>
        <v>1957748.2</v>
      </c>
      <c r="V106" s="9">
        <f t="shared" si="12"/>
        <v>1</v>
      </c>
      <c r="W106" s="9">
        <f t="shared" si="13"/>
        <v>0</v>
      </c>
      <c r="X106" s="9">
        <f t="shared" si="14"/>
        <v>0</v>
      </c>
      <c r="Y106" s="9">
        <f t="shared" si="15"/>
        <v>0</v>
      </c>
    </row>
    <row r="107" spans="1:25" x14ac:dyDescent="0.2">
      <c r="A107" s="1" t="s">
        <v>222</v>
      </c>
      <c r="B107" s="1">
        <f t="shared" si="8"/>
        <v>2023</v>
      </c>
      <c r="C107" s="1" t="str">
        <f t="shared" si="9"/>
        <v>04</v>
      </c>
      <c r="D107" s="1" t="str">
        <f t="shared" si="10"/>
        <v>04/23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2</v>
      </c>
      <c r="M107" s="1" t="s">
        <v>1044</v>
      </c>
      <c r="N107" s="1" t="s">
        <v>3</v>
      </c>
      <c r="O107" s="6">
        <v>0</v>
      </c>
      <c r="P107" s="6">
        <v>0</v>
      </c>
      <c r="Q107" s="6">
        <v>10</v>
      </c>
      <c r="R107" s="4">
        <v>0</v>
      </c>
      <c r="S107" s="4">
        <v>1957748.2</v>
      </c>
      <c r="T107" s="4">
        <v>0</v>
      </c>
      <c r="U107" s="4">
        <f t="shared" si="11"/>
        <v>1957748.2</v>
      </c>
      <c r="V107" s="9">
        <f t="shared" si="12"/>
        <v>1</v>
      </c>
      <c r="W107" s="9">
        <f t="shared" si="13"/>
        <v>0</v>
      </c>
      <c r="X107" s="9">
        <f t="shared" si="14"/>
        <v>0</v>
      </c>
      <c r="Y107" s="9">
        <f t="shared" si="15"/>
        <v>0</v>
      </c>
    </row>
    <row r="108" spans="1:25" x14ac:dyDescent="0.2">
      <c r="A108" s="1" t="s">
        <v>223</v>
      </c>
      <c r="B108" s="1">
        <f t="shared" si="8"/>
        <v>2023</v>
      </c>
      <c r="C108" s="1" t="str">
        <f t="shared" si="9"/>
        <v>04</v>
      </c>
      <c r="D108" s="1" t="str">
        <f t="shared" si="10"/>
        <v>04/23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2</v>
      </c>
      <c r="M108" s="1" t="s">
        <v>1044</v>
      </c>
      <c r="N108" s="1" t="s">
        <v>3</v>
      </c>
      <c r="O108" s="6">
        <v>0</v>
      </c>
      <c r="P108" s="6">
        <v>0</v>
      </c>
      <c r="Q108" s="6">
        <v>10</v>
      </c>
      <c r="R108" s="4">
        <v>0</v>
      </c>
      <c r="S108" s="4">
        <v>1957748.2</v>
      </c>
      <c r="T108" s="4">
        <v>0</v>
      </c>
      <c r="U108" s="4">
        <f t="shared" si="11"/>
        <v>1957748.2</v>
      </c>
      <c r="V108" s="9">
        <f t="shared" si="12"/>
        <v>1</v>
      </c>
      <c r="W108" s="9">
        <f t="shared" si="13"/>
        <v>0</v>
      </c>
      <c r="X108" s="9">
        <f t="shared" si="14"/>
        <v>0</v>
      </c>
      <c r="Y108" s="9">
        <f t="shared" si="15"/>
        <v>0</v>
      </c>
    </row>
    <row r="109" spans="1:25" x14ac:dyDescent="0.2">
      <c r="A109" s="1" t="s">
        <v>224</v>
      </c>
      <c r="B109" s="1">
        <f t="shared" si="8"/>
        <v>2023</v>
      </c>
      <c r="C109" s="1" t="str">
        <f t="shared" si="9"/>
        <v>04</v>
      </c>
      <c r="D109" s="1" t="str">
        <f t="shared" si="10"/>
        <v>04/23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2</v>
      </c>
      <c r="M109" s="1" t="s">
        <v>1044</v>
      </c>
      <c r="N109" s="1" t="s">
        <v>3</v>
      </c>
      <c r="O109" s="6">
        <v>0</v>
      </c>
      <c r="P109" s="6">
        <v>0</v>
      </c>
      <c r="Q109" s="6">
        <v>10</v>
      </c>
      <c r="R109" s="4">
        <v>0</v>
      </c>
      <c r="S109" s="4">
        <v>1957748.2</v>
      </c>
      <c r="T109" s="4">
        <v>0</v>
      </c>
      <c r="U109" s="4">
        <f t="shared" si="11"/>
        <v>1957748.2</v>
      </c>
      <c r="V109" s="9">
        <f t="shared" si="12"/>
        <v>1</v>
      </c>
      <c r="W109" s="9">
        <f t="shared" si="13"/>
        <v>0</v>
      </c>
      <c r="X109" s="9">
        <f t="shared" si="14"/>
        <v>0</v>
      </c>
      <c r="Y109" s="9">
        <f t="shared" si="15"/>
        <v>0</v>
      </c>
    </row>
    <row r="110" spans="1:25" x14ac:dyDescent="0.2">
      <c r="A110" s="1" t="s">
        <v>225</v>
      </c>
      <c r="B110" s="1">
        <f t="shared" si="8"/>
        <v>2023</v>
      </c>
      <c r="C110" s="1" t="str">
        <f t="shared" si="9"/>
        <v>04</v>
      </c>
      <c r="D110" s="1" t="str">
        <f t="shared" si="10"/>
        <v>04/23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2</v>
      </c>
      <c r="M110" s="1" t="s">
        <v>1044</v>
      </c>
      <c r="N110" s="1" t="s">
        <v>3</v>
      </c>
      <c r="O110" s="6">
        <v>0</v>
      </c>
      <c r="P110" s="6">
        <v>0</v>
      </c>
      <c r="Q110" s="6">
        <v>10</v>
      </c>
      <c r="R110" s="4">
        <v>0</v>
      </c>
      <c r="S110" s="4">
        <v>1957748.2</v>
      </c>
      <c r="T110" s="4">
        <v>0</v>
      </c>
      <c r="U110" s="4">
        <f t="shared" si="11"/>
        <v>1957748.2</v>
      </c>
      <c r="V110" s="9">
        <f t="shared" si="12"/>
        <v>1</v>
      </c>
      <c r="W110" s="9">
        <f t="shared" si="13"/>
        <v>0</v>
      </c>
      <c r="X110" s="9">
        <f t="shared" si="14"/>
        <v>0</v>
      </c>
      <c r="Y110" s="9">
        <f t="shared" si="15"/>
        <v>0</v>
      </c>
    </row>
    <row r="111" spans="1:25" x14ac:dyDescent="0.2">
      <c r="A111" s="1" t="s">
        <v>226</v>
      </c>
      <c r="B111" s="1">
        <f t="shared" si="8"/>
        <v>2023</v>
      </c>
      <c r="C111" s="1" t="str">
        <f t="shared" si="9"/>
        <v>04</v>
      </c>
      <c r="D111" s="1" t="str">
        <f t="shared" si="10"/>
        <v>04/23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2</v>
      </c>
      <c r="M111" s="1" t="s">
        <v>1044</v>
      </c>
      <c r="N111" s="1" t="s">
        <v>3</v>
      </c>
      <c r="O111" s="6">
        <v>0</v>
      </c>
      <c r="P111" s="6">
        <v>0</v>
      </c>
      <c r="Q111" s="6">
        <v>10</v>
      </c>
      <c r="R111" s="4">
        <v>0</v>
      </c>
      <c r="S111" s="4">
        <v>1957748.2</v>
      </c>
      <c r="T111" s="4">
        <v>0</v>
      </c>
      <c r="U111" s="4">
        <f t="shared" si="11"/>
        <v>1957748.2</v>
      </c>
      <c r="V111" s="9">
        <f t="shared" si="12"/>
        <v>1</v>
      </c>
      <c r="W111" s="9">
        <f t="shared" si="13"/>
        <v>0</v>
      </c>
      <c r="X111" s="9">
        <f t="shared" si="14"/>
        <v>0</v>
      </c>
      <c r="Y111" s="9">
        <f t="shared" si="15"/>
        <v>0</v>
      </c>
    </row>
    <row r="112" spans="1:25" x14ac:dyDescent="0.2">
      <c r="A112" s="1" t="s">
        <v>227</v>
      </c>
      <c r="B112" s="1">
        <f t="shared" si="8"/>
        <v>2023</v>
      </c>
      <c r="C112" s="1" t="str">
        <f t="shared" si="9"/>
        <v>04</v>
      </c>
      <c r="D112" s="1" t="str">
        <f t="shared" si="10"/>
        <v>04/23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2</v>
      </c>
      <c r="M112" s="1" t="s">
        <v>1044</v>
      </c>
      <c r="N112" s="1" t="s">
        <v>3</v>
      </c>
      <c r="O112" s="6">
        <v>0</v>
      </c>
      <c r="P112" s="6">
        <v>0</v>
      </c>
      <c r="Q112" s="6">
        <v>10</v>
      </c>
      <c r="R112" s="4">
        <v>0</v>
      </c>
      <c r="S112" s="4">
        <v>1957748.2</v>
      </c>
      <c r="T112" s="4">
        <v>0</v>
      </c>
      <c r="U112" s="4">
        <f t="shared" si="11"/>
        <v>1957748.2</v>
      </c>
      <c r="V112" s="9">
        <f t="shared" si="12"/>
        <v>1</v>
      </c>
      <c r="W112" s="9">
        <f t="shared" si="13"/>
        <v>0</v>
      </c>
      <c r="X112" s="9">
        <f t="shared" si="14"/>
        <v>0</v>
      </c>
      <c r="Y112" s="9">
        <f t="shared" si="15"/>
        <v>0</v>
      </c>
    </row>
    <row r="113" spans="1:25" x14ac:dyDescent="0.2">
      <c r="A113" s="1" t="s">
        <v>228</v>
      </c>
      <c r="B113" s="1">
        <f t="shared" si="8"/>
        <v>2023</v>
      </c>
      <c r="C113" s="1" t="str">
        <f t="shared" si="9"/>
        <v>04</v>
      </c>
      <c r="D113" s="1" t="str">
        <f t="shared" si="10"/>
        <v>04/23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2</v>
      </c>
      <c r="M113" s="1" t="s">
        <v>1044</v>
      </c>
      <c r="N113" s="1" t="s">
        <v>3</v>
      </c>
      <c r="O113" s="6">
        <v>0</v>
      </c>
      <c r="P113" s="6">
        <v>0</v>
      </c>
      <c r="Q113" s="6">
        <v>10</v>
      </c>
      <c r="R113" s="4">
        <v>0</v>
      </c>
      <c r="S113" s="4">
        <v>1957748.2</v>
      </c>
      <c r="T113" s="4">
        <v>0</v>
      </c>
      <c r="U113" s="4">
        <f t="shared" si="11"/>
        <v>1957748.2</v>
      </c>
      <c r="V113" s="9">
        <f t="shared" si="12"/>
        <v>1</v>
      </c>
      <c r="W113" s="9">
        <f t="shared" si="13"/>
        <v>0</v>
      </c>
      <c r="X113" s="9">
        <f t="shared" si="14"/>
        <v>0</v>
      </c>
      <c r="Y113" s="9">
        <f t="shared" si="15"/>
        <v>0</v>
      </c>
    </row>
    <row r="114" spans="1:25" x14ac:dyDescent="0.2">
      <c r="A114" s="1" t="s">
        <v>229</v>
      </c>
      <c r="B114" s="1">
        <f t="shared" si="8"/>
        <v>2023</v>
      </c>
      <c r="C114" s="1" t="str">
        <f t="shared" si="9"/>
        <v>04</v>
      </c>
      <c r="D114" s="1" t="str">
        <f t="shared" si="10"/>
        <v>04/23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2</v>
      </c>
      <c r="M114" s="1" t="s">
        <v>1044</v>
      </c>
      <c r="N114" s="1" t="s">
        <v>3</v>
      </c>
      <c r="O114" s="6">
        <v>0</v>
      </c>
      <c r="P114" s="6">
        <v>0</v>
      </c>
      <c r="Q114" s="6">
        <v>10</v>
      </c>
      <c r="R114" s="4">
        <v>0</v>
      </c>
      <c r="S114" s="4">
        <v>1957748.2</v>
      </c>
      <c r="T114" s="4">
        <v>0</v>
      </c>
      <c r="U114" s="4">
        <f t="shared" si="11"/>
        <v>1957748.2</v>
      </c>
      <c r="V114" s="9">
        <f t="shared" si="12"/>
        <v>1</v>
      </c>
      <c r="W114" s="9">
        <f t="shared" si="13"/>
        <v>0</v>
      </c>
      <c r="X114" s="9">
        <f t="shared" si="14"/>
        <v>0</v>
      </c>
      <c r="Y114" s="9">
        <f t="shared" si="15"/>
        <v>0</v>
      </c>
    </row>
    <row r="115" spans="1:25" x14ac:dyDescent="0.2">
      <c r="A115" s="1" t="s">
        <v>230</v>
      </c>
      <c r="B115" s="1">
        <f t="shared" si="8"/>
        <v>2023</v>
      </c>
      <c r="C115" s="1" t="str">
        <f t="shared" si="9"/>
        <v>04</v>
      </c>
      <c r="D115" s="1" t="str">
        <f t="shared" si="10"/>
        <v>04/23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2</v>
      </c>
      <c r="M115" s="1" t="s">
        <v>1044</v>
      </c>
      <c r="N115" s="1" t="s">
        <v>3</v>
      </c>
      <c r="O115" s="6">
        <v>0</v>
      </c>
      <c r="P115" s="6">
        <v>0</v>
      </c>
      <c r="Q115" s="6">
        <v>10</v>
      </c>
      <c r="R115" s="4">
        <v>0</v>
      </c>
      <c r="S115" s="4">
        <v>1957748.2</v>
      </c>
      <c r="T115" s="4">
        <v>0</v>
      </c>
      <c r="U115" s="4">
        <f t="shared" si="11"/>
        <v>1957748.2</v>
      </c>
      <c r="V115" s="9">
        <f t="shared" si="12"/>
        <v>1</v>
      </c>
      <c r="W115" s="9">
        <f t="shared" si="13"/>
        <v>0</v>
      </c>
      <c r="X115" s="9">
        <f t="shared" si="14"/>
        <v>0</v>
      </c>
      <c r="Y115" s="9">
        <f t="shared" si="15"/>
        <v>0</v>
      </c>
    </row>
    <row r="116" spans="1:25" x14ac:dyDescent="0.2">
      <c r="A116" s="1" t="s">
        <v>231</v>
      </c>
      <c r="B116" s="1">
        <f t="shared" si="8"/>
        <v>2023</v>
      </c>
      <c r="C116" s="1" t="str">
        <f t="shared" si="9"/>
        <v>04</v>
      </c>
      <c r="D116" s="1" t="str">
        <f t="shared" si="10"/>
        <v>04/23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2</v>
      </c>
      <c r="M116" s="1" t="s">
        <v>1044</v>
      </c>
      <c r="N116" s="1" t="s">
        <v>3</v>
      </c>
      <c r="O116" s="6">
        <v>0</v>
      </c>
      <c r="P116" s="6">
        <v>0</v>
      </c>
      <c r="Q116" s="6">
        <v>10</v>
      </c>
      <c r="R116" s="4">
        <v>0</v>
      </c>
      <c r="S116" s="4">
        <v>1957748.2</v>
      </c>
      <c r="T116" s="4">
        <v>0</v>
      </c>
      <c r="U116" s="4">
        <f t="shared" si="11"/>
        <v>1957748.2</v>
      </c>
      <c r="V116" s="9">
        <f t="shared" si="12"/>
        <v>1</v>
      </c>
      <c r="W116" s="9">
        <f t="shared" si="13"/>
        <v>0</v>
      </c>
      <c r="X116" s="9">
        <f t="shared" si="14"/>
        <v>0</v>
      </c>
      <c r="Y116" s="9">
        <f t="shared" si="15"/>
        <v>0</v>
      </c>
    </row>
    <row r="117" spans="1:25" x14ac:dyDescent="0.2">
      <c r="A117" s="1" t="s">
        <v>232</v>
      </c>
      <c r="B117" s="1">
        <f t="shared" si="8"/>
        <v>2023</v>
      </c>
      <c r="C117" s="1" t="str">
        <f t="shared" si="9"/>
        <v>04</v>
      </c>
      <c r="D117" s="1" t="str">
        <f t="shared" si="10"/>
        <v>04/23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2</v>
      </c>
      <c r="M117" s="1" t="s">
        <v>1044</v>
      </c>
      <c r="N117" s="1" t="s">
        <v>3</v>
      </c>
      <c r="O117" s="6">
        <v>0</v>
      </c>
      <c r="P117" s="6">
        <v>0</v>
      </c>
      <c r="Q117" s="6">
        <v>10</v>
      </c>
      <c r="R117" s="4">
        <v>0</v>
      </c>
      <c r="S117" s="4">
        <v>1957748.2</v>
      </c>
      <c r="T117" s="4">
        <v>0</v>
      </c>
      <c r="U117" s="4">
        <f t="shared" si="11"/>
        <v>1957748.2</v>
      </c>
      <c r="V117" s="9">
        <f t="shared" si="12"/>
        <v>1</v>
      </c>
      <c r="W117" s="9">
        <f t="shared" si="13"/>
        <v>0</v>
      </c>
      <c r="X117" s="9">
        <f t="shared" si="14"/>
        <v>0</v>
      </c>
      <c r="Y117" s="9">
        <f t="shared" si="15"/>
        <v>0</v>
      </c>
    </row>
    <row r="118" spans="1:25" x14ac:dyDescent="0.2">
      <c r="A118" s="1" t="s">
        <v>233</v>
      </c>
      <c r="B118" s="1">
        <f t="shared" si="8"/>
        <v>2023</v>
      </c>
      <c r="C118" s="1" t="str">
        <f t="shared" si="9"/>
        <v>04</v>
      </c>
      <c r="D118" s="1" t="str">
        <f t="shared" si="10"/>
        <v>04/23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234</v>
      </c>
      <c r="K118" s="1" t="s">
        <v>13</v>
      </c>
      <c r="L118" s="1" t="s">
        <v>2</v>
      </c>
      <c r="M118" s="1" t="s">
        <v>1044</v>
      </c>
      <c r="N118" s="1" t="s">
        <v>3</v>
      </c>
      <c r="O118" s="6">
        <v>0</v>
      </c>
      <c r="P118" s="6">
        <v>0.32555555555555549</v>
      </c>
      <c r="Q118" s="6">
        <v>9.6744444444444451</v>
      </c>
      <c r="R118" s="4">
        <v>1075000</v>
      </c>
      <c r="S118" s="4">
        <v>1957748.2</v>
      </c>
      <c r="T118" s="4">
        <v>0</v>
      </c>
      <c r="U118" s="4">
        <f t="shared" si="11"/>
        <v>3032748.2</v>
      </c>
      <c r="V118" s="9">
        <f t="shared" si="12"/>
        <v>0.96744444444444455</v>
      </c>
      <c r="W118" s="9">
        <f t="shared" si="13"/>
        <v>0</v>
      </c>
      <c r="X118" s="9">
        <f t="shared" si="14"/>
        <v>0</v>
      </c>
      <c r="Y118" s="9">
        <f t="shared" si="15"/>
        <v>0</v>
      </c>
    </row>
    <row r="119" spans="1:25" x14ac:dyDescent="0.2">
      <c r="A119" s="1" t="s">
        <v>235</v>
      </c>
      <c r="B119" s="1">
        <f t="shared" si="8"/>
        <v>2023</v>
      </c>
      <c r="C119" s="1" t="str">
        <f t="shared" si="9"/>
        <v>04</v>
      </c>
      <c r="D119" s="1" t="str">
        <f t="shared" si="10"/>
        <v>04/23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2</v>
      </c>
      <c r="M119" s="1" t="s">
        <v>1044</v>
      </c>
      <c r="N119" s="1" t="s">
        <v>3</v>
      </c>
      <c r="O119" s="6">
        <v>0</v>
      </c>
      <c r="P119" s="6">
        <v>0</v>
      </c>
      <c r="Q119" s="6">
        <v>10</v>
      </c>
      <c r="R119" s="4">
        <v>0</v>
      </c>
      <c r="S119" s="4">
        <v>1957748.2</v>
      </c>
      <c r="T119" s="4">
        <v>0</v>
      </c>
      <c r="U119" s="4">
        <f t="shared" si="11"/>
        <v>1957748.2</v>
      </c>
      <c r="V119" s="9">
        <f t="shared" si="12"/>
        <v>1</v>
      </c>
      <c r="W119" s="9">
        <f t="shared" si="13"/>
        <v>0</v>
      </c>
      <c r="X119" s="9">
        <f t="shared" si="14"/>
        <v>0</v>
      </c>
      <c r="Y119" s="9">
        <f t="shared" si="15"/>
        <v>0</v>
      </c>
    </row>
    <row r="120" spans="1:25" x14ac:dyDescent="0.2">
      <c r="A120" s="1" t="s">
        <v>236</v>
      </c>
      <c r="B120" s="1">
        <f t="shared" si="8"/>
        <v>2023</v>
      </c>
      <c r="C120" s="1" t="str">
        <f t="shared" si="9"/>
        <v>04</v>
      </c>
      <c r="D120" s="1" t="str">
        <f t="shared" si="10"/>
        <v>04/23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2</v>
      </c>
      <c r="M120" s="1" t="s">
        <v>1044</v>
      </c>
      <c r="N120" s="1" t="s">
        <v>3</v>
      </c>
      <c r="O120" s="6">
        <v>0</v>
      </c>
      <c r="P120" s="6">
        <v>0</v>
      </c>
      <c r="Q120" s="6">
        <v>10</v>
      </c>
      <c r="R120" s="4">
        <v>0</v>
      </c>
      <c r="S120" s="4">
        <v>1957748.2</v>
      </c>
      <c r="T120" s="4">
        <v>0</v>
      </c>
      <c r="U120" s="4">
        <f t="shared" si="11"/>
        <v>1957748.2</v>
      </c>
      <c r="V120" s="9">
        <f t="shared" si="12"/>
        <v>1</v>
      </c>
      <c r="W120" s="9">
        <f t="shared" si="13"/>
        <v>0</v>
      </c>
      <c r="X120" s="9">
        <f t="shared" si="14"/>
        <v>0</v>
      </c>
      <c r="Y120" s="9">
        <f t="shared" si="15"/>
        <v>0</v>
      </c>
    </row>
    <row r="121" spans="1:25" x14ac:dyDescent="0.2">
      <c r="A121" s="1" t="s">
        <v>237</v>
      </c>
      <c r="B121" s="1">
        <f t="shared" si="8"/>
        <v>2023</v>
      </c>
      <c r="C121" s="1" t="str">
        <f t="shared" si="9"/>
        <v>04</v>
      </c>
      <c r="D121" s="1" t="str">
        <f t="shared" si="10"/>
        <v>04/23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2</v>
      </c>
      <c r="M121" s="1" t="s">
        <v>1044</v>
      </c>
      <c r="N121" s="1" t="s">
        <v>3</v>
      </c>
      <c r="O121" s="6">
        <v>0</v>
      </c>
      <c r="P121" s="6">
        <v>0</v>
      </c>
      <c r="Q121" s="6">
        <v>10</v>
      </c>
      <c r="R121" s="4">
        <v>0</v>
      </c>
      <c r="S121" s="4">
        <v>1957748.2</v>
      </c>
      <c r="T121" s="4">
        <v>0</v>
      </c>
      <c r="U121" s="4">
        <f t="shared" si="11"/>
        <v>1957748.2</v>
      </c>
      <c r="V121" s="9">
        <f t="shared" si="12"/>
        <v>1</v>
      </c>
      <c r="W121" s="9">
        <f t="shared" si="13"/>
        <v>0</v>
      </c>
      <c r="X121" s="9">
        <f t="shared" si="14"/>
        <v>0</v>
      </c>
      <c r="Y121" s="9">
        <f t="shared" si="15"/>
        <v>0</v>
      </c>
    </row>
    <row r="122" spans="1:25" x14ac:dyDescent="0.2">
      <c r="A122" s="1" t="s">
        <v>238</v>
      </c>
      <c r="B122" s="1">
        <f t="shared" si="8"/>
        <v>2023</v>
      </c>
      <c r="C122" s="1" t="str">
        <f t="shared" si="9"/>
        <v>04</v>
      </c>
      <c r="D122" s="1" t="str">
        <f t="shared" si="10"/>
        <v>04/23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2</v>
      </c>
      <c r="M122" s="1" t="s">
        <v>1044</v>
      </c>
      <c r="N122" s="1" t="s">
        <v>3</v>
      </c>
      <c r="O122" s="6">
        <v>0</v>
      </c>
      <c r="P122" s="6">
        <v>0</v>
      </c>
      <c r="Q122" s="6">
        <v>10</v>
      </c>
      <c r="R122" s="4">
        <v>0</v>
      </c>
      <c r="S122" s="4">
        <v>1957748.2</v>
      </c>
      <c r="T122" s="4">
        <v>0</v>
      </c>
      <c r="U122" s="4">
        <f t="shared" si="11"/>
        <v>1957748.2</v>
      </c>
      <c r="V122" s="9">
        <f t="shared" si="12"/>
        <v>1</v>
      </c>
      <c r="W122" s="9">
        <f t="shared" si="13"/>
        <v>0</v>
      </c>
      <c r="X122" s="9">
        <f t="shared" si="14"/>
        <v>0</v>
      </c>
      <c r="Y122" s="9">
        <f t="shared" si="15"/>
        <v>0</v>
      </c>
    </row>
    <row r="123" spans="1:25" x14ac:dyDescent="0.2">
      <c r="A123" s="1" t="s">
        <v>239</v>
      </c>
      <c r="B123" s="1">
        <f t="shared" si="8"/>
        <v>2023</v>
      </c>
      <c r="C123" s="1" t="str">
        <f t="shared" si="9"/>
        <v>04</v>
      </c>
      <c r="D123" s="1" t="str">
        <f t="shared" si="10"/>
        <v>04/23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2</v>
      </c>
      <c r="M123" s="1" t="s">
        <v>1044</v>
      </c>
      <c r="N123" s="1" t="s">
        <v>3</v>
      </c>
      <c r="O123" s="6">
        <v>0</v>
      </c>
      <c r="P123" s="6">
        <v>0</v>
      </c>
      <c r="Q123" s="6">
        <v>10</v>
      </c>
      <c r="R123" s="4">
        <v>0</v>
      </c>
      <c r="S123" s="4">
        <v>1957748.2</v>
      </c>
      <c r="T123" s="4">
        <v>0</v>
      </c>
      <c r="U123" s="4">
        <f t="shared" si="11"/>
        <v>1957748.2</v>
      </c>
      <c r="V123" s="9">
        <f t="shared" si="12"/>
        <v>1</v>
      </c>
      <c r="W123" s="9">
        <f t="shared" si="13"/>
        <v>0</v>
      </c>
      <c r="X123" s="9">
        <f t="shared" si="14"/>
        <v>0</v>
      </c>
      <c r="Y123" s="9">
        <f t="shared" si="15"/>
        <v>0</v>
      </c>
    </row>
    <row r="124" spans="1:25" x14ac:dyDescent="0.2">
      <c r="A124" s="1" t="s">
        <v>240</v>
      </c>
      <c r="B124" s="1">
        <f t="shared" si="8"/>
        <v>2023</v>
      </c>
      <c r="C124" s="1" t="str">
        <f t="shared" si="9"/>
        <v>04</v>
      </c>
      <c r="D124" s="1" t="str">
        <f t="shared" si="10"/>
        <v>04/23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2</v>
      </c>
      <c r="M124" s="1" t="s">
        <v>1044</v>
      </c>
      <c r="N124" s="1" t="s">
        <v>3</v>
      </c>
      <c r="O124" s="6">
        <v>0</v>
      </c>
      <c r="P124" s="6">
        <v>0</v>
      </c>
      <c r="Q124" s="6">
        <v>10</v>
      </c>
      <c r="R124" s="4">
        <v>0</v>
      </c>
      <c r="S124" s="4">
        <v>1957748.2</v>
      </c>
      <c r="T124" s="4">
        <v>0</v>
      </c>
      <c r="U124" s="4">
        <f t="shared" si="11"/>
        <v>1957748.2</v>
      </c>
      <c r="V124" s="9">
        <f t="shared" si="12"/>
        <v>1</v>
      </c>
      <c r="W124" s="9">
        <f t="shared" si="13"/>
        <v>0</v>
      </c>
      <c r="X124" s="9">
        <f t="shared" si="14"/>
        <v>0</v>
      </c>
      <c r="Y124" s="9">
        <f t="shared" si="15"/>
        <v>0</v>
      </c>
    </row>
    <row r="125" spans="1:25" x14ac:dyDescent="0.2">
      <c r="A125" s="1" t="s">
        <v>241</v>
      </c>
      <c r="B125" s="1">
        <f t="shared" si="8"/>
        <v>2023</v>
      </c>
      <c r="C125" s="1" t="str">
        <f t="shared" si="9"/>
        <v>05</v>
      </c>
      <c r="D125" s="1" t="str">
        <f t="shared" si="10"/>
        <v>05/23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2</v>
      </c>
      <c r="M125" s="1" t="s">
        <v>1044</v>
      </c>
      <c r="N125" s="1" t="s">
        <v>3</v>
      </c>
      <c r="O125" s="6">
        <v>0</v>
      </c>
      <c r="P125" s="6">
        <v>0</v>
      </c>
      <c r="Q125" s="6">
        <v>10</v>
      </c>
      <c r="R125" s="4">
        <v>0</v>
      </c>
      <c r="S125" s="4">
        <v>3170115.096774193</v>
      </c>
      <c r="T125" s="4">
        <v>0</v>
      </c>
      <c r="U125" s="4">
        <f t="shared" si="11"/>
        <v>3170115.096774193</v>
      </c>
      <c r="V125" s="9">
        <f t="shared" si="12"/>
        <v>1</v>
      </c>
      <c r="W125" s="9">
        <f t="shared" si="13"/>
        <v>0</v>
      </c>
      <c r="X125" s="9">
        <f t="shared" si="14"/>
        <v>0</v>
      </c>
      <c r="Y125" s="9">
        <f t="shared" si="15"/>
        <v>0</v>
      </c>
    </row>
    <row r="126" spans="1:25" x14ac:dyDescent="0.2">
      <c r="A126" s="1" t="s">
        <v>242</v>
      </c>
      <c r="B126" s="1">
        <f t="shared" si="8"/>
        <v>2023</v>
      </c>
      <c r="C126" s="1" t="str">
        <f t="shared" si="9"/>
        <v>05</v>
      </c>
      <c r="D126" s="1" t="str">
        <f t="shared" si="10"/>
        <v>05/23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2</v>
      </c>
      <c r="M126" s="1" t="s">
        <v>1044</v>
      </c>
      <c r="N126" s="1" t="s">
        <v>3</v>
      </c>
      <c r="O126" s="6">
        <v>0</v>
      </c>
      <c r="P126" s="6">
        <v>0</v>
      </c>
      <c r="Q126" s="6">
        <v>10</v>
      </c>
      <c r="R126" s="4">
        <v>0</v>
      </c>
      <c r="S126" s="4">
        <v>3170115.096774193</v>
      </c>
      <c r="T126" s="4">
        <v>0</v>
      </c>
      <c r="U126" s="4">
        <f t="shared" si="11"/>
        <v>3170115.096774193</v>
      </c>
      <c r="V126" s="9">
        <f t="shared" si="12"/>
        <v>1</v>
      </c>
      <c r="W126" s="9">
        <f t="shared" si="13"/>
        <v>0</v>
      </c>
      <c r="X126" s="9">
        <f t="shared" si="14"/>
        <v>0</v>
      </c>
      <c r="Y126" s="9">
        <f t="shared" si="15"/>
        <v>0</v>
      </c>
    </row>
    <row r="127" spans="1:25" x14ac:dyDescent="0.2">
      <c r="A127" s="1" t="s">
        <v>243</v>
      </c>
      <c r="B127" s="1">
        <f t="shared" si="8"/>
        <v>2023</v>
      </c>
      <c r="C127" s="1" t="str">
        <f t="shared" si="9"/>
        <v>05</v>
      </c>
      <c r="D127" s="1" t="str">
        <f t="shared" si="10"/>
        <v>05/23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2</v>
      </c>
      <c r="M127" s="1" t="s">
        <v>1044</v>
      </c>
      <c r="N127" s="1" t="s">
        <v>3</v>
      </c>
      <c r="O127" s="6">
        <v>0</v>
      </c>
      <c r="P127" s="6">
        <v>0</v>
      </c>
      <c r="Q127" s="6">
        <v>10</v>
      </c>
      <c r="R127" s="4">
        <v>0</v>
      </c>
      <c r="S127" s="4">
        <v>3170115.096774193</v>
      </c>
      <c r="T127" s="4">
        <v>0</v>
      </c>
      <c r="U127" s="4">
        <f t="shared" si="11"/>
        <v>3170115.096774193</v>
      </c>
      <c r="V127" s="9">
        <f t="shared" si="12"/>
        <v>1</v>
      </c>
      <c r="W127" s="9">
        <f t="shared" si="13"/>
        <v>0</v>
      </c>
      <c r="X127" s="9">
        <f t="shared" si="14"/>
        <v>0</v>
      </c>
      <c r="Y127" s="9">
        <f t="shared" si="15"/>
        <v>0</v>
      </c>
    </row>
    <row r="128" spans="1:25" x14ac:dyDescent="0.2">
      <c r="A128" s="1" t="s">
        <v>244</v>
      </c>
      <c r="B128" s="1">
        <f t="shared" si="8"/>
        <v>2023</v>
      </c>
      <c r="C128" s="1" t="str">
        <f t="shared" si="9"/>
        <v>05</v>
      </c>
      <c r="D128" s="1" t="str">
        <f t="shared" si="10"/>
        <v>05/23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2</v>
      </c>
      <c r="M128" s="1" t="s">
        <v>1044</v>
      </c>
      <c r="N128" s="1" t="s">
        <v>3</v>
      </c>
      <c r="O128" s="6">
        <v>0</v>
      </c>
      <c r="P128" s="6">
        <v>0</v>
      </c>
      <c r="Q128" s="6">
        <v>10</v>
      </c>
      <c r="R128" s="4">
        <v>0</v>
      </c>
      <c r="S128" s="4">
        <v>3170115.096774193</v>
      </c>
      <c r="T128" s="4">
        <v>0</v>
      </c>
      <c r="U128" s="4">
        <f t="shared" si="11"/>
        <v>3170115.096774193</v>
      </c>
      <c r="V128" s="9">
        <f t="shared" si="12"/>
        <v>1</v>
      </c>
      <c r="W128" s="9">
        <f t="shared" si="13"/>
        <v>0</v>
      </c>
      <c r="X128" s="9">
        <f t="shared" si="14"/>
        <v>0</v>
      </c>
      <c r="Y128" s="9">
        <f t="shared" si="15"/>
        <v>0</v>
      </c>
    </row>
    <row r="129" spans="1:25" x14ac:dyDescent="0.2">
      <c r="A129" s="1" t="s">
        <v>245</v>
      </c>
      <c r="B129" s="1">
        <f t="shared" si="8"/>
        <v>2023</v>
      </c>
      <c r="C129" s="1" t="str">
        <f t="shared" si="9"/>
        <v>05</v>
      </c>
      <c r="D129" s="1" t="str">
        <f t="shared" si="10"/>
        <v>05/23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2</v>
      </c>
      <c r="M129" s="1" t="s">
        <v>1044</v>
      </c>
      <c r="N129" s="1" t="s">
        <v>3</v>
      </c>
      <c r="O129" s="6">
        <v>0</v>
      </c>
      <c r="P129" s="6">
        <v>0</v>
      </c>
      <c r="Q129" s="6">
        <v>10</v>
      </c>
      <c r="R129" s="4">
        <v>0</v>
      </c>
      <c r="S129" s="4">
        <v>3170115.096774193</v>
      </c>
      <c r="T129" s="4">
        <v>0</v>
      </c>
      <c r="U129" s="4">
        <f t="shared" si="11"/>
        <v>3170115.096774193</v>
      </c>
      <c r="V129" s="9">
        <f t="shared" si="12"/>
        <v>1</v>
      </c>
      <c r="W129" s="9">
        <f t="shared" si="13"/>
        <v>0</v>
      </c>
      <c r="X129" s="9">
        <f t="shared" si="14"/>
        <v>0</v>
      </c>
      <c r="Y129" s="9">
        <f t="shared" si="15"/>
        <v>0</v>
      </c>
    </row>
    <row r="130" spans="1:25" x14ac:dyDescent="0.2">
      <c r="A130" s="1" t="s">
        <v>246</v>
      </c>
      <c r="B130" s="1">
        <f t="shared" si="8"/>
        <v>2023</v>
      </c>
      <c r="C130" s="1" t="str">
        <f t="shared" si="9"/>
        <v>05</v>
      </c>
      <c r="D130" s="1" t="str">
        <f t="shared" si="10"/>
        <v>05/23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2</v>
      </c>
      <c r="M130" s="1" t="s">
        <v>1044</v>
      </c>
      <c r="N130" s="1" t="s">
        <v>3</v>
      </c>
      <c r="O130" s="6">
        <v>0</v>
      </c>
      <c r="P130" s="6">
        <v>0</v>
      </c>
      <c r="Q130" s="6">
        <v>10</v>
      </c>
      <c r="R130" s="4">
        <v>0</v>
      </c>
      <c r="S130" s="4">
        <v>3170115.096774193</v>
      </c>
      <c r="T130" s="4">
        <v>0</v>
      </c>
      <c r="U130" s="4">
        <f t="shared" si="11"/>
        <v>3170115.096774193</v>
      </c>
      <c r="V130" s="9">
        <f t="shared" si="12"/>
        <v>1</v>
      </c>
      <c r="W130" s="9">
        <f t="shared" si="13"/>
        <v>0</v>
      </c>
      <c r="X130" s="9">
        <f t="shared" si="14"/>
        <v>0</v>
      </c>
      <c r="Y130" s="9">
        <f t="shared" si="15"/>
        <v>0</v>
      </c>
    </row>
    <row r="131" spans="1:25" x14ac:dyDescent="0.2">
      <c r="A131" s="1" t="s">
        <v>247</v>
      </c>
      <c r="B131" s="1">
        <f t="shared" ref="B131:B194" si="16">YEAR(A131)</f>
        <v>2023</v>
      </c>
      <c r="C131" s="1" t="str">
        <f t="shared" ref="C131:C194" si="17">TEXT(A131,"mm")</f>
        <v>05</v>
      </c>
      <c r="D131" s="1" t="str">
        <f t="shared" ref="D131:D194" si="18">TEXT(A131,"mm/yy")</f>
        <v>05/23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2</v>
      </c>
      <c r="M131" s="1" t="s">
        <v>1044</v>
      </c>
      <c r="N131" s="1" t="s">
        <v>3</v>
      </c>
      <c r="O131" s="6">
        <v>0</v>
      </c>
      <c r="P131" s="6">
        <v>0</v>
      </c>
      <c r="Q131" s="6">
        <v>10</v>
      </c>
      <c r="R131" s="4">
        <v>0</v>
      </c>
      <c r="S131" s="4">
        <v>3170115.096774193</v>
      </c>
      <c r="T131" s="4">
        <v>0</v>
      </c>
      <c r="U131" s="4">
        <f t="shared" ref="U131:U194" si="19">SUM(R131:T131)</f>
        <v>3170115.096774193</v>
      </c>
      <c r="V131" s="9">
        <f t="shared" ref="V131:V194" si="20">IFERROR((O131+Q131)/10,0)</f>
        <v>1</v>
      </c>
      <c r="W131" s="9">
        <f t="shared" ref="W131:W194" si="21">IFERROR(O131/(O131+P131),0)</f>
        <v>0</v>
      </c>
      <c r="X131" s="9">
        <f t="shared" ref="X131:X194" si="22">IFERROR(O131/(O131+Q131),0)</f>
        <v>0</v>
      </c>
      <c r="Y131" s="9">
        <f t="shared" ref="Y131:Y194" si="23">IFERROR(O131/10,0)</f>
        <v>0</v>
      </c>
    </row>
    <row r="132" spans="1:25" x14ac:dyDescent="0.2">
      <c r="A132" s="1" t="s">
        <v>248</v>
      </c>
      <c r="B132" s="1">
        <f t="shared" si="16"/>
        <v>2023</v>
      </c>
      <c r="C132" s="1" t="str">
        <f t="shared" si="17"/>
        <v>05</v>
      </c>
      <c r="D132" s="1" t="str">
        <f t="shared" si="18"/>
        <v>05/23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2</v>
      </c>
      <c r="M132" s="1" t="s">
        <v>1044</v>
      </c>
      <c r="N132" s="1" t="s">
        <v>3</v>
      </c>
      <c r="O132" s="6">
        <v>0</v>
      </c>
      <c r="P132" s="6">
        <v>0</v>
      </c>
      <c r="Q132" s="6">
        <v>10</v>
      </c>
      <c r="R132" s="4">
        <v>0</v>
      </c>
      <c r="S132" s="4">
        <v>3170115.096774193</v>
      </c>
      <c r="T132" s="4">
        <v>0</v>
      </c>
      <c r="U132" s="4">
        <f t="shared" si="19"/>
        <v>3170115.096774193</v>
      </c>
      <c r="V132" s="9">
        <f t="shared" si="20"/>
        <v>1</v>
      </c>
      <c r="W132" s="9">
        <f t="shared" si="21"/>
        <v>0</v>
      </c>
      <c r="X132" s="9">
        <f t="shared" si="22"/>
        <v>0</v>
      </c>
      <c r="Y132" s="9">
        <f t="shared" si="23"/>
        <v>0</v>
      </c>
    </row>
    <row r="133" spans="1:25" x14ac:dyDescent="0.2">
      <c r="A133" s="1" t="s">
        <v>249</v>
      </c>
      <c r="B133" s="1">
        <f t="shared" si="16"/>
        <v>2023</v>
      </c>
      <c r="C133" s="1" t="str">
        <f t="shared" si="17"/>
        <v>05</v>
      </c>
      <c r="D133" s="1" t="str">
        <f t="shared" si="18"/>
        <v>05/23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2</v>
      </c>
      <c r="M133" s="1" t="s">
        <v>1044</v>
      </c>
      <c r="N133" s="1" t="s">
        <v>3</v>
      </c>
      <c r="O133" s="6">
        <v>0</v>
      </c>
      <c r="P133" s="6">
        <v>0</v>
      </c>
      <c r="Q133" s="6">
        <v>10</v>
      </c>
      <c r="R133" s="4">
        <v>0</v>
      </c>
      <c r="S133" s="4">
        <v>3170115.096774193</v>
      </c>
      <c r="T133" s="4">
        <v>0</v>
      </c>
      <c r="U133" s="4">
        <f t="shared" si="19"/>
        <v>3170115.096774193</v>
      </c>
      <c r="V133" s="9">
        <f t="shared" si="20"/>
        <v>1</v>
      </c>
      <c r="W133" s="9">
        <f t="shared" si="21"/>
        <v>0</v>
      </c>
      <c r="X133" s="9">
        <f t="shared" si="22"/>
        <v>0</v>
      </c>
      <c r="Y133" s="9">
        <f t="shared" si="23"/>
        <v>0</v>
      </c>
    </row>
    <row r="134" spans="1:25" x14ac:dyDescent="0.2">
      <c r="A134" s="1" t="s">
        <v>250</v>
      </c>
      <c r="B134" s="1">
        <f t="shared" si="16"/>
        <v>2023</v>
      </c>
      <c r="C134" s="1" t="str">
        <f t="shared" si="17"/>
        <v>05</v>
      </c>
      <c r="D134" s="1" t="str">
        <f t="shared" si="18"/>
        <v>05/23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2</v>
      </c>
      <c r="M134" s="1" t="s">
        <v>1044</v>
      </c>
      <c r="N134" s="1" t="s">
        <v>3</v>
      </c>
      <c r="O134" s="6">
        <v>0</v>
      </c>
      <c r="P134" s="6">
        <v>0</v>
      </c>
      <c r="Q134" s="6">
        <v>10</v>
      </c>
      <c r="R134" s="4">
        <v>0</v>
      </c>
      <c r="S134" s="4">
        <v>3170115.096774193</v>
      </c>
      <c r="T134" s="4">
        <v>0</v>
      </c>
      <c r="U134" s="4">
        <f t="shared" si="19"/>
        <v>3170115.096774193</v>
      </c>
      <c r="V134" s="9">
        <f t="shared" si="20"/>
        <v>1</v>
      </c>
      <c r="W134" s="9">
        <f t="shared" si="21"/>
        <v>0</v>
      </c>
      <c r="X134" s="9">
        <f t="shared" si="22"/>
        <v>0</v>
      </c>
      <c r="Y134" s="9">
        <f t="shared" si="23"/>
        <v>0</v>
      </c>
    </row>
    <row r="135" spans="1:25" x14ac:dyDescent="0.2">
      <c r="A135" s="1" t="s">
        <v>251</v>
      </c>
      <c r="B135" s="1">
        <f t="shared" si="16"/>
        <v>2023</v>
      </c>
      <c r="C135" s="1" t="str">
        <f t="shared" si="17"/>
        <v>05</v>
      </c>
      <c r="D135" s="1" t="str">
        <f t="shared" si="18"/>
        <v>05/23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252</v>
      </c>
      <c r="K135" s="1" t="s">
        <v>13</v>
      </c>
      <c r="L135" s="1" t="s">
        <v>2</v>
      </c>
      <c r="M135" s="1" t="s">
        <v>1044</v>
      </c>
      <c r="N135" s="1" t="s">
        <v>3</v>
      </c>
      <c r="O135" s="6">
        <v>0</v>
      </c>
      <c r="P135" s="6">
        <v>3.166666666666667</v>
      </c>
      <c r="Q135" s="6">
        <v>6.8333333333333339</v>
      </c>
      <c r="R135" s="4">
        <v>0</v>
      </c>
      <c r="S135" s="4">
        <v>3170115.096774193</v>
      </c>
      <c r="T135" s="4">
        <v>0</v>
      </c>
      <c r="U135" s="4">
        <f t="shared" si="19"/>
        <v>3170115.096774193</v>
      </c>
      <c r="V135" s="9">
        <f t="shared" si="20"/>
        <v>0.68333333333333335</v>
      </c>
      <c r="W135" s="9">
        <f t="shared" si="21"/>
        <v>0</v>
      </c>
      <c r="X135" s="9">
        <f t="shared" si="22"/>
        <v>0</v>
      </c>
      <c r="Y135" s="9">
        <f t="shared" si="23"/>
        <v>0</v>
      </c>
    </row>
    <row r="136" spans="1:25" x14ac:dyDescent="0.2">
      <c r="A136" s="1" t="s">
        <v>253</v>
      </c>
      <c r="B136" s="1">
        <f t="shared" si="16"/>
        <v>2023</v>
      </c>
      <c r="C136" s="1" t="str">
        <f t="shared" si="17"/>
        <v>05</v>
      </c>
      <c r="D136" s="1" t="str">
        <f t="shared" si="18"/>
        <v>05/23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2</v>
      </c>
      <c r="M136" s="1" t="s">
        <v>1044</v>
      </c>
      <c r="N136" s="1" t="s">
        <v>3</v>
      </c>
      <c r="O136" s="6">
        <v>0</v>
      </c>
      <c r="P136" s="6">
        <v>0</v>
      </c>
      <c r="Q136" s="6">
        <v>10</v>
      </c>
      <c r="R136" s="4">
        <v>0</v>
      </c>
      <c r="S136" s="4">
        <v>3170115.096774193</v>
      </c>
      <c r="T136" s="4">
        <v>0</v>
      </c>
      <c r="U136" s="4">
        <f t="shared" si="19"/>
        <v>3170115.096774193</v>
      </c>
      <c r="V136" s="9">
        <f t="shared" si="20"/>
        <v>1</v>
      </c>
      <c r="W136" s="9">
        <f t="shared" si="21"/>
        <v>0</v>
      </c>
      <c r="X136" s="9">
        <f t="shared" si="22"/>
        <v>0</v>
      </c>
      <c r="Y136" s="9">
        <f t="shared" si="23"/>
        <v>0</v>
      </c>
    </row>
    <row r="137" spans="1:25" x14ac:dyDescent="0.2">
      <c r="A137" s="1" t="s">
        <v>254</v>
      </c>
      <c r="B137" s="1">
        <f t="shared" si="16"/>
        <v>2023</v>
      </c>
      <c r="C137" s="1" t="str">
        <f t="shared" si="17"/>
        <v>05</v>
      </c>
      <c r="D137" s="1" t="str">
        <f t="shared" si="18"/>
        <v>05/23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255</v>
      </c>
      <c r="K137" s="1" t="s">
        <v>13</v>
      </c>
      <c r="L137" s="1" t="s">
        <v>2</v>
      </c>
      <c r="M137" s="1" t="s">
        <v>1044</v>
      </c>
      <c r="N137" s="1" t="s">
        <v>3</v>
      </c>
      <c r="O137" s="6">
        <v>0</v>
      </c>
      <c r="P137" s="6">
        <v>0</v>
      </c>
      <c r="Q137" s="6">
        <v>10</v>
      </c>
      <c r="R137" s="4">
        <v>66066.180000000008</v>
      </c>
      <c r="S137" s="4">
        <v>3170115.096774193</v>
      </c>
      <c r="T137" s="4">
        <v>0</v>
      </c>
      <c r="U137" s="4">
        <f t="shared" si="19"/>
        <v>3236181.2767741932</v>
      </c>
      <c r="V137" s="9">
        <f t="shared" si="20"/>
        <v>1</v>
      </c>
      <c r="W137" s="9">
        <f t="shared" si="21"/>
        <v>0</v>
      </c>
      <c r="X137" s="9">
        <f t="shared" si="22"/>
        <v>0</v>
      </c>
      <c r="Y137" s="9">
        <f t="shared" si="23"/>
        <v>0</v>
      </c>
    </row>
    <row r="138" spans="1:25" x14ac:dyDescent="0.2">
      <c r="A138" s="1" t="s">
        <v>256</v>
      </c>
      <c r="B138" s="1">
        <f t="shared" si="16"/>
        <v>2023</v>
      </c>
      <c r="C138" s="1" t="str">
        <f t="shared" si="17"/>
        <v>05</v>
      </c>
      <c r="D138" s="1" t="str">
        <f t="shared" si="18"/>
        <v>05/23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257</v>
      </c>
      <c r="K138" s="1" t="s">
        <v>258</v>
      </c>
      <c r="L138" s="1" t="s">
        <v>2</v>
      </c>
      <c r="M138" s="1" t="s">
        <v>1044</v>
      </c>
      <c r="N138" s="1" t="s">
        <v>3</v>
      </c>
      <c r="O138" s="6">
        <v>0</v>
      </c>
      <c r="P138" s="6">
        <v>4.3005555555555546</v>
      </c>
      <c r="Q138" s="6">
        <v>5.6994444444444454</v>
      </c>
      <c r="R138" s="4">
        <v>280000</v>
      </c>
      <c r="S138" s="4">
        <v>3170115.096774193</v>
      </c>
      <c r="T138" s="4">
        <v>0</v>
      </c>
      <c r="U138" s="4">
        <f t="shared" si="19"/>
        <v>3450115.096774193</v>
      </c>
      <c r="V138" s="9">
        <f t="shared" si="20"/>
        <v>0.56994444444444459</v>
      </c>
      <c r="W138" s="9">
        <f t="shared" si="21"/>
        <v>0</v>
      </c>
      <c r="X138" s="9">
        <f t="shared" si="22"/>
        <v>0</v>
      </c>
      <c r="Y138" s="9">
        <f t="shared" si="23"/>
        <v>0</v>
      </c>
    </row>
    <row r="139" spans="1:25" x14ac:dyDescent="0.2">
      <c r="A139" s="1" t="s">
        <v>259</v>
      </c>
      <c r="B139" s="1">
        <f t="shared" si="16"/>
        <v>2023</v>
      </c>
      <c r="C139" s="1" t="str">
        <f t="shared" si="17"/>
        <v>05</v>
      </c>
      <c r="D139" s="1" t="str">
        <f t="shared" si="18"/>
        <v>05/23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2</v>
      </c>
      <c r="M139" s="1" t="s">
        <v>1044</v>
      </c>
      <c r="N139" s="1" t="s">
        <v>3</v>
      </c>
      <c r="O139" s="6">
        <v>0</v>
      </c>
      <c r="P139" s="6">
        <v>0</v>
      </c>
      <c r="Q139" s="6">
        <v>10</v>
      </c>
      <c r="R139" s="4">
        <v>0</v>
      </c>
      <c r="S139" s="4">
        <v>3170115.096774193</v>
      </c>
      <c r="T139" s="4">
        <v>0</v>
      </c>
      <c r="U139" s="4">
        <f t="shared" si="19"/>
        <v>3170115.096774193</v>
      </c>
      <c r="V139" s="9">
        <f t="shared" si="20"/>
        <v>1</v>
      </c>
      <c r="W139" s="9">
        <f t="shared" si="21"/>
        <v>0</v>
      </c>
      <c r="X139" s="9">
        <f t="shared" si="22"/>
        <v>0</v>
      </c>
      <c r="Y139" s="9">
        <f t="shared" si="23"/>
        <v>0</v>
      </c>
    </row>
    <row r="140" spans="1:25" x14ac:dyDescent="0.2">
      <c r="A140" s="1" t="s">
        <v>260</v>
      </c>
      <c r="B140" s="1">
        <f t="shared" si="16"/>
        <v>2023</v>
      </c>
      <c r="C140" s="1" t="str">
        <f t="shared" si="17"/>
        <v>05</v>
      </c>
      <c r="D140" s="1" t="str">
        <f t="shared" si="18"/>
        <v>05/23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2</v>
      </c>
      <c r="M140" s="1" t="s">
        <v>1044</v>
      </c>
      <c r="N140" s="1" t="s">
        <v>3</v>
      </c>
      <c r="O140" s="6">
        <v>0</v>
      </c>
      <c r="P140" s="6">
        <v>0</v>
      </c>
      <c r="Q140" s="6">
        <v>10</v>
      </c>
      <c r="R140" s="4">
        <v>0</v>
      </c>
      <c r="S140" s="4">
        <v>3170115.096774193</v>
      </c>
      <c r="T140" s="4">
        <v>0</v>
      </c>
      <c r="U140" s="4">
        <f t="shared" si="19"/>
        <v>3170115.096774193</v>
      </c>
      <c r="V140" s="9">
        <f t="shared" si="20"/>
        <v>1</v>
      </c>
      <c r="W140" s="9">
        <f t="shared" si="21"/>
        <v>0</v>
      </c>
      <c r="X140" s="9">
        <f t="shared" si="22"/>
        <v>0</v>
      </c>
      <c r="Y140" s="9">
        <f t="shared" si="23"/>
        <v>0</v>
      </c>
    </row>
    <row r="141" spans="1:25" x14ac:dyDescent="0.2">
      <c r="A141" s="1" t="s">
        <v>261</v>
      </c>
      <c r="B141" s="1">
        <f t="shared" si="16"/>
        <v>2023</v>
      </c>
      <c r="C141" s="1" t="str">
        <f t="shared" si="17"/>
        <v>05</v>
      </c>
      <c r="D141" s="1" t="str">
        <f t="shared" si="18"/>
        <v>05/23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2</v>
      </c>
      <c r="M141" s="1" t="s">
        <v>1044</v>
      </c>
      <c r="N141" s="1" t="s">
        <v>3</v>
      </c>
      <c r="O141" s="6">
        <v>0</v>
      </c>
      <c r="P141" s="6">
        <v>0</v>
      </c>
      <c r="Q141" s="6">
        <v>10</v>
      </c>
      <c r="R141" s="4">
        <v>0</v>
      </c>
      <c r="S141" s="4">
        <v>3170115.096774193</v>
      </c>
      <c r="T141" s="4">
        <v>0</v>
      </c>
      <c r="U141" s="4">
        <f t="shared" si="19"/>
        <v>3170115.096774193</v>
      </c>
      <c r="V141" s="9">
        <f t="shared" si="20"/>
        <v>1</v>
      </c>
      <c r="W141" s="9">
        <f t="shared" si="21"/>
        <v>0</v>
      </c>
      <c r="X141" s="9">
        <f t="shared" si="22"/>
        <v>0</v>
      </c>
      <c r="Y141" s="9">
        <f t="shared" si="23"/>
        <v>0</v>
      </c>
    </row>
    <row r="142" spans="1:25" x14ac:dyDescent="0.2">
      <c r="A142" s="1" t="s">
        <v>262</v>
      </c>
      <c r="B142" s="1">
        <f t="shared" si="16"/>
        <v>2023</v>
      </c>
      <c r="C142" s="1" t="str">
        <f t="shared" si="17"/>
        <v>05</v>
      </c>
      <c r="D142" s="1" t="str">
        <f t="shared" si="18"/>
        <v>05/23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263</v>
      </c>
      <c r="K142" s="1" t="s">
        <v>13</v>
      </c>
      <c r="L142" s="1" t="s">
        <v>2</v>
      </c>
      <c r="M142" s="1" t="s">
        <v>1044</v>
      </c>
      <c r="N142" s="1" t="s">
        <v>3</v>
      </c>
      <c r="O142" s="6">
        <v>0</v>
      </c>
      <c r="P142" s="6">
        <v>0.33333333333333331</v>
      </c>
      <c r="Q142" s="6">
        <v>9.6666666666666661</v>
      </c>
      <c r="R142" s="4">
        <v>132132.35999999999</v>
      </c>
      <c r="S142" s="4">
        <v>3170115.096774193</v>
      </c>
      <c r="T142" s="4">
        <v>0</v>
      </c>
      <c r="U142" s="4">
        <f t="shared" si="19"/>
        <v>3302247.4567741929</v>
      </c>
      <c r="V142" s="9">
        <f t="shared" si="20"/>
        <v>0.96666666666666656</v>
      </c>
      <c r="W142" s="9">
        <f t="shared" si="21"/>
        <v>0</v>
      </c>
      <c r="X142" s="9">
        <f t="shared" si="22"/>
        <v>0</v>
      </c>
      <c r="Y142" s="9">
        <f t="shared" si="23"/>
        <v>0</v>
      </c>
    </row>
    <row r="143" spans="1:25" x14ac:dyDescent="0.2">
      <c r="A143" s="1" t="s">
        <v>264</v>
      </c>
      <c r="B143" s="1">
        <f t="shared" si="16"/>
        <v>2023</v>
      </c>
      <c r="C143" s="1" t="str">
        <f t="shared" si="17"/>
        <v>05</v>
      </c>
      <c r="D143" s="1" t="str">
        <f t="shared" si="18"/>
        <v>05/23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2</v>
      </c>
      <c r="M143" s="1" t="s">
        <v>1044</v>
      </c>
      <c r="N143" s="1" t="s">
        <v>3</v>
      </c>
      <c r="O143" s="6">
        <v>0</v>
      </c>
      <c r="P143" s="6">
        <v>0</v>
      </c>
      <c r="Q143" s="6">
        <v>10</v>
      </c>
      <c r="R143" s="4">
        <v>0</v>
      </c>
      <c r="S143" s="4">
        <v>3170115.096774193</v>
      </c>
      <c r="T143" s="4">
        <v>0</v>
      </c>
      <c r="U143" s="4">
        <f t="shared" si="19"/>
        <v>3170115.096774193</v>
      </c>
      <c r="V143" s="9">
        <f t="shared" si="20"/>
        <v>1</v>
      </c>
      <c r="W143" s="9">
        <f t="shared" si="21"/>
        <v>0</v>
      </c>
      <c r="X143" s="9">
        <f t="shared" si="22"/>
        <v>0</v>
      </c>
      <c r="Y143" s="9">
        <f t="shared" si="23"/>
        <v>0</v>
      </c>
    </row>
    <row r="144" spans="1:25" x14ac:dyDescent="0.2">
      <c r="A144" s="1" t="s">
        <v>265</v>
      </c>
      <c r="B144" s="1">
        <f t="shared" si="16"/>
        <v>2023</v>
      </c>
      <c r="C144" s="1" t="str">
        <f t="shared" si="17"/>
        <v>05</v>
      </c>
      <c r="D144" s="1" t="str">
        <f t="shared" si="18"/>
        <v>05/23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2</v>
      </c>
      <c r="M144" s="1" t="s">
        <v>1044</v>
      </c>
      <c r="N144" s="1" t="s">
        <v>3</v>
      </c>
      <c r="O144" s="6">
        <v>0</v>
      </c>
      <c r="P144" s="6">
        <v>0</v>
      </c>
      <c r="Q144" s="6">
        <v>10</v>
      </c>
      <c r="R144" s="4">
        <v>0</v>
      </c>
      <c r="S144" s="4">
        <v>3170115.096774193</v>
      </c>
      <c r="T144" s="4">
        <v>0</v>
      </c>
      <c r="U144" s="4">
        <f t="shared" si="19"/>
        <v>3170115.096774193</v>
      </c>
      <c r="V144" s="9">
        <f t="shared" si="20"/>
        <v>1</v>
      </c>
      <c r="W144" s="9">
        <f t="shared" si="21"/>
        <v>0</v>
      </c>
      <c r="X144" s="9">
        <f t="shared" si="22"/>
        <v>0</v>
      </c>
      <c r="Y144" s="9">
        <f t="shared" si="23"/>
        <v>0</v>
      </c>
    </row>
    <row r="145" spans="1:25" x14ac:dyDescent="0.2">
      <c r="A145" s="1" t="s">
        <v>266</v>
      </c>
      <c r="B145" s="1">
        <f t="shared" si="16"/>
        <v>2023</v>
      </c>
      <c r="C145" s="1" t="str">
        <f t="shared" si="17"/>
        <v>05</v>
      </c>
      <c r="D145" s="1" t="str">
        <f t="shared" si="18"/>
        <v>05/23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2</v>
      </c>
      <c r="M145" s="1" t="s">
        <v>1044</v>
      </c>
      <c r="N145" s="1" t="s">
        <v>3</v>
      </c>
      <c r="O145" s="6">
        <v>0</v>
      </c>
      <c r="P145" s="6">
        <v>0</v>
      </c>
      <c r="Q145" s="6">
        <v>10</v>
      </c>
      <c r="R145" s="4">
        <v>0</v>
      </c>
      <c r="S145" s="4">
        <v>3170115.096774193</v>
      </c>
      <c r="T145" s="4">
        <v>0</v>
      </c>
      <c r="U145" s="4">
        <f t="shared" si="19"/>
        <v>3170115.096774193</v>
      </c>
      <c r="V145" s="9">
        <f t="shared" si="20"/>
        <v>1</v>
      </c>
      <c r="W145" s="9">
        <f t="shared" si="21"/>
        <v>0</v>
      </c>
      <c r="X145" s="9">
        <f t="shared" si="22"/>
        <v>0</v>
      </c>
      <c r="Y145" s="9">
        <f t="shared" si="23"/>
        <v>0</v>
      </c>
    </row>
    <row r="146" spans="1:25" x14ac:dyDescent="0.2">
      <c r="A146" s="1" t="s">
        <v>267</v>
      </c>
      <c r="B146" s="1">
        <f t="shared" si="16"/>
        <v>2023</v>
      </c>
      <c r="C146" s="1" t="str">
        <f t="shared" si="17"/>
        <v>05</v>
      </c>
      <c r="D146" s="1" t="str">
        <f t="shared" si="18"/>
        <v>05/23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2</v>
      </c>
      <c r="M146" s="1" t="s">
        <v>1044</v>
      </c>
      <c r="N146" s="1" t="s">
        <v>3</v>
      </c>
      <c r="O146" s="6">
        <v>0</v>
      </c>
      <c r="P146" s="6">
        <v>0</v>
      </c>
      <c r="Q146" s="6">
        <v>10</v>
      </c>
      <c r="R146" s="4">
        <v>0</v>
      </c>
      <c r="S146" s="4">
        <v>3170115.096774193</v>
      </c>
      <c r="T146" s="4">
        <v>0</v>
      </c>
      <c r="U146" s="4">
        <f t="shared" si="19"/>
        <v>3170115.096774193</v>
      </c>
      <c r="V146" s="9">
        <f t="shared" si="20"/>
        <v>1</v>
      </c>
      <c r="W146" s="9">
        <f t="shared" si="21"/>
        <v>0</v>
      </c>
      <c r="X146" s="9">
        <f t="shared" si="22"/>
        <v>0</v>
      </c>
      <c r="Y146" s="9">
        <f t="shared" si="23"/>
        <v>0</v>
      </c>
    </row>
    <row r="147" spans="1:25" x14ac:dyDescent="0.2">
      <c r="A147" s="1" t="s">
        <v>268</v>
      </c>
      <c r="B147" s="1">
        <f t="shared" si="16"/>
        <v>2023</v>
      </c>
      <c r="C147" s="1" t="str">
        <f t="shared" si="17"/>
        <v>05</v>
      </c>
      <c r="D147" s="1" t="str">
        <f t="shared" si="18"/>
        <v>05/23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2</v>
      </c>
      <c r="M147" s="1" t="s">
        <v>1044</v>
      </c>
      <c r="N147" s="1" t="s">
        <v>3</v>
      </c>
      <c r="O147" s="6">
        <v>0</v>
      </c>
      <c r="P147" s="6">
        <v>0</v>
      </c>
      <c r="Q147" s="6">
        <v>10</v>
      </c>
      <c r="R147" s="4">
        <v>0</v>
      </c>
      <c r="S147" s="4">
        <v>3170115.096774193</v>
      </c>
      <c r="T147" s="4">
        <v>0</v>
      </c>
      <c r="U147" s="4">
        <f t="shared" si="19"/>
        <v>3170115.096774193</v>
      </c>
      <c r="V147" s="9">
        <f t="shared" si="20"/>
        <v>1</v>
      </c>
      <c r="W147" s="9">
        <f t="shared" si="21"/>
        <v>0</v>
      </c>
      <c r="X147" s="9">
        <f t="shared" si="22"/>
        <v>0</v>
      </c>
      <c r="Y147" s="9">
        <f t="shared" si="23"/>
        <v>0</v>
      </c>
    </row>
    <row r="148" spans="1:25" x14ac:dyDescent="0.2">
      <c r="A148" s="1" t="s">
        <v>269</v>
      </c>
      <c r="B148" s="1">
        <f t="shared" si="16"/>
        <v>2023</v>
      </c>
      <c r="C148" s="1" t="str">
        <f t="shared" si="17"/>
        <v>05</v>
      </c>
      <c r="D148" s="1" t="str">
        <f t="shared" si="18"/>
        <v>05/23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2</v>
      </c>
      <c r="M148" s="1" t="s">
        <v>1044</v>
      </c>
      <c r="N148" s="1" t="s">
        <v>3</v>
      </c>
      <c r="O148" s="6">
        <v>0</v>
      </c>
      <c r="P148" s="6">
        <v>0</v>
      </c>
      <c r="Q148" s="6">
        <v>10</v>
      </c>
      <c r="R148" s="4">
        <v>0</v>
      </c>
      <c r="S148" s="4">
        <v>3170115.096774193</v>
      </c>
      <c r="T148" s="4">
        <v>0</v>
      </c>
      <c r="U148" s="4">
        <f t="shared" si="19"/>
        <v>3170115.096774193</v>
      </c>
      <c r="V148" s="9">
        <f t="shared" si="20"/>
        <v>1</v>
      </c>
      <c r="W148" s="9">
        <f t="shared" si="21"/>
        <v>0</v>
      </c>
      <c r="X148" s="9">
        <f t="shared" si="22"/>
        <v>0</v>
      </c>
      <c r="Y148" s="9">
        <f t="shared" si="23"/>
        <v>0</v>
      </c>
    </row>
    <row r="149" spans="1:25" x14ac:dyDescent="0.2">
      <c r="A149" s="1" t="s">
        <v>270</v>
      </c>
      <c r="B149" s="1">
        <f t="shared" si="16"/>
        <v>2023</v>
      </c>
      <c r="C149" s="1" t="str">
        <f t="shared" si="17"/>
        <v>05</v>
      </c>
      <c r="D149" s="1" t="str">
        <f t="shared" si="18"/>
        <v>05/23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2</v>
      </c>
      <c r="M149" s="1" t="s">
        <v>1044</v>
      </c>
      <c r="N149" s="1" t="s">
        <v>3</v>
      </c>
      <c r="O149" s="6">
        <v>0</v>
      </c>
      <c r="P149" s="6">
        <v>0</v>
      </c>
      <c r="Q149" s="6">
        <v>10</v>
      </c>
      <c r="R149" s="4">
        <v>0</v>
      </c>
      <c r="S149" s="4">
        <v>3170115.096774193</v>
      </c>
      <c r="T149" s="4">
        <v>0</v>
      </c>
      <c r="U149" s="4">
        <f t="shared" si="19"/>
        <v>3170115.096774193</v>
      </c>
      <c r="V149" s="9">
        <f t="shared" si="20"/>
        <v>1</v>
      </c>
      <c r="W149" s="9">
        <f t="shared" si="21"/>
        <v>0</v>
      </c>
      <c r="X149" s="9">
        <f t="shared" si="22"/>
        <v>0</v>
      </c>
      <c r="Y149" s="9">
        <f t="shared" si="23"/>
        <v>0</v>
      </c>
    </row>
    <row r="150" spans="1:25" x14ac:dyDescent="0.2">
      <c r="A150" s="1" t="s">
        <v>271</v>
      </c>
      <c r="B150" s="1">
        <f t="shared" si="16"/>
        <v>2023</v>
      </c>
      <c r="C150" s="1" t="str">
        <f t="shared" si="17"/>
        <v>05</v>
      </c>
      <c r="D150" s="1" t="str">
        <f t="shared" si="18"/>
        <v>05/23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272</v>
      </c>
      <c r="K150" s="1" t="s">
        <v>13</v>
      </c>
      <c r="L150" s="1" t="s">
        <v>2</v>
      </c>
      <c r="M150" s="1" t="s">
        <v>1044</v>
      </c>
      <c r="N150" s="1" t="s">
        <v>3</v>
      </c>
      <c r="O150" s="6">
        <v>0</v>
      </c>
      <c r="P150" s="6">
        <v>0.33333333333333331</v>
      </c>
      <c r="Q150" s="6">
        <v>9.6666666666666661</v>
      </c>
      <c r="R150" s="4">
        <v>132132.35999999999</v>
      </c>
      <c r="S150" s="4">
        <v>3170115.096774193</v>
      </c>
      <c r="T150" s="4">
        <v>0</v>
      </c>
      <c r="U150" s="4">
        <f t="shared" si="19"/>
        <v>3302247.4567741929</v>
      </c>
      <c r="V150" s="9">
        <f t="shared" si="20"/>
        <v>0.96666666666666656</v>
      </c>
      <c r="W150" s="9">
        <f t="shared" si="21"/>
        <v>0</v>
      </c>
      <c r="X150" s="9">
        <f t="shared" si="22"/>
        <v>0</v>
      </c>
      <c r="Y150" s="9">
        <f t="shared" si="23"/>
        <v>0</v>
      </c>
    </row>
    <row r="151" spans="1:25" x14ac:dyDescent="0.2">
      <c r="A151" s="1" t="s">
        <v>273</v>
      </c>
      <c r="B151" s="1">
        <f t="shared" si="16"/>
        <v>2023</v>
      </c>
      <c r="C151" s="1" t="str">
        <f t="shared" si="17"/>
        <v>05</v>
      </c>
      <c r="D151" s="1" t="str">
        <f t="shared" si="18"/>
        <v>05/23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2</v>
      </c>
      <c r="M151" s="1" t="s">
        <v>1044</v>
      </c>
      <c r="N151" s="1" t="s">
        <v>3</v>
      </c>
      <c r="O151" s="6">
        <v>0</v>
      </c>
      <c r="P151" s="6">
        <v>0</v>
      </c>
      <c r="Q151" s="6">
        <v>10</v>
      </c>
      <c r="R151" s="4">
        <v>0</v>
      </c>
      <c r="S151" s="4">
        <v>3170115.096774193</v>
      </c>
      <c r="T151" s="4">
        <v>0</v>
      </c>
      <c r="U151" s="4">
        <f t="shared" si="19"/>
        <v>3170115.096774193</v>
      </c>
      <c r="V151" s="9">
        <f t="shared" si="20"/>
        <v>1</v>
      </c>
      <c r="W151" s="9">
        <f t="shared" si="21"/>
        <v>0</v>
      </c>
      <c r="X151" s="9">
        <f t="shared" si="22"/>
        <v>0</v>
      </c>
      <c r="Y151" s="9">
        <f t="shared" si="23"/>
        <v>0</v>
      </c>
    </row>
    <row r="152" spans="1:25" x14ac:dyDescent="0.2">
      <c r="A152" s="1" t="s">
        <v>274</v>
      </c>
      <c r="B152" s="1">
        <f t="shared" si="16"/>
        <v>2023</v>
      </c>
      <c r="C152" s="1" t="str">
        <f t="shared" si="17"/>
        <v>05</v>
      </c>
      <c r="D152" s="1" t="str">
        <f t="shared" si="18"/>
        <v>05/23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2</v>
      </c>
      <c r="M152" s="1" t="s">
        <v>1044</v>
      </c>
      <c r="N152" s="1" t="s">
        <v>3</v>
      </c>
      <c r="O152" s="6">
        <v>0</v>
      </c>
      <c r="P152" s="6">
        <v>0</v>
      </c>
      <c r="Q152" s="6">
        <v>10</v>
      </c>
      <c r="R152" s="4">
        <v>0</v>
      </c>
      <c r="S152" s="4">
        <v>3170115.096774193</v>
      </c>
      <c r="T152" s="4">
        <v>0</v>
      </c>
      <c r="U152" s="4">
        <f t="shared" si="19"/>
        <v>3170115.096774193</v>
      </c>
      <c r="V152" s="9">
        <f t="shared" si="20"/>
        <v>1</v>
      </c>
      <c r="W152" s="9">
        <f t="shared" si="21"/>
        <v>0</v>
      </c>
      <c r="X152" s="9">
        <f t="shared" si="22"/>
        <v>0</v>
      </c>
      <c r="Y152" s="9">
        <f t="shared" si="23"/>
        <v>0</v>
      </c>
    </row>
    <row r="153" spans="1:25" x14ac:dyDescent="0.2">
      <c r="A153" s="1" t="s">
        <v>275</v>
      </c>
      <c r="B153" s="1">
        <f t="shared" si="16"/>
        <v>2023</v>
      </c>
      <c r="C153" s="1" t="str">
        <f t="shared" si="17"/>
        <v>05</v>
      </c>
      <c r="D153" s="1" t="str">
        <f t="shared" si="18"/>
        <v>05/23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2</v>
      </c>
      <c r="M153" s="1" t="s">
        <v>1044</v>
      </c>
      <c r="N153" s="1" t="s">
        <v>3</v>
      </c>
      <c r="O153" s="6">
        <v>0</v>
      </c>
      <c r="P153" s="6">
        <v>0</v>
      </c>
      <c r="Q153" s="6">
        <v>10</v>
      </c>
      <c r="R153" s="4">
        <v>0</v>
      </c>
      <c r="S153" s="4">
        <v>3170115.096774193</v>
      </c>
      <c r="T153" s="4">
        <v>0</v>
      </c>
      <c r="U153" s="4">
        <f t="shared" si="19"/>
        <v>3170115.096774193</v>
      </c>
      <c r="V153" s="9">
        <f t="shared" si="20"/>
        <v>1</v>
      </c>
      <c r="W153" s="9">
        <f t="shared" si="21"/>
        <v>0</v>
      </c>
      <c r="X153" s="9">
        <f t="shared" si="22"/>
        <v>0</v>
      </c>
      <c r="Y153" s="9">
        <f t="shared" si="23"/>
        <v>0</v>
      </c>
    </row>
    <row r="154" spans="1:25" x14ac:dyDescent="0.2">
      <c r="A154" s="1" t="s">
        <v>276</v>
      </c>
      <c r="B154" s="1">
        <f t="shared" si="16"/>
        <v>2023</v>
      </c>
      <c r="C154" s="1" t="str">
        <f t="shared" si="17"/>
        <v>05</v>
      </c>
      <c r="D154" s="1" t="str">
        <f t="shared" si="18"/>
        <v>05/23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2</v>
      </c>
      <c r="M154" s="1" t="s">
        <v>1044</v>
      </c>
      <c r="N154" s="1" t="s">
        <v>3</v>
      </c>
      <c r="O154" s="6">
        <v>0</v>
      </c>
      <c r="P154" s="6">
        <v>0</v>
      </c>
      <c r="Q154" s="6">
        <v>10</v>
      </c>
      <c r="R154" s="4">
        <v>0</v>
      </c>
      <c r="S154" s="4">
        <v>3170115.096774193</v>
      </c>
      <c r="T154" s="4">
        <v>0</v>
      </c>
      <c r="U154" s="4">
        <f t="shared" si="19"/>
        <v>3170115.096774193</v>
      </c>
      <c r="V154" s="9">
        <f t="shared" si="20"/>
        <v>1</v>
      </c>
      <c r="W154" s="9">
        <f t="shared" si="21"/>
        <v>0</v>
      </c>
      <c r="X154" s="9">
        <f t="shared" si="22"/>
        <v>0</v>
      </c>
      <c r="Y154" s="9">
        <f t="shared" si="23"/>
        <v>0</v>
      </c>
    </row>
    <row r="155" spans="1:25" x14ac:dyDescent="0.2">
      <c r="A155" s="1" t="s">
        <v>277</v>
      </c>
      <c r="B155" s="1">
        <f t="shared" si="16"/>
        <v>2023</v>
      </c>
      <c r="C155" s="1" t="str">
        <f t="shared" si="17"/>
        <v>05</v>
      </c>
      <c r="D155" s="1" t="str">
        <f t="shared" si="18"/>
        <v>05/23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278</v>
      </c>
      <c r="K155" s="1" t="s">
        <v>13</v>
      </c>
      <c r="L155" s="1" t="s">
        <v>2</v>
      </c>
      <c r="M155" s="1" t="s">
        <v>1044</v>
      </c>
      <c r="N155" s="1" t="s">
        <v>3</v>
      </c>
      <c r="O155" s="6">
        <v>0</v>
      </c>
      <c r="P155" s="6">
        <v>0.33333333333333331</v>
      </c>
      <c r="Q155" s="6">
        <v>9.6666666666666661</v>
      </c>
      <c r="R155" s="4">
        <v>66066.180000000008</v>
      </c>
      <c r="S155" s="4">
        <v>3170115.096774193</v>
      </c>
      <c r="T155" s="4">
        <v>0</v>
      </c>
      <c r="U155" s="4">
        <f t="shared" si="19"/>
        <v>3236181.2767741932</v>
      </c>
      <c r="V155" s="9">
        <f t="shared" si="20"/>
        <v>0.96666666666666656</v>
      </c>
      <c r="W155" s="9">
        <f t="shared" si="21"/>
        <v>0</v>
      </c>
      <c r="X155" s="9">
        <f t="shared" si="22"/>
        <v>0</v>
      </c>
      <c r="Y155" s="9">
        <f t="shared" si="23"/>
        <v>0</v>
      </c>
    </row>
    <row r="156" spans="1:25" x14ac:dyDescent="0.2">
      <c r="A156" s="1" t="s">
        <v>279</v>
      </c>
      <c r="B156" s="1">
        <f t="shared" si="16"/>
        <v>2023</v>
      </c>
      <c r="C156" s="1" t="str">
        <f t="shared" si="17"/>
        <v>06</v>
      </c>
      <c r="D156" s="1" t="str">
        <f t="shared" si="18"/>
        <v>06/23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2</v>
      </c>
      <c r="M156" s="1" t="s">
        <v>1044</v>
      </c>
      <c r="N156" s="1" t="s">
        <v>3</v>
      </c>
      <c r="O156" s="6">
        <v>0</v>
      </c>
      <c r="P156" s="6">
        <v>0</v>
      </c>
      <c r="Q156" s="6">
        <v>10</v>
      </c>
      <c r="R156" s="4">
        <v>0</v>
      </c>
      <c r="S156" s="4">
        <v>4015314.6</v>
      </c>
      <c r="T156" s="4">
        <v>0</v>
      </c>
      <c r="U156" s="4">
        <f t="shared" si="19"/>
        <v>4015314.6</v>
      </c>
      <c r="V156" s="9">
        <f t="shared" si="20"/>
        <v>1</v>
      </c>
      <c r="W156" s="9">
        <f t="shared" si="21"/>
        <v>0</v>
      </c>
      <c r="X156" s="9">
        <f t="shared" si="22"/>
        <v>0</v>
      </c>
      <c r="Y156" s="9">
        <f t="shared" si="23"/>
        <v>0</v>
      </c>
    </row>
    <row r="157" spans="1:25" x14ac:dyDescent="0.2">
      <c r="A157" s="1" t="s">
        <v>280</v>
      </c>
      <c r="B157" s="1">
        <f t="shared" si="16"/>
        <v>2023</v>
      </c>
      <c r="C157" s="1" t="str">
        <f t="shared" si="17"/>
        <v>06</v>
      </c>
      <c r="D157" s="1" t="str">
        <f t="shared" si="18"/>
        <v>06/23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2</v>
      </c>
      <c r="M157" s="1" t="s">
        <v>1044</v>
      </c>
      <c r="N157" s="1" t="s">
        <v>3</v>
      </c>
      <c r="O157" s="6">
        <v>0</v>
      </c>
      <c r="P157" s="6">
        <v>0</v>
      </c>
      <c r="Q157" s="6">
        <v>10</v>
      </c>
      <c r="R157" s="4">
        <v>0</v>
      </c>
      <c r="S157" s="4">
        <v>4015314.6</v>
      </c>
      <c r="T157" s="4">
        <v>0</v>
      </c>
      <c r="U157" s="4">
        <f t="shared" si="19"/>
        <v>4015314.6</v>
      </c>
      <c r="V157" s="9">
        <f t="shared" si="20"/>
        <v>1</v>
      </c>
      <c r="W157" s="9">
        <f t="shared" si="21"/>
        <v>0</v>
      </c>
      <c r="X157" s="9">
        <f t="shared" si="22"/>
        <v>0</v>
      </c>
      <c r="Y157" s="9">
        <f t="shared" si="23"/>
        <v>0</v>
      </c>
    </row>
    <row r="158" spans="1:25" x14ac:dyDescent="0.2">
      <c r="A158" s="1" t="s">
        <v>281</v>
      </c>
      <c r="B158" s="1">
        <f t="shared" si="16"/>
        <v>2023</v>
      </c>
      <c r="C158" s="1" t="str">
        <f t="shared" si="17"/>
        <v>06</v>
      </c>
      <c r="D158" s="1" t="str">
        <f t="shared" si="18"/>
        <v>06/23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2</v>
      </c>
      <c r="M158" s="1" t="s">
        <v>1044</v>
      </c>
      <c r="N158" s="1" t="s">
        <v>3</v>
      </c>
      <c r="O158" s="6">
        <v>0</v>
      </c>
      <c r="P158" s="6">
        <v>0</v>
      </c>
      <c r="Q158" s="6">
        <v>10</v>
      </c>
      <c r="R158" s="4">
        <v>0</v>
      </c>
      <c r="S158" s="4">
        <v>4015314.6</v>
      </c>
      <c r="T158" s="4">
        <v>0</v>
      </c>
      <c r="U158" s="4">
        <f t="shared" si="19"/>
        <v>4015314.6</v>
      </c>
      <c r="V158" s="9">
        <f t="shared" si="20"/>
        <v>1</v>
      </c>
      <c r="W158" s="9">
        <f t="shared" si="21"/>
        <v>0</v>
      </c>
      <c r="X158" s="9">
        <f t="shared" si="22"/>
        <v>0</v>
      </c>
      <c r="Y158" s="9">
        <f t="shared" si="23"/>
        <v>0</v>
      </c>
    </row>
    <row r="159" spans="1:25" x14ac:dyDescent="0.2">
      <c r="A159" s="1" t="s">
        <v>282</v>
      </c>
      <c r="B159" s="1">
        <f t="shared" si="16"/>
        <v>2023</v>
      </c>
      <c r="C159" s="1" t="str">
        <f t="shared" si="17"/>
        <v>06</v>
      </c>
      <c r="D159" s="1" t="str">
        <f t="shared" si="18"/>
        <v>06/23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2</v>
      </c>
      <c r="M159" s="1" t="s">
        <v>1044</v>
      </c>
      <c r="N159" s="1" t="s">
        <v>3</v>
      </c>
      <c r="O159" s="6">
        <v>0</v>
      </c>
      <c r="P159" s="6">
        <v>0</v>
      </c>
      <c r="Q159" s="6">
        <v>10</v>
      </c>
      <c r="R159" s="4">
        <v>0</v>
      </c>
      <c r="S159" s="4">
        <v>4015314.6</v>
      </c>
      <c r="T159" s="4">
        <v>0</v>
      </c>
      <c r="U159" s="4">
        <f t="shared" si="19"/>
        <v>4015314.6</v>
      </c>
      <c r="V159" s="9">
        <f t="shared" si="20"/>
        <v>1</v>
      </c>
      <c r="W159" s="9">
        <f t="shared" si="21"/>
        <v>0</v>
      </c>
      <c r="X159" s="9">
        <f t="shared" si="22"/>
        <v>0</v>
      </c>
      <c r="Y159" s="9">
        <f t="shared" si="23"/>
        <v>0</v>
      </c>
    </row>
    <row r="160" spans="1:25" x14ac:dyDescent="0.2">
      <c r="A160" s="1" t="s">
        <v>283</v>
      </c>
      <c r="B160" s="1">
        <f t="shared" si="16"/>
        <v>2023</v>
      </c>
      <c r="C160" s="1" t="str">
        <f t="shared" si="17"/>
        <v>06</v>
      </c>
      <c r="D160" s="1" t="str">
        <f t="shared" si="18"/>
        <v>06/23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284</v>
      </c>
      <c r="K160" s="1" t="s">
        <v>13</v>
      </c>
      <c r="L160" s="1" t="s">
        <v>2</v>
      </c>
      <c r="M160" s="1" t="s">
        <v>1044</v>
      </c>
      <c r="N160" s="1" t="s">
        <v>3</v>
      </c>
      <c r="O160" s="6">
        <v>0</v>
      </c>
      <c r="P160" s="6">
        <v>0.33333333333333331</v>
      </c>
      <c r="Q160" s="6">
        <v>9.6666666666666661</v>
      </c>
      <c r="R160" s="4">
        <v>66066.180000000008</v>
      </c>
      <c r="S160" s="4">
        <v>4242551.5</v>
      </c>
      <c r="T160" s="4">
        <v>0</v>
      </c>
      <c r="U160" s="4">
        <f t="shared" si="19"/>
        <v>4308617.68</v>
      </c>
      <c r="V160" s="9">
        <f t="shared" si="20"/>
        <v>0.96666666666666656</v>
      </c>
      <c r="W160" s="9">
        <f t="shared" si="21"/>
        <v>0</v>
      </c>
      <c r="X160" s="9">
        <f t="shared" si="22"/>
        <v>0</v>
      </c>
      <c r="Y160" s="9">
        <f t="shared" si="23"/>
        <v>0</v>
      </c>
    </row>
    <row r="161" spans="1:25" x14ac:dyDescent="0.2">
      <c r="A161" s="1" t="s">
        <v>285</v>
      </c>
      <c r="B161" s="1">
        <f t="shared" si="16"/>
        <v>2023</v>
      </c>
      <c r="C161" s="1" t="str">
        <f t="shared" si="17"/>
        <v>06</v>
      </c>
      <c r="D161" s="1" t="str">
        <f t="shared" si="18"/>
        <v>06/23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2</v>
      </c>
      <c r="M161" s="1" t="s">
        <v>1044</v>
      </c>
      <c r="N161" s="1" t="s">
        <v>3</v>
      </c>
      <c r="O161" s="6">
        <v>0</v>
      </c>
      <c r="P161" s="6">
        <v>0</v>
      </c>
      <c r="Q161" s="6">
        <v>10</v>
      </c>
      <c r="R161" s="4">
        <v>0</v>
      </c>
      <c r="S161" s="4">
        <v>4242551.5</v>
      </c>
      <c r="T161" s="4">
        <v>0</v>
      </c>
      <c r="U161" s="4">
        <f t="shared" si="19"/>
        <v>4242551.5</v>
      </c>
      <c r="V161" s="9">
        <f t="shared" si="20"/>
        <v>1</v>
      </c>
      <c r="W161" s="9">
        <f t="shared" si="21"/>
        <v>0</v>
      </c>
      <c r="X161" s="9">
        <f t="shared" si="22"/>
        <v>0</v>
      </c>
      <c r="Y161" s="9">
        <f t="shared" si="23"/>
        <v>0</v>
      </c>
    </row>
    <row r="162" spans="1:25" x14ac:dyDescent="0.2">
      <c r="A162" s="1" t="s">
        <v>286</v>
      </c>
      <c r="B162" s="1">
        <f t="shared" si="16"/>
        <v>2023</v>
      </c>
      <c r="C162" s="1" t="str">
        <f t="shared" si="17"/>
        <v>06</v>
      </c>
      <c r="D162" s="1" t="str">
        <f t="shared" si="18"/>
        <v>06/23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2</v>
      </c>
      <c r="M162" s="1" t="s">
        <v>1044</v>
      </c>
      <c r="N162" s="1" t="s">
        <v>3</v>
      </c>
      <c r="O162" s="6">
        <v>0</v>
      </c>
      <c r="P162" s="6">
        <v>0</v>
      </c>
      <c r="Q162" s="6">
        <v>10</v>
      </c>
      <c r="R162" s="4">
        <v>0</v>
      </c>
      <c r="S162" s="4">
        <v>4242551.5</v>
      </c>
      <c r="T162" s="4">
        <v>0</v>
      </c>
      <c r="U162" s="4">
        <f t="shared" si="19"/>
        <v>4242551.5</v>
      </c>
      <c r="V162" s="9">
        <f t="shared" si="20"/>
        <v>1</v>
      </c>
      <c r="W162" s="9">
        <f t="shared" si="21"/>
        <v>0</v>
      </c>
      <c r="X162" s="9">
        <f t="shared" si="22"/>
        <v>0</v>
      </c>
      <c r="Y162" s="9">
        <f t="shared" si="23"/>
        <v>0</v>
      </c>
    </row>
    <row r="163" spans="1:25" x14ac:dyDescent="0.2">
      <c r="A163" s="1" t="s">
        <v>287</v>
      </c>
      <c r="B163" s="1">
        <f t="shared" si="16"/>
        <v>2023</v>
      </c>
      <c r="C163" s="1" t="str">
        <f t="shared" si="17"/>
        <v>06</v>
      </c>
      <c r="D163" s="1" t="str">
        <f t="shared" si="18"/>
        <v>06/23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288</v>
      </c>
      <c r="K163" s="1" t="s">
        <v>13</v>
      </c>
      <c r="L163" s="1" t="s">
        <v>2</v>
      </c>
      <c r="M163" s="1" t="s">
        <v>1044</v>
      </c>
      <c r="N163" s="1" t="s">
        <v>3</v>
      </c>
      <c r="O163" s="6">
        <v>0</v>
      </c>
      <c r="P163" s="6">
        <v>0</v>
      </c>
      <c r="Q163" s="6">
        <v>10</v>
      </c>
      <c r="R163" s="4">
        <v>0</v>
      </c>
      <c r="S163" s="4">
        <v>4242551.5</v>
      </c>
      <c r="T163" s="4">
        <v>0</v>
      </c>
      <c r="U163" s="4">
        <f t="shared" si="19"/>
        <v>4242551.5</v>
      </c>
      <c r="V163" s="9">
        <f t="shared" si="20"/>
        <v>1</v>
      </c>
      <c r="W163" s="9">
        <f t="shared" si="21"/>
        <v>0</v>
      </c>
      <c r="X163" s="9">
        <f t="shared" si="22"/>
        <v>0</v>
      </c>
      <c r="Y163" s="9">
        <f t="shared" si="23"/>
        <v>0</v>
      </c>
    </row>
    <row r="164" spans="1:25" x14ac:dyDescent="0.2">
      <c r="A164" s="1" t="s">
        <v>289</v>
      </c>
      <c r="B164" s="1">
        <f t="shared" si="16"/>
        <v>2023</v>
      </c>
      <c r="C164" s="1" t="str">
        <f t="shared" si="17"/>
        <v>06</v>
      </c>
      <c r="D164" s="1" t="str">
        <f t="shared" si="18"/>
        <v>06/23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2</v>
      </c>
      <c r="M164" s="1" t="s">
        <v>1044</v>
      </c>
      <c r="N164" s="1" t="s">
        <v>3</v>
      </c>
      <c r="O164" s="6">
        <v>0</v>
      </c>
      <c r="P164" s="6">
        <v>0</v>
      </c>
      <c r="Q164" s="6">
        <v>10</v>
      </c>
      <c r="R164" s="4">
        <v>0</v>
      </c>
      <c r="S164" s="4">
        <v>4242551.5</v>
      </c>
      <c r="T164" s="4">
        <v>0</v>
      </c>
      <c r="U164" s="4">
        <f t="shared" si="19"/>
        <v>4242551.5</v>
      </c>
      <c r="V164" s="9">
        <f t="shared" si="20"/>
        <v>1</v>
      </c>
      <c r="W164" s="9">
        <f t="shared" si="21"/>
        <v>0</v>
      </c>
      <c r="X164" s="9">
        <f t="shared" si="22"/>
        <v>0</v>
      </c>
      <c r="Y164" s="9">
        <f t="shared" si="23"/>
        <v>0</v>
      </c>
    </row>
    <row r="165" spans="1:25" x14ac:dyDescent="0.2">
      <c r="A165" s="1" t="s">
        <v>290</v>
      </c>
      <c r="B165" s="1">
        <f t="shared" si="16"/>
        <v>2023</v>
      </c>
      <c r="C165" s="1" t="str">
        <f t="shared" si="17"/>
        <v>06</v>
      </c>
      <c r="D165" s="1" t="str">
        <f t="shared" si="18"/>
        <v>06/23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2</v>
      </c>
      <c r="M165" s="1" t="s">
        <v>1044</v>
      </c>
      <c r="N165" s="1" t="s">
        <v>3</v>
      </c>
      <c r="O165" s="6">
        <v>0</v>
      </c>
      <c r="P165" s="6">
        <v>0</v>
      </c>
      <c r="Q165" s="6">
        <v>10</v>
      </c>
      <c r="R165" s="4">
        <v>0</v>
      </c>
      <c r="S165" s="4">
        <v>4242551.5</v>
      </c>
      <c r="T165" s="4">
        <v>0</v>
      </c>
      <c r="U165" s="4">
        <f t="shared" si="19"/>
        <v>4242551.5</v>
      </c>
      <c r="V165" s="9">
        <f t="shared" si="20"/>
        <v>1</v>
      </c>
      <c r="W165" s="9">
        <f t="shared" si="21"/>
        <v>0</v>
      </c>
      <c r="X165" s="9">
        <f t="shared" si="22"/>
        <v>0</v>
      </c>
      <c r="Y165" s="9">
        <f t="shared" si="23"/>
        <v>0</v>
      </c>
    </row>
    <row r="166" spans="1:25" x14ac:dyDescent="0.2">
      <c r="A166" s="1" t="s">
        <v>291</v>
      </c>
      <c r="B166" s="1">
        <f t="shared" si="16"/>
        <v>2023</v>
      </c>
      <c r="C166" s="1" t="str">
        <f t="shared" si="17"/>
        <v>06</v>
      </c>
      <c r="D166" s="1" t="str">
        <f t="shared" si="18"/>
        <v>06/23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2</v>
      </c>
      <c r="M166" s="1" t="s">
        <v>1044</v>
      </c>
      <c r="N166" s="1" t="s">
        <v>3</v>
      </c>
      <c r="O166" s="6">
        <v>0</v>
      </c>
      <c r="P166" s="6">
        <v>0</v>
      </c>
      <c r="Q166" s="6">
        <v>10</v>
      </c>
      <c r="R166" s="4">
        <v>0</v>
      </c>
      <c r="S166" s="4">
        <v>4242551.5</v>
      </c>
      <c r="T166" s="4">
        <v>0</v>
      </c>
      <c r="U166" s="4">
        <f t="shared" si="19"/>
        <v>4242551.5</v>
      </c>
      <c r="V166" s="9">
        <f t="shared" si="20"/>
        <v>1</v>
      </c>
      <c r="W166" s="9">
        <f t="shared" si="21"/>
        <v>0</v>
      </c>
      <c r="X166" s="9">
        <f t="shared" si="22"/>
        <v>0</v>
      </c>
      <c r="Y166" s="9">
        <f t="shared" si="23"/>
        <v>0</v>
      </c>
    </row>
    <row r="167" spans="1:25" x14ac:dyDescent="0.2">
      <c r="A167" s="1" t="s">
        <v>292</v>
      </c>
      <c r="B167" s="1">
        <f t="shared" si="16"/>
        <v>2023</v>
      </c>
      <c r="C167" s="1" t="str">
        <f t="shared" si="17"/>
        <v>06</v>
      </c>
      <c r="D167" s="1" t="str">
        <f t="shared" si="18"/>
        <v>06/23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2</v>
      </c>
      <c r="M167" s="1" t="s">
        <v>1044</v>
      </c>
      <c r="N167" s="1" t="s">
        <v>3</v>
      </c>
      <c r="O167" s="6">
        <v>0</v>
      </c>
      <c r="P167" s="6">
        <v>0</v>
      </c>
      <c r="Q167" s="6">
        <v>10</v>
      </c>
      <c r="R167" s="4">
        <v>0</v>
      </c>
      <c r="S167" s="4">
        <v>4242551.5</v>
      </c>
      <c r="T167" s="4">
        <v>0</v>
      </c>
      <c r="U167" s="4">
        <f t="shared" si="19"/>
        <v>4242551.5</v>
      </c>
      <c r="V167" s="9">
        <f t="shared" si="20"/>
        <v>1</v>
      </c>
      <c r="W167" s="9">
        <f t="shared" si="21"/>
        <v>0</v>
      </c>
      <c r="X167" s="9">
        <f t="shared" si="22"/>
        <v>0</v>
      </c>
      <c r="Y167" s="9">
        <f t="shared" si="23"/>
        <v>0</v>
      </c>
    </row>
    <row r="168" spans="1:25" x14ac:dyDescent="0.2">
      <c r="A168" s="1" t="s">
        <v>293</v>
      </c>
      <c r="B168" s="1">
        <f t="shared" si="16"/>
        <v>2023</v>
      </c>
      <c r="C168" s="1" t="str">
        <f t="shared" si="17"/>
        <v>06</v>
      </c>
      <c r="D168" s="1" t="str">
        <f t="shared" si="18"/>
        <v>06/23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2</v>
      </c>
      <c r="M168" s="1" t="s">
        <v>1044</v>
      </c>
      <c r="N168" s="1" t="s">
        <v>3</v>
      </c>
      <c r="O168" s="6">
        <v>0</v>
      </c>
      <c r="P168" s="6">
        <v>0</v>
      </c>
      <c r="Q168" s="6">
        <v>10</v>
      </c>
      <c r="R168" s="4">
        <v>0</v>
      </c>
      <c r="S168" s="4">
        <v>4242551.5</v>
      </c>
      <c r="T168" s="4">
        <v>0</v>
      </c>
      <c r="U168" s="4">
        <f t="shared" si="19"/>
        <v>4242551.5</v>
      </c>
      <c r="V168" s="9">
        <f t="shared" si="20"/>
        <v>1</v>
      </c>
      <c r="W168" s="9">
        <f t="shared" si="21"/>
        <v>0</v>
      </c>
      <c r="X168" s="9">
        <f t="shared" si="22"/>
        <v>0</v>
      </c>
      <c r="Y168" s="9">
        <f t="shared" si="23"/>
        <v>0</v>
      </c>
    </row>
    <row r="169" spans="1:25" x14ac:dyDescent="0.2">
      <c r="A169" s="1" t="s">
        <v>294</v>
      </c>
      <c r="B169" s="1">
        <f t="shared" si="16"/>
        <v>2023</v>
      </c>
      <c r="C169" s="1" t="str">
        <f t="shared" si="17"/>
        <v>06</v>
      </c>
      <c r="D169" s="1" t="str">
        <f t="shared" si="18"/>
        <v>06/23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295</v>
      </c>
      <c r="K169" s="1" t="s">
        <v>99</v>
      </c>
      <c r="L169" s="1" t="s">
        <v>2</v>
      </c>
      <c r="M169" s="1" t="s">
        <v>1044</v>
      </c>
      <c r="N169" s="1" t="s">
        <v>3</v>
      </c>
      <c r="O169" s="6">
        <v>0</v>
      </c>
      <c r="P169" s="6">
        <v>0.43333333333333329</v>
      </c>
      <c r="Q169" s="6">
        <v>9.5666666666666664</v>
      </c>
      <c r="R169" s="4">
        <v>562132.36</v>
      </c>
      <c r="S169" s="4">
        <v>4242551.5</v>
      </c>
      <c r="T169" s="4">
        <v>0</v>
      </c>
      <c r="U169" s="4">
        <f t="shared" si="19"/>
        <v>4804683.8600000003</v>
      </c>
      <c r="V169" s="9">
        <f t="shared" si="20"/>
        <v>0.95666666666666667</v>
      </c>
      <c r="W169" s="9">
        <f t="shared" si="21"/>
        <v>0</v>
      </c>
      <c r="X169" s="9">
        <f t="shared" si="22"/>
        <v>0</v>
      </c>
      <c r="Y169" s="9">
        <f t="shared" si="23"/>
        <v>0</v>
      </c>
    </row>
    <row r="170" spans="1:25" x14ac:dyDescent="0.2">
      <c r="A170" s="1" t="s">
        <v>296</v>
      </c>
      <c r="B170" s="1">
        <f t="shared" si="16"/>
        <v>2023</v>
      </c>
      <c r="C170" s="1" t="str">
        <f t="shared" si="17"/>
        <v>06</v>
      </c>
      <c r="D170" s="1" t="str">
        <f t="shared" si="18"/>
        <v>06/23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297</v>
      </c>
      <c r="K170" s="1" t="s">
        <v>99</v>
      </c>
      <c r="L170" s="1" t="s">
        <v>2</v>
      </c>
      <c r="M170" s="1" t="s">
        <v>1044</v>
      </c>
      <c r="N170" s="1" t="s">
        <v>3</v>
      </c>
      <c r="O170" s="6">
        <v>0</v>
      </c>
      <c r="P170" s="6">
        <v>4.0058333333333334</v>
      </c>
      <c r="Q170" s="6">
        <v>5.9941666666666666</v>
      </c>
      <c r="R170" s="4">
        <v>139500</v>
      </c>
      <c r="S170" s="4">
        <v>4242551.5</v>
      </c>
      <c r="T170" s="4">
        <v>0</v>
      </c>
      <c r="U170" s="4">
        <f t="shared" si="19"/>
        <v>4382051.5</v>
      </c>
      <c r="V170" s="9">
        <f t="shared" si="20"/>
        <v>0.59941666666666671</v>
      </c>
      <c r="W170" s="9">
        <f t="shared" si="21"/>
        <v>0</v>
      </c>
      <c r="X170" s="9">
        <f t="shared" si="22"/>
        <v>0</v>
      </c>
      <c r="Y170" s="9">
        <f t="shared" si="23"/>
        <v>0</v>
      </c>
    </row>
    <row r="171" spans="1:25" x14ac:dyDescent="0.2">
      <c r="A171" s="1" t="s">
        <v>298</v>
      </c>
      <c r="B171" s="1">
        <f t="shared" si="16"/>
        <v>2023</v>
      </c>
      <c r="C171" s="1" t="str">
        <f t="shared" si="17"/>
        <v>06</v>
      </c>
      <c r="D171" s="1" t="str">
        <f t="shared" si="18"/>
        <v>06/23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2</v>
      </c>
      <c r="M171" s="1" t="s">
        <v>1044</v>
      </c>
      <c r="N171" s="1" t="s">
        <v>3</v>
      </c>
      <c r="O171" s="6">
        <v>0</v>
      </c>
      <c r="P171" s="6">
        <v>0</v>
      </c>
      <c r="Q171" s="6">
        <v>10</v>
      </c>
      <c r="R171" s="4">
        <v>0</v>
      </c>
      <c r="S171" s="4">
        <v>4242551.5</v>
      </c>
      <c r="T171" s="4">
        <v>0</v>
      </c>
      <c r="U171" s="4">
        <f t="shared" si="19"/>
        <v>4242551.5</v>
      </c>
      <c r="V171" s="9">
        <f t="shared" si="20"/>
        <v>1</v>
      </c>
      <c r="W171" s="9">
        <f t="shared" si="21"/>
        <v>0</v>
      </c>
      <c r="X171" s="9">
        <f t="shared" si="22"/>
        <v>0</v>
      </c>
      <c r="Y171" s="9">
        <f t="shared" si="23"/>
        <v>0</v>
      </c>
    </row>
    <row r="172" spans="1:25" x14ac:dyDescent="0.2">
      <c r="A172" s="1" t="s">
        <v>299</v>
      </c>
      <c r="B172" s="1">
        <f t="shared" si="16"/>
        <v>2023</v>
      </c>
      <c r="C172" s="1" t="str">
        <f t="shared" si="17"/>
        <v>06</v>
      </c>
      <c r="D172" s="1" t="str">
        <f t="shared" si="18"/>
        <v>06/23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300</v>
      </c>
      <c r="K172" s="1" t="s">
        <v>13</v>
      </c>
      <c r="L172" s="1" t="s">
        <v>2</v>
      </c>
      <c r="M172" s="1" t="s">
        <v>1044</v>
      </c>
      <c r="N172" s="1" t="s">
        <v>3</v>
      </c>
      <c r="O172" s="6">
        <v>0</v>
      </c>
      <c r="P172" s="6">
        <v>0.33333333333333331</v>
      </c>
      <c r="Q172" s="6">
        <v>9.6666666666666661</v>
      </c>
      <c r="R172" s="4">
        <v>66066.180000000008</v>
      </c>
      <c r="S172" s="4">
        <v>4242551.5</v>
      </c>
      <c r="T172" s="4">
        <v>0</v>
      </c>
      <c r="U172" s="4">
        <f t="shared" si="19"/>
        <v>4308617.68</v>
      </c>
      <c r="V172" s="9">
        <f t="shared" si="20"/>
        <v>0.96666666666666656</v>
      </c>
      <c r="W172" s="9">
        <f t="shared" si="21"/>
        <v>0</v>
      </c>
      <c r="X172" s="9">
        <f t="shared" si="22"/>
        <v>0</v>
      </c>
      <c r="Y172" s="9">
        <f t="shared" si="23"/>
        <v>0</v>
      </c>
    </row>
    <row r="173" spans="1:25" x14ac:dyDescent="0.2">
      <c r="A173" s="1" t="s">
        <v>301</v>
      </c>
      <c r="B173" s="1">
        <f t="shared" si="16"/>
        <v>2023</v>
      </c>
      <c r="C173" s="1" t="str">
        <f t="shared" si="17"/>
        <v>06</v>
      </c>
      <c r="D173" s="1" t="str">
        <f t="shared" si="18"/>
        <v>06/23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302</v>
      </c>
      <c r="K173" s="1" t="s">
        <v>303</v>
      </c>
      <c r="L173" s="1" t="s">
        <v>2</v>
      </c>
      <c r="M173" s="1" t="s">
        <v>1044</v>
      </c>
      <c r="N173" s="1" t="s">
        <v>3</v>
      </c>
      <c r="O173" s="6">
        <v>0</v>
      </c>
      <c r="P173" s="6">
        <v>10</v>
      </c>
      <c r="Q173" s="6">
        <v>0</v>
      </c>
      <c r="R173" s="4">
        <v>1352380</v>
      </c>
      <c r="S173" s="4">
        <v>4242551.5</v>
      </c>
      <c r="T173" s="4">
        <v>0</v>
      </c>
      <c r="U173" s="4">
        <f t="shared" si="19"/>
        <v>5594931.5</v>
      </c>
      <c r="V173" s="9">
        <f t="shared" si="20"/>
        <v>0</v>
      </c>
      <c r="W173" s="9">
        <f t="shared" si="21"/>
        <v>0</v>
      </c>
      <c r="X173" s="9">
        <f t="shared" si="22"/>
        <v>0</v>
      </c>
      <c r="Y173" s="9">
        <f t="shared" si="23"/>
        <v>0</v>
      </c>
    </row>
    <row r="174" spans="1:25" x14ac:dyDescent="0.2">
      <c r="A174" s="1" t="s">
        <v>304</v>
      </c>
      <c r="B174" s="1">
        <f t="shared" si="16"/>
        <v>2023</v>
      </c>
      <c r="C174" s="1" t="str">
        <f t="shared" si="17"/>
        <v>06</v>
      </c>
      <c r="D174" s="1" t="str">
        <f t="shared" si="18"/>
        <v>06/23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2</v>
      </c>
      <c r="M174" s="1" t="s">
        <v>1044</v>
      </c>
      <c r="N174" s="1" t="s">
        <v>3</v>
      </c>
      <c r="O174" s="6">
        <v>0</v>
      </c>
      <c r="P174" s="6">
        <v>0</v>
      </c>
      <c r="Q174" s="6">
        <v>10</v>
      </c>
      <c r="R174" s="4">
        <v>0</v>
      </c>
      <c r="S174" s="4">
        <v>4242551.5</v>
      </c>
      <c r="T174" s="4">
        <v>0</v>
      </c>
      <c r="U174" s="4">
        <f t="shared" si="19"/>
        <v>4242551.5</v>
      </c>
      <c r="V174" s="9">
        <f t="shared" si="20"/>
        <v>1</v>
      </c>
      <c r="W174" s="9">
        <f t="shared" si="21"/>
        <v>0</v>
      </c>
      <c r="X174" s="9">
        <f t="shared" si="22"/>
        <v>0</v>
      </c>
      <c r="Y174" s="9">
        <f t="shared" si="23"/>
        <v>0</v>
      </c>
    </row>
    <row r="175" spans="1:25" x14ac:dyDescent="0.2">
      <c r="A175" s="1" t="s">
        <v>305</v>
      </c>
      <c r="B175" s="1">
        <f t="shared" si="16"/>
        <v>2023</v>
      </c>
      <c r="C175" s="1" t="str">
        <f t="shared" si="17"/>
        <v>06</v>
      </c>
      <c r="D175" s="1" t="str">
        <f t="shared" si="18"/>
        <v>06/23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306</v>
      </c>
      <c r="K175" s="1" t="s">
        <v>13</v>
      </c>
      <c r="L175" s="1" t="s">
        <v>2</v>
      </c>
      <c r="M175" s="1" t="s">
        <v>1044</v>
      </c>
      <c r="N175" s="1" t="s">
        <v>3</v>
      </c>
      <c r="O175" s="6">
        <v>0</v>
      </c>
      <c r="P175" s="6">
        <v>0.33333333333333331</v>
      </c>
      <c r="Q175" s="6">
        <v>9.6666666666666661</v>
      </c>
      <c r="R175" s="4">
        <v>66066.180000000008</v>
      </c>
      <c r="S175" s="4">
        <v>4242551.5</v>
      </c>
      <c r="T175" s="4">
        <v>0</v>
      </c>
      <c r="U175" s="4">
        <f t="shared" si="19"/>
        <v>4308617.68</v>
      </c>
      <c r="V175" s="9">
        <f t="shared" si="20"/>
        <v>0.96666666666666656</v>
      </c>
      <c r="W175" s="9">
        <f t="shared" si="21"/>
        <v>0</v>
      </c>
      <c r="X175" s="9">
        <f t="shared" si="22"/>
        <v>0</v>
      </c>
      <c r="Y175" s="9">
        <f t="shared" si="23"/>
        <v>0</v>
      </c>
    </row>
    <row r="176" spans="1:25" x14ac:dyDescent="0.2">
      <c r="A176" s="1" t="s">
        <v>307</v>
      </c>
      <c r="B176" s="1">
        <f t="shared" si="16"/>
        <v>2023</v>
      </c>
      <c r="C176" s="1" t="str">
        <f t="shared" si="17"/>
        <v>06</v>
      </c>
      <c r="D176" s="1" t="str">
        <f t="shared" si="18"/>
        <v>06/23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308</v>
      </c>
      <c r="K176" s="1" t="s">
        <v>13</v>
      </c>
      <c r="L176" s="1" t="s">
        <v>2</v>
      </c>
      <c r="M176" s="1" t="s">
        <v>1044</v>
      </c>
      <c r="N176" s="1" t="s">
        <v>3</v>
      </c>
      <c r="O176" s="6">
        <v>0</v>
      </c>
      <c r="P176" s="6">
        <v>0</v>
      </c>
      <c r="Q176" s="6">
        <v>10</v>
      </c>
      <c r="R176" s="4">
        <v>430000</v>
      </c>
      <c r="S176" s="4">
        <v>4242551.5</v>
      </c>
      <c r="T176" s="4">
        <v>0</v>
      </c>
      <c r="U176" s="4">
        <f t="shared" si="19"/>
        <v>4672551.5</v>
      </c>
      <c r="V176" s="9">
        <f t="shared" si="20"/>
        <v>1</v>
      </c>
      <c r="W176" s="9">
        <f t="shared" si="21"/>
        <v>0</v>
      </c>
      <c r="X176" s="9">
        <f t="shared" si="22"/>
        <v>0</v>
      </c>
      <c r="Y176" s="9">
        <f t="shared" si="23"/>
        <v>0</v>
      </c>
    </row>
    <row r="177" spans="1:25" x14ac:dyDescent="0.2">
      <c r="A177" s="1" t="s">
        <v>309</v>
      </c>
      <c r="B177" s="1">
        <f t="shared" si="16"/>
        <v>2023</v>
      </c>
      <c r="C177" s="1" t="str">
        <f t="shared" si="17"/>
        <v>06</v>
      </c>
      <c r="D177" s="1" t="str">
        <f t="shared" si="18"/>
        <v>06/23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2</v>
      </c>
      <c r="M177" s="1" t="s">
        <v>1044</v>
      </c>
      <c r="N177" s="1" t="s">
        <v>3</v>
      </c>
      <c r="O177" s="6">
        <v>0</v>
      </c>
      <c r="P177" s="6">
        <v>0</v>
      </c>
      <c r="Q177" s="6">
        <v>10</v>
      </c>
      <c r="R177" s="4">
        <v>0</v>
      </c>
      <c r="S177" s="4">
        <v>4242551.5</v>
      </c>
      <c r="T177" s="4">
        <v>0</v>
      </c>
      <c r="U177" s="4">
        <f t="shared" si="19"/>
        <v>4242551.5</v>
      </c>
      <c r="V177" s="9">
        <f t="shared" si="20"/>
        <v>1</v>
      </c>
      <c r="W177" s="9">
        <f t="shared" si="21"/>
        <v>0</v>
      </c>
      <c r="X177" s="9">
        <f t="shared" si="22"/>
        <v>0</v>
      </c>
      <c r="Y177" s="9">
        <f t="shared" si="23"/>
        <v>0</v>
      </c>
    </row>
    <row r="178" spans="1:25" x14ac:dyDescent="0.2">
      <c r="A178" s="1" t="s">
        <v>310</v>
      </c>
      <c r="B178" s="1">
        <f t="shared" si="16"/>
        <v>2023</v>
      </c>
      <c r="C178" s="1" t="str">
        <f t="shared" si="17"/>
        <v>06</v>
      </c>
      <c r="D178" s="1" t="str">
        <f t="shared" si="18"/>
        <v>06/23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2</v>
      </c>
      <c r="M178" s="1" t="s">
        <v>1044</v>
      </c>
      <c r="N178" s="1" t="s">
        <v>3</v>
      </c>
      <c r="O178" s="6">
        <v>0</v>
      </c>
      <c r="P178" s="6">
        <v>0</v>
      </c>
      <c r="Q178" s="6">
        <v>10</v>
      </c>
      <c r="R178" s="4">
        <v>0</v>
      </c>
      <c r="S178" s="4">
        <v>4242551.5</v>
      </c>
      <c r="T178" s="4">
        <v>0</v>
      </c>
      <c r="U178" s="4">
        <f t="shared" si="19"/>
        <v>4242551.5</v>
      </c>
      <c r="V178" s="9">
        <f t="shared" si="20"/>
        <v>1</v>
      </c>
      <c r="W178" s="9">
        <f t="shared" si="21"/>
        <v>0</v>
      </c>
      <c r="X178" s="9">
        <f t="shared" si="22"/>
        <v>0</v>
      </c>
      <c r="Y178" s="9">
        <f t="shared" si="23"/>
        <v>0</v>
      </c>
    </row>
    <row r="179" spans="1:25" x14ac:dyDescent="0.2">
      <c r="A179" s="1" t="s">
        <v>311</v>
      </c>
      <c r="B179" s="1">
        <f t="shared" si="16"/>
        <v>2023</v>
      </c>
      <c r="C179" s="1" t="str">
        <f t="shared" si="17"/>
        <v>06</v>
      </c>
      <c r="D179" s="1" t="str">
        <f t="shared" si="18"/>
        <v>06/23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2</v>
      </c>
      <c r="M179" s="1" t="s">
        <v>1044</v>
      </c>
      <c r="N179" s="1" t="s">
        <v>3</v>
      </c>
      <c r="O179" s="6">
        <v>0</v>
      </c>
      <c r="P179" s="6">
        <v>0</v>
      </c>
      <c r="Q179" s="6">
        <v>10</v>
      </c>
      <c r="R179" s="4">
        <v>0</v>
      </c>
      <c r="S179" s="4">
        <v>4242551.5</v>
      </c>
      <c r="T179" s="4">
        <v>0</v>
      </c>
      <c r="U179" s="4">
        <f t="shared" si="19"/>
        <v>4242551.5</v>
      </c>
      <c r="V179" s="9">
        <f t="shared" si="20"/>
        <v>1</v>
      </c>
      <c r="W179" s="9">
        <f t="shared" si="21"/>
        <v>0</v>
      </c>
      <c r="X179" s="9">
        <f t="shared" si="22"/>
        <v>0</v>
      </c>
      <c r="Y179" s="9">
        <f t="shared" si="23"/>
        <v>0</v>
      </c>
    </row>
    <row r="180" spans="1:25" x14ac:dyDescent="0.2">
      <c r="A180" s="1" t="s">
        <v>312</v>
      </c>
      <c r="B180" s="1">
        <f t="shared" si="16"/>
        <v>2023</v>
      </c>
      <c r="C180" s="1" t="str">
        <f t="shared" si="17"/>
        <v>06</v>
      </c>
      <c r="D180" s="1" t="str">
        <f t="shared" si="18"/>
        <v>06/23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2</v>
      </c>
      <c r="M180" s="1" t="s">
        <v>1044</v>
      </c>
      <c r="N180" s="1" t="s">
        <v>3</v>
      </c>
      <c r="O180" s="6">
        <v>0</v>
      </c>
      <c r="P180" s="6">
        <v>0</v>
      </c>
      <c r="Q180" s="6">
        <v>10</v>
      </c>
      <c r="R180" s="4">
        <v>0</v>
      </c>
      <c r="S180" s="4">
        <v>4242551.5</v>
      </c>
      <c r="T180" s="4">
        <v>0</v>
      </c>
      <c r="U180" s="4">
        <f t="shared" si="19"/>
        <v>4242551.5</v>
      </c>
      <c r="V180" s="9">
        <f t="shared" si="20"/>
        <v>1</v>
      </c>
      <c r="W180" s="9">
        <f t="shared" si="21"/>
        <v>0</v>
      </c>
      <c r="X180" s="9">
        <f t="shared" si="22"/>
        <v>0</v>
      </c>
      <c r="Y180" s="9">
        <f t="shared" si="23"/>
        <v>0</v>
      </c>
    </row>
    <row r="181" spans="1:25" x14ac:dyDescent="0.2">
      <c r="A181" s="1" t="s">
        <v>313</v>
      </c>
      <c r="B181" s="1">
        <f t="shared" si="16"/>
        <v>2023</v>
      </c>
      <c r="C181" s="1" t="str">
        <f t="shared" si="17"/>
        <v>06</v>
      </c>
      <c r="D181" s="1" t="str">
        <f t="shared" si="18"/>
        <v>06/23</v>
      </c>
      <c r="E181" s="1" t="s">
        <v>5</v>
      </c>
      <c r="F181" s="1" t="s">
        <v>314</v>
      </c>
      <c r="G181" s="1" t="s">
        <v>7</v>
      </c>
      <c r="H181" s="1" t="s">
        <v>8</v>
      </c>
      <c r="I181" s="1" t="s">
        <v>9</v>
      </c>
      <c r="J181" s="1" t="s">
        <v>1</v>
      </c>
      <c r="K181" s="1" t="s">
        <v>1</v>
      </c>
      <c r="L181" s="1" t="s">
        <v>2</v>
      </c>
      <c r="M181" s="1" t="s">
        <v>1044</v>
      </c>
      <c r="N181" s="1" t="s">
        <v>3</v>
      </c>
      <c r="O181" s="6">
        <v>8</v>
      </c>
      <c r="P181" s="6">
        <v>0</v>
      </c>
      <c r="Q181" s="6">
        <v>2</v>
      </c>
      <c r="R181" s="4">
        <v>0</v>
      </c>
      <c r="S181" s="4">
        <v>4242551.5</v>
      </c>
      <c r="T181" s="4">
        <v>0</v>
      </c>
      <c r="U181" s="4">
        <f t="shared" si="19"/>
        <v>4242551.5</v>
      </c>
      <c r="V181" s="9">
        <f t="shared" si="20"/>
        <v>1</v>
      </c>
      <c r="W181" s="9">
        <f t="shared" si="21"/>
        <v>1</v>
      </c>
      <c r="X181" s="9">
        <f t="shared" si="22"/>
        <v>0.8</v>
      </c>
      <c r="Y181" s="9">
        <f t="shared" si="23"/>
        <v>0.8</v>
      </c>
    </row>
    <row r="182" spans="1:25" x14ac:dyDescent="0.2">
      <c r="A182" s="1" t="s">
        <v>315</v>
      </c>
      <c r="B182" s="1">
        <f t="shared" si="16"/>
        <v>2023</v>
      </c>
      <c r="C182" s="1" t="str">
        <f t="shared" si="17"/>
        <v>06</v>
      </c>
      <c r="D182" s="1" t="str">
        <f t="shared" si="18"/>
        <v>06/23</v>
      </c>
      <c r="E182" s="1" t="s">
        <v>5</v>
      </c>
      <c r="F182" s="1" t="s">
        <v>316</v>
      </c>
      <c r="G182" s="1" t="s">
        <v>7</v>
      </c>
      <c r="H182" s="1" t="s">
        <v>8</v>
      </c>
      <c r="I182" s="1" t="s">
        <v>9</v>
      </c>
      <c r="J182" s="1" t="s">
        <v>1</v>
      </c>
      <c r="K182" s="1" t="s">
        <v>1</v>
      </c>
      <c r="L182" s="1" t="s">
        <v>2</v>
      </c>
      <c r="M182" s="1" t="s">
        <v>1044</v>
      </c>
      <c r="N182" s="1" t="s">
        <v>3</v>
      </c>
      <c r="O182" s="6">
        <v>10</v>
      </c>
      <c r="P182" s="6">
        <v>0</v>
      </c>
      <c r="Q182" s="6">
        <v>0</v>
      </c>
      <c r="R182" s="4">
        <v>0</v>
      </c>
      <c r="S182" s="4">
        <v>4242551.5</v>
      </c>
      <c r="T182" s="4">
        <v>0</v>
      </c>
      <c r="U182" s="4">
        <f t="shared" si="19"/>
        <v>4242551.5</v>
      </c>
      <c r="V182" s="9">
        <f t="shared" si="20"/>
        <v>1</v>
      </c>
      <c r="W182" s="9">
        <f t="shared" si="21"/>
        <v>1</v>
      </c>
      <c r="X182" s="9">
        <f t="shared" si="22"/>
        <v>1</v>
      </c>
      <c r="Y182" s="9">
        <f t="shared" si="23"/>
        <v>1</v>
      </c>
    </row>
    <row r="183" spans="1:25" x14ac:dyDescent="0.2">
      <c r="A183" s="1" t="s">
        <v>317</v>
      </c>
      <c r="B183" s="1">
        <f t="shared" si="16"/>
        <v>2023</v>
      </c>
      <c r="C183" s="1" t="str">
        <f t="shared" si="17"/>
        <v>06</v>
      </c>
      <c r="D183" s="1" t="str">
        <f t="shared" si="18"/>
        <v>06/23</v>
      </c>
      <c r="E183" s="1" t="s">
        <v>5</v>
      </c>
      <c r="F183" s="1" t="s">
        <v>318</v>
      </c>
      <c r="G183" s="1" t="s">
        <v>7</v>
      </c>
      <c r="H183" s="1" t="s">
        <v>8</v>
      </c>
      <c r="I183" s="1" t="s">
        <v>9</v>
      </c>
      <c r="J183" s="1" t="s">
        <v>1</v>
      </c>
      <c r="K183" s="1" t="s">
        <v>1</v>
      </c>
      <c r="L183" s="1" t="s">
        <v>2</v>
      </c>
      <c r="M183" s="1" t="s">
        <v>1044</v>
      </c>
      <c r="N183" s="1" t="s">
        <v>3</v>
      </c>
      <c r="O183" s="6">
        <v>7</v>
      </c>
      <c r="P183" s="6">
        <v>0</v>
      </c>
      <c r="Q183" s="6">
        <v>3</v>
      </c>
      <c r="R183" s="4">
        <v>0</v>
      </c>
      <c r="S183" s="4">
        <v>4242551.5</v>
      </c>
      <c r="T183" s="4">
        <v>0</v>
      </c>
      <c r="U183" s="4">
        <f t="shared" si="19"/>
        <v>4242551.5</v>
      </c>
      <c r="V183" s="9">
        <f t="shared" si="20"/>
        <v>1</v>
      </c>
      <c r="W183" s="9">
        <f t="shared" si="21"/>
        <v>1</v>
      </c>
      <c r="X183" s="9">
        <f t="shared" si="22"/>
        <v>0.7</v>
      </c>
      <c r="Y183" s="9">
        <f t="shared" si="23"/>
        <v>0.7</v>
      </c>
    </row>
    <row r="184" spans="1:25" x14ac:dyDescent="0.2">
      <c r="A184" s="1" t="s">
        <v>319</v>
      </c>
      <c r="B184" s="1">
        <f t="shared" si="16"/>
        <v>2023</v>
      </c>
      <c r="C184" s="1" t="str">
        <f t="shared" si="17"/>
        <v>06</v>
      </c>
      <c r="D184" s="1" t="str">
        <f t="shared" si="18"/>
        <v>06/23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2</v>
      </c>
      <c r="M184" s="1" t="s">
        <v>1044</v>
      </c>
      <c r="N184" s="1" t="s">
        <v>3</v>
      </c>
      <c r="O184" s="6">
        <v>0</v>
      </c>
      <c r="P184" s="6">
        <v>0</v>
      </c>
      <c r="Q184" s="6">
        <v>10</v>
      </c>
      <c r="R184" s="4">
        <v>0</v>
      </c>
      <c r="S184" s="4">
        <v>4242551.5</v>
      </c>
      <c r="T184" s="4">
        <v>0</v>
      </c>
      <c r="U184" s="4">
        <f t="shared" si="19"/>
        <v>4242551.5</v>
      </c>
      <c r="V184" s="9">
        <f t="shared" si="20"/>
        <v>1</v>
      </c>
      <c r="W184" s="9">
        <f t="shared" si="21"/>
        <v>0</v>
      </c>
      <c r="X184" s="9">
        <f t="shared" si="22"/>
        <v>0</v>
      </c>
      <c r="Y184" s="9">
        <f t="shared" si="23"/>
        <v>0</v>
      </c>
    </row>
    <row r="185" spans="1:25" x14ac:dyDescent="0.2">
      <c r="A185" s="1" t="s">
        <v>320</v>
      </c>
      <c r="B185" s="1">
        <f t="shared" si="16"/>
        <v>2023</v>
      </c>
      <c r="C185" s="1" t="str">
        <f t="shared" si="17"/>
        <v>06</v>
      </c>
      <c r="D185" s="1" t="str">
        <f t="shared" si="18"/>
        <v>06/23</v>
      </c>
      <c r="E185" s="1" t="s">
        <v>5</v>
      </c>
      <c r="F185" s="1" t="s">
        <v>321</v>
      </c>
      <c r="G185" s="1" t="s">
        <v>7</v>
      </c>
      <c r="H185" s="1" t="s">
        <v>8</v>
      </c>
      <c r="I185" s="1" t="s">
        <v>9</v>
      </c>
      <c r="J185" s="1" t="s">
        <v>1</v>
      </c>
      <c r="K185" s="1" t="s">
        <v>1</v>
      </c>
      <c r="L185" s="1" t="s">
        <v>2</v>
      </c>
      <c r="M185" s="1" t="s">
        <v>1044</v>
      </c>
      <c r="N185" s="1" t="s">
        <v>3</v>
      </c>
      <c r="O185" s="6">
        <v>8</v>
      </c>
      <c r="P185" s="6">
        <v>0</v>
      </c>
      <c r="Q185" s="6">
        <v>2</v>
      </c>
      <c r="R185" s="4">
        <v>0</v>
      </c>
      <c r="S185" s="4">
        <v>4242551.5</v>
      </c>
      <c r="T185" s="4">
        <v>0</v>
      </c>
      <c r="U185" s="4">
        <f t="shared" si="19"/>
        <v>4242551.5</v>
      </c>
      <c r="V185" s="9">
        <f t="shared" si="20"/>
        <v>1</v>
      </c>
      <c r="W185" s="9">
        <f t="shared" si="21"/>
        <v>1</v>
      </c>
      <c r="X185" s="9">
        <f t="shared" si="22"/>
        <v>0.8</v>
      </c>
      <c r="Y185" s="9">
        <f t="shared" si="23"/>
        <v>0.8</v>
      </c>
    </row>
    <row r="186" spans="1:25" x14ac:dyDescent="0.2">
      <c r="A186" s="1" t="s">
        <v>322</v>
      </c>
      <c r="B186" s="1">
        <f t="shared" si="16"/>
        <v>2023</v>
      </c>
      <c r="C186" s="1" t="str">
        <f t="shared" si="17"/>
        <v>07</v>
      </c>
      <c r="D186" s="1" t="str">
        <f t="shared" si="18"/>
        <v>07/23</v>
      </c>
      <c r="E186" s="1" t="s">
        <v>5</v>
      </c>
      <c r="F186" s="1" t="s">
        <v>323</v>
      </c>
      <c r="G186" s="1" t="s">
        <v>7</v>
      </c>
      <c r="H186" s="1" t="s">
        <v>8</v>
      </c>
      <c r="I186" s="1" t="s">
        <v>9</v>
      </c>
      <c r="J186" s="1" t="s">
        <v>1</v>
      </c>
      <c r="K186" s="1" t="s">
        <v>1</v>
      </c>
      <c r="L186" s="1" t="s">
        <v>2</v>
      </c>
      <c r="M186" s="1" t="s">
        <v>1044</v>
      </c>
      <c r="N186" s="1" t="s">
        <v>3</v>
      </c>
      <c r="O186" s="6">
        <v>10</v>
      </c>
      <c r="P186" s="6">
        <v>0</v>
      </c>
      <c r="Q186" s="6">
        <v>0</v>
      </c>
      <c r="R186" s="4">
        <v>0</v>
      </c>
      <c r="S186" s="4">
        <v>3028425</v>
      </c>
      <c r="T186" s="4">
        <v>0</v>
      </c>
      <c r="U186" s="4">
        <f t="shared" si="19"/>
        <v>3028425</v>
      </c>
      <c r="V186" s="9">
        <f t="shared" si="20"/>
        <v>1</v>
      </c>
      <c r="W186" s="9">
        <f t="shared" si="21"/>
        <v>1</v>
      </c>
      <c r="X186" s="9">
        <f t="shared" si="22"/>
        <v>1</v>
      </c>
      <c r="Y186" s="9">
        <f t="shared" si="23"/>
        <v>1</v>
      </c>
    </row>
    <row r="187" spans="1:25" x14ac:dyDescent="0.2">
      <c r="A187" s="1" t="s">
        <v>324</v>
      </c>
      <c r="B187" s="1">
        <f t="shared" si="16"/>
        <v>2023</v>
      </c>
      <c r="C187" s="1" t="str">
        <f t="shared" si="17"/>
        <v>07</v>
      </c>
      <c r="D187" s="1" t="str">
        <f t="shared" si="18"/>
        <v>07/23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2</v>
      </c>
      <c r="M187" s="1" t="s">
        <v>1044</v>
      </c>
      <c r="N187" s="1" t="s">
        <v>3</v>
      </c>
      <c r="O187" s="6">
        <v>0</v>
      </c>
      <c r="P187" s="6">
        <v>0</v>
      </c>
      <c r="Q187" s="6">
        <v>10</v>
      </c>
      <c r="R187" s="4">
        <v>0</v>
      </c>
      <c r="S187" s="4">
        <v>3028425</v>
      </c>
      <c r="T187" s="4">
        <v>0</v>
      </c>
      <c r="U187" s="4">
        <f t="shared" si="19"/>
        <v>3028425</v>
      </c>
      <c r="V187" s="9">
        <f t="shared" si="20"/>
        <v>1</v>
      </c>
      <c r="W187" s="9">
        <f t="shared" si="21"/>
        <v>0</v>
      </c>
      <c r="X187" s="9">
        <f t="shared" si="22"/>
        <v>0</v>
      </c>
      <c r="Y187" s="9">
        <f t="shared" si="23"/>
        <v>0</v>
      </c>
    </row>
    <row r="188" spans="1:25" x14ac:dyDescent="0.2">
      <c r="A188" s="1" t="s">
        <v>325</v>
      </c>
      <c r="B188" s="1">
        <f t="shared" si="16"/>
        <v>2023</v>
      </c>
      <c r="C188" s="1" t="str">
        <f t="shared" si="17"/>
        <v>07</v>
      </c>
      <c r="D188" s="1" t="str">
        <f t="shared" si="18"/>
        <v>07/23</v>
      </c>
      <c r="E188" s="1" t="s">
        <v>5</v>
      </c>
      <c r="F188" s="1" t="s">
        <v>326</v>
      </c>
      <c r="G188" s="1" t="s">
        <v>7</v>
      </c>
      <c r="H188" s="1" t="s">
        <v>8</v>
      </c>
      <c r="I188" s="1" t="s">
        <v>9</v>
      </c>
      <c r="J188" s="1" t="s">
        <v>1</v>
      </c>
      <c r="K188" s="1" t="s">
        <v>1</v>
      </c>
      <c r="L188" s="1" t="s">
        <v>2</v>
      </c>
      <c r="M188" s="1" t="s">
        <v>1044</v>
      </c>
      <c r="N188" s="1" t="s">
        <v>3</v>
      </c>
      <c r="O188" s="6">
        <v>8</v>
      </c>
      <c r="P188" s="6">
        <v>0</v>
      </c>
      <c r="Q188" s="6">
        <v>2</v>
      </c>
      <c r="R188" s="4">
        <v>0</v>
      </c>
      <c r="S188" s="4">
        <v>3028425</v>
      </c>
      <c r="T188" s="4">
        <v>0</v>
      </c>
      <c r="U188" s="4">
        <f t="shared" si="19"/>
        <v>3028425</v>
      </c>
      <c r="V188" s="9">
        <f t="shared" si="20"/>
        <v>1</v>
      </c>
      <c r="W188" s="9">
        <f t="shared" si="21"/>
        <v>1</v>
      </c>
      <c r="X188" s="9">
        <f t="shared" si="22"/>
        <v>0.8</v>
      </c>
      <c r="Y188" s="9">
        <f t="shared" si="23"/>
        <v>0.8</v>
      </c>
    </row>
    <row r="189" spans="1:25" x14ac:dyDescent="0.2">
      <c r="A189" s="1" t="s">
        <v>327</v>
      </c>
      <c r="B189" s="1">
        <f t="shared" si="16"/>
        <v>2023</v>
      </c>
      <c r="C189" s="1" t="str">
        <f t="shared" si="17"/>
        <v>07</v>
      </c>
      <c r="D189" s="1" t="str">
        <f t="shared" si="18"/>
        <v>07/23</v>
      </c>
      <c r="E189" s="1" t="s">
        <v>5</v>
      </c>
      <c r="F189" s="1" t="s">
        <v>328</v>
      </c>
      <c r="G189" s="1" t="s">
        <v>7</v>
      </c>
      <c r="H189" s="1" t="s">
        <v>8</v>
      </c>
      <c r="I189" s="1" t="s">
        <v>9</v>
      </c>
      <c r="J189" s="1" t="s">
        <v>1</v>
      </c>
      <c r="K189" s="1" t="s">
        <v>1</v>
      </c>
      <c r="L189" s="1" t="s">
        <v>2</v>
      </c>
      <c r="M189" s="1" t="s">
        <v>1044</v>
      </c>
      <c r="N189" s="1" t="s">
        <v>3</v>
      </c>
      <c r="O189" s="6">
        <v>9</v>
      </c>
      <c r="P189" s="6">
        <v>0</v>
      </c>
      <c r="Q189" s="6">
        <v>1</v>
      </c>
      <c r="R189" s="4">
        <v>0</v>
      </c>
      <c r="S189" s="4">
        <v>3028425</v>
      </c>
      <c r="T189" s="4">
        <v>0</v>
      </c>
      <c r="U189" s="4">
        <f t="shared" si="19"/>
        <v>3028425</v>
      </c>
      <c r="V189" s="9">
        <f t="shared" si="20"/>
        <v>1</v>
      </c>
      <c r="W189" s="9">
        <f t="shared" si="21"/>
        <v>1</v>
      </c>
      <c r="X189" s="9">
        <f t="shared" si="22"/>
        <v>0.9</v>
      </c>
      <c r="Y189" s="9">
        <f t="shared" si="23"/>
        <v>0.9</v>
      </c>
    </row>
    <row r="190" spans="1:25" x14ac:dyDescent="0.2">
      <c r="A190" s="1" t="s">
        <v>329</v>
      </c>
      <c r="B190" s="1">
        <f t="shared" si="16"/>
        <v>2023</v>
      </c>
      <c r="C190" s="1" t="str">
        <f t="shared" si="17"/>
        <v>07</v>
      </c>
      <c r="D190" s="1" t="str">
        <f t="shared" si="18"/>
        <v>07/23</v>
      </c>
      <c r="E190" s="1" t="s">
        <v>5</v>
      </c>
      <c r="F190" s="1" t="s">
        <v>330</v>
      </c>
      <c r="G190" s="1" t="s">
        <v>7</v>
      </c>
      <c r="H190" s="1" t="s">
        <v>8</v>
      </c>
      <c r="I190" s="1" t="s">
        <v>9</v>
      </c>
      <c r="J190" s="1" t="s">
        <v>1</v>
      </c>
      <c r="K190" s="1" t="s">
        <v>1</v>
      </c>
      <c r="L190" s="1" t="s">
        <v>2</v>
      </c>
      <c r="M190" s="1" t="s">
        <v>1044</v>
      </c>
      <c r="N190" s="1" t="s">
        <v>3</v>
      </c>
      <c r="O190" s="6">
        <v>10</v>
      </c>
      <c r="P190" s="6">
        <v>0</v>
      </c>
      <c r="Q190" s="6">
        <v>0</v>
      </c>
      <c r="R190" s="4">
        <v>0</v>
      </c>
      <c r="S190" s="4">
        <v>3028425</v>
      </c>
      <c r="T190" s="4">
        <v>0</v>
      </c>
      <c r="U190" s="4">
        <f t="shared" si="19"/>
        <v>3028425</v>
      </c>
      <c r="V190" s="9">
        <f t="shared" si="20"/>
        <v>1</v>
      </c>
      <c r="W190" s="9">
        <f t="shared" si="21"/>
        <v>1</v>
      </c>
      <c r="X190" s="9">
        <f t="shared" si="22"/>
        <v>1</v>
      </c>
      <c r="Y190" s="9">
        <f t="shared" si="23"/>
        <v>1</v>
      </c>
    </row>
    <row r="191" spans="1:25" x14ac:dyDescent="0.2">
      <c r="A191" s="1" t="s">
        <v>331</v>
      </c>
      <c r="B191" s="1">
        <f t="shared" si="16"/>
        <v>2023</v>
      </c>
      <c r="C191" s="1" t="str">
        <f t="shared" si="17"/>
        <v>07</v>
      </c>
      <c r="D191" s="1" t="str">
        <f t="shared" si="18"/>
        <v>07/23</v>
      </c>
      <c r="E191" s="1" t="s">
        <v>5</v>
      </c>
      <c r="F191" s="1" t="s">
        <v>332</v>
      </c>
      <c r="G191" s="1" t="s">
        <v>7</v>
      </c>
      <c r="H191" s="1" t="s">
        <v>8</v>
      </c>
      <c r="I191" s="1" t="s">
        <v>9</v>
      </c>
      <c r="J191" s="1" t="s">
        <v>1</v>
      </c>
      <c r="K191" s="1" t="s">
        <v>1</v>
      </c>
      <c r="L191" s="1" t="s">
        <v>2</v>
      </c>
      <c r="M191" s="1" t="s">
        <v>1044</v>
      </c>
      <c r="N191" s="1" t="s">
        <v>3</v>
      </c>
      <c r="O191" s="6">
        <v>8</v>
      </c>
      <c r="P191" s="6">
        <v>0</v>
      </c>
      <c r="Q191" s="6">
        <v>2</v>
      </c>
      <c r="R191" s="4">
        <v>0</v>
      </c>
      <c r="S191" s="4">
        <v>3028425</v>
      </c>
      <c r="T191" s="4">
        <v>0</v>
      </c>
      <c r="U191" s="4">
        <f t="shared" si="19"/>
        <v>3028425</v>
      </c>
      <c r="V191" s="9">
        <f t="shared" si="20"/>
        <v>1</v>
      </c>
      <c r="W191" s="9">
        <f t="shared" si="21"/>
        <v>1</v>
      </c>
      <c r="X191" s="9">
        <f t="shared" si="22"/>
        <v>0.8</v>
      </c>
      <c r="Y191" s="9">
        <f t="shared" si="23"/>
        <v>0.8</v>
      </c>
    </row>
    <row r="192" spans="1:25" x14ac:dyDescent="0.2">
      <c r="A192" s="1" t="s">
        <v>333</v>
      </c>
      <c r="B192" s="1">
        <f t="shared" si="16"/>
        <v>2023</v>
      </c>
      <c r="C192" s="1" t="str">
        <f t="shared" si="17"/>
        <v>07</v>
      </c>
      <c r="D192" s="1" t="str">
        <f t="shared" si="18"/>
        <v>07/23</v>
      </c>
      <c r="E192" s="1" t="s">
        <v>5</v>
      </c>
      <c r="F192" s="1" t="s">
        <v>334</v>
      </c>
      <c r="G192" s="1" t="s">
        <v>7</v>
      </c>
      <c r="H192" s="1" t="s">
        <v>8</v>
      </c>
      <c r="I192" s="1" t="s">
        <v>9</v>
      </c>
      <c r="J192" s="1" t="s">
        <v>335</v>
      </c>
      <c r="K192" s="1" t="s">
        <v>13</v>
      </c>
      <c r="L192" s="1" t="s">
        <v>2</v>
      </c>
      <c r="M192" s="1" t="s">
        <v>1044</v>
      </c>
      <c r="N192" s="1" t="s">
        <v>3</v>
      </c>
      <c r="O192" s="6">
        <v>7</v>
      </c>
      <c r="P192" s="6">
        <v>1</v>
      </c>
      <c r="Q192" s="6">
        <v>2</v>
      </c>
      <c r="R192" s="4">
        <v>520000</v>
      </c>
      <c r="S192" s="4">
        <v>3028425</v>
      </c>
      <c r="T192" s="4">
        <v>0</v>
      </c>
      <c r="U192" s="4">
        <f t="shared" si="19"/>
        <v>3548425</v>
      </c>
      <c r="V192" s="9">
        <f t="shared" si="20"/>
        <v>0.9</v>
      </c>
      <c r="W192" s="9">
        <f t="shared" si="21"/>
        <v>0.875</v>
      </c>
      <c r="X192" s="9">
        <f t="shared" si="22"/>
        <v>0.77777777777777779</v>
      </c>
      <c r="Y192" s="9">
        <f t="shared" si="23"/>
        <v>0.7</v>
      </c>
    </row>
    <row r="193" spans="1:25" x14ac:dyDescent="0.2">
      <c r="A193" s="1" t="s">
        <v>336</v>
      </c>
      <c r="B193" s="1">
        <f t="shared" si="16"/>
        <v>2023</v>
      </c>
      <c r="C193" s="1" t="str">
        <f t="shared" si="17"/>
        <v>07</v>
      </c>
      <c r="D193" s="1" t="str">
        <f t="shared" si="18"/>
        <v>07/23</v>
      </c>
      <c r="E193" s="1" t="s">
        <v>5</v>
      </c>
      <c r="F193" s="1" t="s">
        <v>337</v>
      </c>
      <c r="G193" s="1" t="s">
        <v>7</v>
      </c>
      <c r="H193" s="1" t="s">
        <v>8</v>
      </c>
      <c r="I193" s="1" t="s">
        <v>9</v>
      </c>
      <c r="J193" s="1" t="s">
        <v>1</v>
      </c>
      <c r="K193" s="1" t="s">
        <v>1</v>
      </c>
      <c r="L193" s="1" t="s">
        <v>2</v>
      </c>
      <c r="M193" s="1" t="s">
        <v>1044</v>
      </c>
      <c r="N193" s="1" t="s">
        <v>3</v>
      </c>
      <c r="O193" s="6">
        <v>3</v>
      </c>
      <c r="P193" s="6">
        <v>0</v>
      </c>
      <c r="Q193" s="6">
        <v>7</v>
      </c>
      <c r="R193" s="4">
        <v>0</v>
      </c>
      <c r="S193" s="4">
        <v>3028425</v>
      </c>
      <c r="T193" s="4">
        <v>0</v>
      </c>
      <c r="U193" s="4">
        <f t="shared" si="19"/>
        <v>3028425</v>
      </c>
      <c r="V193" s="9">
        <f t="shared" si="20"/>
        <v>1</v>
      </c>
      <c r="W193" s="9">
        <f t="shared" si="21"/>
        <v>1</v>
      </c>
      <c r="X193" s="9">
        <f t="shared" si="22"/>
        <v>0.3</v>
      </c>
      <c r="Y193" s="9">
        <f t="shared" si="23"/>
        <v>0.3</v>
      </c>
    </row>
    <row r="194" spans="1:25" x14ac:dyDescent="0.2">
      <c r="A194" s="1" t="s">
        <v>338</v>
      </c>
      <c r="B194" s="1">
        <f t="shared" si="16"/>
        <v>2023</v>
      </c>
      <c r="C194" s="1" t="str">
        <f t="shared" si="17"/>
        <v>07</v>
      </c>
      <c r="D194" s="1" t="str">
        <f t="shared" si="18"/>
        <v>07/23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2</v>
      </c>
      <c r="M194" s="1" t="s">
        <v>1044</v>
      </c>
      <c r="N194" s="1" t="s">
        <v>3</v>
      </c>
      <c r="O194" s="6">
        <v>0</v>
      </c>
      <c r="P194" s="6">
        <v>0</v>
      </c>
      <c r="Q194" s="6">
        <v>10</v>
      </c>
      <c r="R194" s="4">
        <v>0</v>
      </c>
      <c r="S194" s="4">
        <v>3028425</v>
      </c>
      <c r="T194" s="4">
        <v>0</v>
      </c>
      <c r="U194" s="4">
        <f t="shared" si="19"/>
        <v>3028425</v>
      </c>
      <c r="V194" s="9">
        <f t="shared" si="20"/>
        <v>1</v>
      </c>
      <c r="W194" s="9">
        <f t="shared" si="21"/>
        <v>0</v>
      </c>
      <c r="X194" s="9">
        <f t="shared" si="22"/>
        <v>0</v>
      </c>
      <c r="Y194" s="9">
        <f t="shared" si="23"/>
        <v>0</v>
      </c>
    </row>
    <row r="195" spans="1:25" x14ac:dyDescent="0.2">
      <c r="A195" s="1" t="s">
        <v>339</v>
      </c>
      <c r="B195" s="1">
        <f t="shared" ref="B195:B258" si="24">YEAR(A195)</f>
        <v>2023</v>
      </c>
      <c r="C195" s="1" t="str">
        <f t="shared" ref="C195:C258" si="25">TEXT(A195,"mm")</f>
        <v>07</v>
      </c>
      <c r="D195" s="1" t="str">
        <f t="shared" ref="D195:D258" si="26">TEXT(A195,"mm/yy")</f>
        <v>07/23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340</v>
      </c>
      <c r="K195" s="1" t="s">
        <v>13</v>
      </c>
      <c r="L195" s="1" t="s">
        <v>2</v>
      </c>
      <c r="M195" s="1" t="s">
        <v>1044</v>
      </c>
      <c r="N195" s="1" t="s">
        <v>3</v>
      </c>
      <c r="O195" s="6">
        <v>0</v>
      </c>
      <c r="P195" s="6">
        <v>4.3436111111111124</v>
      </c>
      <c r="Q195" s="6">
        <v>5.6563888888888876</v>
      </c>
      <c r="R195" s="4">
        <v>0</v>
      </c>
      <c r="S195" s="4">
        <v>3028425</v>
      </c>
      <c r="T195" s="4">
        <v>0</v>
      </c>
      <c r="U195" s="4">
        <f t="shared" ref="U195:U258" si="27">SUM(R195:T195)</f>
        <v>3028425</v>
      </c>
      <c r="V195" s="9">
        <f t="shared" ref="V195:V258" si="28">IFERROR((O195+Q195)/10,0)</f>
        <v>0.5656388888888888</v>
      </c>
      <c r="W195" s="9">
        <f t="shared" ref="W195:W258" si="29">IFERROR(O195/(O195+P195),0)</f>
        <v>0</v>
      </c>
      <c r="X195" s="9">
        <f t="shared" ref="X195:X258" si="30">IFERROR(O195/(O195+Q195),0)</f>
        <v>0</v>
      </c>
      <c r="Y195" s="9">
        <f t="shared" ref="Y195:Y258" si="31">IFERROR(O195/10,0)</f>
        <v>0</v>
      </c>
    </row>
    <row r="196" spans="1:25" x14ac:dyDescent="0.2">
      <c r="A196" s="1" t="s">
        <v>341</v>
      </c>
      <c r="B196" s="1">
        <f t="shared" si="24"/>
        <v>2023</v>
      </c>
      <c r="C196" s="1" t="str">
        <f t="shared" si="25"/>
        <v>07</v>
      </c>
      <c r="D196" s="1" t="str">
        <f t="shared" si="26"/>
        <v>07/23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2</v>
      </c>
      <c r="M196" s="1" t="s">
        <v>1044</v>
      </c>
      <c r="N196" s="1" t="s">
        <v>3</v>
      </c>
      <c r="O196" s="6">
        <v>0</v>
      </c>
      <c r="P196" s="6">
        <v>0</v>
      </c>
      <c r="Q196" s="6">
        <v>10</v>
      </c>
      <c r="R196" s="4">
        <v>0</v>
      </c>
      <c r="S196" s="4">
        <v>3028425</v>
      </c>
      <c r="T196" s="4">
        <v>0</v>
      </c>
      <c r="U196" s="4">
        <f t="shared" si="27"/>
        <v>3028425</v>
      </c>
      <c r="V196" s="9">
        <f t="shared" si="28"/>
        <v>1</v>
      </c>
      <c r="W196" s="9">
        <f t="shared" si="29"/>
        <v>0</v>
      </c>
      <c r="X196" s="9">
        <f t="shared" si="30"/>
        <v>0</v>
      </c>
      <c r="Y196" s="9">
        <f t="shared" si="31"/>
        <v>0</v>
      </c>
    </row>
    <row r="197" spans="1:25" x14ac:dyDescent="0.2">
      <c r="A197" s="1" t="s">
        <v>342</v>
      </c>
      <c r="B197" s="1">
        <f t="shared" si="24"/>
        <v>2023</v>
      </c>
      <c r="C197" s="1" t="str">
        <f t="shared" si="25"/>
        <v>07</v>
      </c>
      <c r="D197" s="1" t="str">
        <f t="shared" si="26"/>
        <v>07/23</v>
      </c>
      <c r="E197" s="1" t="s">
        <v>5</v>
      </c>
      <c r="F197" s="1" t="s">
        <v>343</v>
      </c>
      <c r="G197" s="1" t="s">
        <v>7</v>
      </c>
      <c r="H197" s="1" t="s">
        <v>8</v>
      </c>
      <c r="I197" s="1" t="s">
        <v>9</v>
      </c>
      <c r="J197" s="1" t="s">
        <v>344</v>
      </c>
      <c r="K197" s="1" t="s">
        <v>13</v>
      </c>
      <c r="L197" s="1" t="s">
        <v>2</v>
      </c>
      <c r="M197" s="1" t="s">
        <v>1044</v>
      </c>
      <c r="N197" s="1" t="s">
        <v>3</v>
      </c>
      <c r="O197" s="6">
        <v>10</v>
      </c>
      <c r="P197" s="6">
        <v>0.33333333333333331</v>
      </c>
      <c r="Q197" s="6">
        <v>0</v>
      </c>
      <c r="R197" s="4">
        <v>66066.180000000008</v>
      </c>
      <c r="S197" s="4">
        <v>3028425</v>
      </c>
      <c r="T197" s="4">
        <v>0</v>
      </c>
      <c r="U197" s="4">
        <f t="shared" si="27"/>
        <v>3094491.18</v>
      </c>
      <c r="V197" s="9">
        <f t="shared" si="28"/>
        <v>1</v>
      </c>
      <c r="W197" s="9">
        <f t="shared" si="29"/>
        <v>0.96774193548387089</v>
      </c>
      <c r="X197" s="9">
        <f t="shared" si="30"/>
        <v>1</v>
      </c>
      <c r="Y197" s="9">
        <f t="shared" si="31"/>
        <v>1</v>
      </c>
    </row>
    <row r="198" spans="1:25" x14ac:dyDescent="0.2">
      <c r="A198" s="1" t="s">
        <v>345</v>
      </c>
      <c r="B198" s="1">
        <f t="shared" si="24"/>
        <v>2023</v>
      </c>
      <c r="C198" s="1" t="str">
        <f t="shared" si="25"/>
        <v>07</v>
      </c>
      <c r="D198" s="1" t="str">
        <f t="shared" si="26"/>
        <v>07/23</v>
      </c>
      <c r="E198" s="1" t="s">
        <v>5</v>
      </c>
      <c r="F198" s="1" t="s">
        <v>346</v>
      </c>
      <c r="G198" s="1" t="s">
        <v>7</v>
      </c>
      <c r="H198" s="1" t="s">
        <v>8</v>
      </c>
      <c r="I198" s="1" t="s">
        <v>9</v>
      </c>
      <c r="J198" s="1" t="s">
        <v>347</v>
      </c>
      <c r="K198" s="1" t="s">
        <v>13</v>
      </c>
      <c r="L198" s="1" t="s">
        <v>2</v>
      </c>
      <c r="M198" s="1" t="s">
        <v>1044</v>
      </c>
      <c r="N198" s="1" t="s">
        <v>3</v>
      </c>
      <c r="O198" s="6">
        <v>9</v>
      </c>
      <c r="P198" s="6">
        <v>0.33333333333333331</v>
      </c>
      <c r="Q198" s="6">
        <v>0.66666666666666607</v>
      </c>
      <c r="R198" s="4">
        <v>107500</v>
      </c>
      <c r="S198" s="4">
        <v>3028425</v>
      </c>
      <c r="T198" s="4">
        <v>0</v>
      </c>
      <c r="U198" s="4">
        <f t="shared" si="27"/>
        <v>3135925</v>
      </c>
      <c r="V198" s="9">
        <f t="shared" si="28"/>
        <v>0.96666666666666656</v>
      </c>
      <c r="W198" s="9">
        <f t="shared" si="29"/>
        <v>0.96428571428571419</v>
      </c>
      <c r="X198" s="9">
        <f t="shared" si="30"/>
        <v>0.93103448275862077</v>
      </c>
      <c r="Y198" s="9">
        <f t="shared" si="31"/>
        <v>0.9</v>
      </c>
    </row>
    <row r="199" spans="1:25" x14ac:dyDescent="0.2">
      <c r="A199" s="1" t="s">
        <v>348</v>
      </c>
      <c r="B199" s="1">
        <f t="shared" si="24"/>
        <v>2023</v>
      </c>
      <c r="C199" s="1" t="str">
        <f t="shared" si="25"/>
        <v>07</v>
      </c>
      <c r="D199" s="1" t="str">
        <f t="shared" si="26"/>
        <v>07/23</v>
      </c>
      <c r="E199" s="1" t="s">
        <v>5</v>
      </c>
      <c r="F199" s="1" t="s">
        <v>349</v>
      </c>
      <c r="G199" s="1" t="s">
        <v>7</v>
      </c>
      <c r="H199" s="1" t="s">
        <v>8</v>
      </c>
      <c r="I199" s="1" t="s">
        <v>9</v>
      </c>
      <c r="J199" s="1" t="s">
        <v>1</v>
      </c>
      <c r="K199" s="1" t="s">
        <v>1</v>
      </c>
      <c r="L199" s="1" t="s">
        <v>2</v>
      </c>
      <c r="M199" s="1" t="s">
        <v>1044</v>
      </c>
      <c r="N199" s="1" t="s">
        <v>3</v>
      </c>
      <c r="O199" s="6">
        <v>0</v>
      </c>
      <c r="P199" s="6">
        <v>0</v>
      </c>
      <c r="Q199" s="6">
        <v>10</v>
      </c>
      <c r="R199" s="4">
        <v>0</v>
      </c>
      <c r="S199" s="4">
        <v>3028425</v>
      </c>
      <c r="T199" s="4">
        <v>0</v>
      </c>
      <c r="U199" s="4">
        <f t="shared" si="27"/>
        <v>3028425</v>
      </c>
      <c r="V199" s="9">
        <f t="shared" si="28"/>
        <v>1</v>
      </c>
      <c r="W199" s="9">
        <f t="shared" si="29"/>
        <v>0</v>
      </c>
      <c r="X199" s="9">
        <f t="shared" si="30"/>
        <v>0</v>
      </c>
      <c r="Y199" s="9">
        <f t="shared" si="31"/>
        <v>0</v>
      </c>
    </row>
    <row r="200" spans="1:25" x14ac:dyDescent="0.2">
      <c r="A200" s="1" t="s">
        <v>350</v>
      </c>
      <c r="B200" s="1">
        <f t="shared" si="24"/>
        <v>2023</v>
      </c>
      <c r="C200" s="1" t="str">
        <f t="shared" si="25"/>
        <v>07</v>
      </c>
      <c r="D200" s="1" t="str">
        <f t="shared" si="26"/>
        <v>07/23</v>
      </c>
      <c r="E200" s="1" t="s">
        <v>5</v>
      </c>
      <c r="F200" s="1" t="s">
        <v>351</v>
      </c>
      <c r="G200" s="1" t="s">
        <v>7</v>
      </c>
      <c r="H200" s="1" t="s">
        <v>8</v>
      </c>
      <c r="I200" s="1" t="s">
        <v>9</v>
      </c>
      <c r="J200" s="1" t="s">
        <v>1</v>
      </c>
      <c r="K200" s="1" t="s">
        <v>1</v>
      </c>
      <c r="L200" s="1" t="s">
        <v>2</v>
      </c>
      <c r="M200" s="1" t="s">
        <v>1044</v>
      </c>
      <c r="N200" s="1" t="s">
        <v>3</v>
      </c>
      <c r="O200" s="6">
        <v>8</v>
      </c>
      <c r="P200" s="6">
        <v>0</v>
      </c>
      <c r="Q200" s="6">
        <v>2</v>
      </c>
      <c r="R200" s="4">
        <v>0</v>
      </c>
      <c r="S200" s="4">
        <v>3028425</v>
      </c>
      <c r="T200" s="4">
        <v>0</v>
      </c>
      <c r="U200" s="4">
        <f t="shared" si="27"/>
        <v>3028425</v>
      </c>
      <c r="V200" s="9">
        <f t="shared" si="28"/>
        <v>1</v>
      </c>
      <c r="W200" s="9">
        <f t="shared" si="29"/>
        <v>1</v>
      </c>
      <c r="X200" s="9">
        <f t="shared" si="30"/>
        <v>0.8</v>
      </c>
      <c r="Y200" s="9">
        <f t="shared" si="31"/>
        <v>0.8</v>
      </c>
    </row>
    <row r="201" spans="1:25" x14ac:dyDescent="0.2">
      <c r="A201" s="1" t="s">
        <v>352</v>
      </c>
      <c r="B201" s="1">
        <f t="shared" si="24"/>
        <v>2023</v>
      </c>
      <c r="C201" s="1" t="str">
        <f t="shared" si="25"/>
        <v>07</v>
      </c>
      <c r="D201" s="1" t="str">
        <f t="shared" si="26"/>
        <v>07/23</v>
      </c>
      <c r="E201" s="1" t="s">
        <v>5</v>
      </c>
      <c r="F201" s="1" t="s">
        <v>353</v>
      </c>
      <c r="G201" s="1" t="s">
        <v>7</v>
      </c>
      <c r="H201" s="1" t="s">
        <v>8</v>
      </c>
      <c r="I201" s="1" t="s">
        <v>9</v>
      </c>
      <c r="J201" s="1" t="s">
        <v>1</v>
      </c>
      <c r="K201" s="1" t="s">
        <v>1</v>
      </c>
      <c r="L201" s="1" t="s">
        <v>2</v>
      </c>
      <c r="M201" s="1" t="s">
        <v>1044</v>
      </c>
      <c r="N201" s="1" t="s">
        <v>3</v>
      </c>
      <c r="O201" s="6">
        <v>9</v>
      </c>
      <c r="P201" s="6">
        <v>0</v>
      </c>
      <c r="Q201" s="6">
        <v>1</v>
      </c>
      <c r="R201" s="4">
        <v>0</v>
      </c>
      <c r="S201" s="4">
        <v>3028425</v>
      </c>
      <c r="T201" s="4">
        <v>0</v>
      </c>
      <c r="U201" s="4">
        <f t="shared" si="27"/>
        <v>3028425</v>
      </c>
      <c r="V201" s="9">
        <f t="shared" si="28"/>
        <v>1</v>
      </c>
      <c r="W201" s="9">
        <f t="shared" si="29"/>
        <v>1</v>
      </c>
      <c r="X201" s="9">
        <f t="shared" si="30"/>
        <v>0.9</v>
      </c>
      <c r="Y201" s="9">
        <f t="shared" si="31"/>
        <v>0.9</v>
      </c>
    </row>
    <row r="202" spans="1:25" x14ac:dyDescent="0.2">
      <c r="A202" s="1" t="s">
        <v>354</v>
      </c>
      <c r="B202" s="1">
        <f t="shared" si="24"/>
        <v>2023</v>
      </c>
      <c r="C202" s="1" t="str">
        <f t="shared" si="25"/>
        <v>07</v>
      </c>
      <c r="D202" s="1" t="str">
        <f t="shared" si="26"/>
        <v>07/23</v>
      </c>
      <c r="E202" s="1" t="s">
        <v>5</v>
      </c>
      <c r="F202" s="1" t="s">
        <v>355</v>
      </c>
      <c r="G202" s="1" t="s">
        <v>7</v>
      </c>
      <c r="H202" s="1" t="s">
        <v>8</v>
      </c>
      <c r="I202" s="1" t="s">
        <v>9</v>
      </c>
      <c r="J202" s="1" t="s">
        <v>356</v>
      </c>
      <c r="K202" s="1" t="s">
        <v>13</v>
      </c>
      <c r="L202" s="1" t="s">
        <v>2</v>
      </c>
      <c r="M202" s="1" t="s">
        <v>1044</v>
      </c>
      <c r="N202" s="1" t="s">
        <v>3</v>
      </c>
      <c r="O202" s="6">
        <v>10</v>
      </c>
      <c r="P202" s="6">
        <v>0.43333333333333329</v>
      </c>
      <c r="Q202" s="6">
        <v>0</v>
      </c>
      <c r="R202" s="4">
        <v>66066.180000000008</v>
      </c>
      <c r="S202" s="4">
        <v>3028425</v>
      </c>
      <c r="T202" s="4">
        <v>0</v>
      </c>
      <c r="U202" s="4">
        <f t="shared" si="27"/>
        <v>3094491.18</v>
      </c>
      <c r="V202" s="9">
        <f t="shared" si="28"/>
        <v>1</v>
      </c>
      <c r="W202" s="9">
        <f t="shared" si="29"/>
        <v>0.95846645367412142</v>
      </c>
      <c r="X202" s="9">
        <f t="shared" si="30"/>
        <v>1</v>
      </c>
      <c r="Y202" s="9">
        <f t="shared" si="31"/>
        <v>1</v>
      </c>
    </row>
    <row r="203" spans="1:25" x14ac:dyDescent="0.2">
      <c r="A203" s="1" t="s">
        <v>357</v>
      </c>
      <c r="B203" s="1">
        <f t="shared" si="24"/>
        <v>2023</v>
      </c>
      <c r="C203" s="1" t="str">
        <f t="shared" si="25"/>
        <v>07</v>
      </c>
      <c r="D203" s="1" t="str">
        <f t="shared" si="26"/>
        <v>07/23</v>
      </c>
      <c r="E203" s="1" t="s">
        <v>5</v>
      </c>
      <c r="F203" s="1" t="s">
        <v>358</v>
      </c>
      <c r="G203" s="1" t="s">
        <v>7</v>
      </c>
      <c r="H203" s="1" t="s">
        <v>8</v>
      </c>
      <c r="I203" s="1" t="s">
        <v>9</v>
      </c>
      <c r="J203" s="1" t="s">
        <v>1</v>
      </c>
      <c r="K203" s="1" t="s">
        <v>1</v>
      </c>
      <c r="L203" s="1" t="s">
        <v>2</v>
      </c>
      <c r="M203" s="1" t="s">
        <v>1044</v>
      </c>
      <c r="N203" s="1" t="s">
        <v>3</v>
      </c>
      <c r="O203" s="6">
        <v>8</v>
      </c>
      <c r="P203" s="6">
        <v>0</v>
      </c>
      <c r="Q203" s="6">
        <v>2</v>
      </c>
      <c r="R203" s="4">
        <v>0</v>
      </c>
      <c r="S203" s="4">
        <v>3028425</v>
      </c>
      <c r="T203" s="4">
        <v>0</v>
      </c>
      <c r="U203" s="4">
        <f t="shared" si="27"/>
        <v>3028425</v>
      </c>
      <c r="V203" s="9">
        <f t="shared" si="28"/>
        <v>1</v>
      </c>
      <c r="W203" s="9">
        <f t="shared" si="29"/>
        <v>1</v>
      </c>
      <c r="X203" s="9">
        <f t="shared" si="30"/>
        <v>0.8</v>
      </c>
      <c r="Y203" s="9">
        <f t="shared" si="31"/>
        <v>0.8</v>
      </c>
    </row>
    <row r="204" spans="1:25" x14ac:dyDescent="0.2">
      <c r="A204" s="1" t="s">
        <v>359</v>
      </c>
      <c r="B204" s="1">
        <f t="shared" si="24"/>
        <v>2023</v>
      </c>
      <c r="C204" s="1" t="str">
        <f t="shared" si="25"/>
        <v>07</v>
      </c>
      <c r="D204" s="1" t="str">
        <f t="shared" si="26"/>
        <v>07/23</v>
      </c>
      <c r="E204" s="1" t="s">
        <v>5</v>
      </c>
      <c r="F204" s="1" t="s">
        <v>360</v>
      </c>
      <c r="G204" s="1" t="s">
        <v>7</v>
      </c>
      <c r="H204" s="1" t="s">
        <v>8</v>
      </c>
      <c r="I204" s="1" t="s">
        <v>9</v>
      </c>
      <c r="J204" s="1" t="s">
        <v>1</v>
      </c>
      <c r="K204" s="1" t="s">
        <v>1</v>
      </c>
      <c r="L204" s="1" t="s">
        <v>2</v>
      </c>
      <c r="M204" s="1" t="s">
        <v>1044</v>
      </c>
      <c r="N204" s="1" t="s">
        <v>3</v>
      </c>
      <c r="O204" s="6">
        <v>10</v>
      </c>
      <c r="P204" s="6">
        <v>0</v>
      </c>
      <c r="Q204" s="6">
        <v>0</v>
      </c>
      <c r="R204" s="4">
        <v>0</v>
      </c>
      <c r="S204" s="4">
        <v>3028425</v>
      </c>
      <c r="T204" s="4">
        <v>0</v>
      </c>
      <c r="U204" s="4">
        <f t="shared" si="27"/>
        <v>3028425</v>
      </c>
      <c r="V204" s="9">
        <f t="shared" si="28"/>
        <v>1</v>
      </c>
      <c r="W204" s="9">
        <f t="shared" si="29"/>
        <v>1</v>
      </c>
      <c r="X204" s="9">
        <f t="shared" si="30"/>
        <v>1</v>
      </c>
      <c r="Y204" s="9">
        <f t="shared" si="31"/>
        <v>1</v>
      </c>
    </row>
    <row r="205" spans="1:25" x14ac:dyDescent="0.2">
      <c r="A205" s="1" t="s">
        <v>361</v>
      </c>
      <c r="B205" s="1">
        <f t="shared" si="24"/>
        <v>2023</v>
      </c>
      <c r="C205" s="1" t="str">
        <f t="shared" si="25"/>
        <v>07</v>
      </c>
      <c r="D205" s="1" t="str">
        <f t="shared" si="26"/>
        <v>07/23</v>
      </c>
      <c r="E205" s="1" t="s">
        <v>5</v>
      </c>
      <c r="F205" s="1" t="s">
        <v>362</v>
      </c>
      <c r="G205" s="1" t="s">
        <v>7</v>
      </c>
      <c r="H205" s="1" t="s">
        <v>8</v>
      </c>
      <c r="I205" s="1" t="s">
        <v>9</v>
      </c>
      <c r="J205" s="1" t="s">
        <v>1</v>
      </c>
      <c r="K205" s="1" t="s">
        <v>1</v>
      </c>
      <c r="L205" s="1" t="s">
        <v>2</v>
      </c>
      <c r="M205" s="1" t="s">
        <v>1044</v>
      </c>
      <c r="N205" s="1" t="s">
        <v>3</v>
      </c>
      <c r="O205" s="6">
        <v>10</v>
      </c>
      <c r="P205" s="6">
        <v>0</v>
      </c>
      <c r="Q205" s="6">
        <v>0</v>
      </c>
      <c r="R205" s="4">
        <v>0</v>
      </c>
      <c r="S205" s="4">
        <v>3028425</v>
      </c>
      <c r="T205" s="4">
        <v>0</v>
      </c>
      <c r="U205" s="4">
        <f t="shared" si="27"/>
        <v>3028425</v>
      </c>
      <c r="V205" s="9">
        <f t="shared" si="28"/>
        <v>1</v>
      </c>
      <c r="W205" s="9">
        <f t="shared" si="29"/>
        <v>1</v>
      </c>
      <c r="X205" s="9">
        <f t="shared" si="30"/>
        <v>1</v>
      </c>
      <c r="Y205" s="9">
        <f t="shared" si="31"/>
        <v>1</v>
      </c>
    </row>
    <row r="206" spans="1:25" x14ac:dyDescent="0.2">
      <c r="A206" s="1" t="s">
        <v>363</v>
      </c>
      <c r="B206" s="1">
        <f t="shared" si="24"/>
        <v>2023</v>
      </c>
      <c r="C206" s="1" t="str">
        <f t="shared" si="25"/>
        <v>07</v>
      </c>
      <c r="D206" s="1" t="str">
        <f t="shared" si="26"/>
        <v>07/23</v>
      </c>
      <c r="E206" s="1" t="s">
        <v>5</v>
      </c>
      <c r="F206" s="1" t="s">
        <v>364</v>
      </c>
      <c r="G206" s="1" t="s">
        <v>7</v>
      </c>
      <c r="H206" s="1" t="s">
        <v>8</v>
      </c>
      <c r="I206" s="1" t="s">
        <v>9</v>
      </c>
      <c r="J206" s="1" t="s">
        <v>365</v>
      </c>
      <c r="K206" s="1" t="s">
        <v>13</v>
      </c>
      <c r="L206" s="1" t="s">
        <v>2</v>
      </c>
      <c r="M206" s="1" t="s">
        <v>1044</v>
      </c>
      <c r="N206" s="1" t="s">
        <v>3</v>
      </c>
      <c r="O206" s="6">
        <v>10</v>
      </c>
      <c r="P206" s="6">
        <v>0.41666666666666669</v>
      </c>
      <c r="Q206" s="6">
        <v>0</v>
      </c>
      <c r="R206" s="4">
        <v>66066.180000000008</v>
      </c>
      <c r="S206" s="4">
        <v>3028425</v>
      </c>
      <c r="T206" s="4">
        <v>0</v>
      </c>
      <c r="U206" s="4">
        <f t="shared" si="27"/>
        <v>3094491.18</v>
      </c>
      <c r="V206" s="9">
        <f t="shared" si="28"/>
        <v>1</v>
      </c>
      <c r="W206" s="9">
        <f t="shared" si="29"/>
        <v>0.96000000000000008</v>
      </c>
      <c r="X206" s="9">
        <f t="shared" si="30"/>
        <v>1</v>
      </c>
      <c r="Y206" s="9">
        <f t="shared" si="31"/>
        <v>1</v>
      </c>
    </row>
    <row r="207" spans="1:25" x14ac:dyDescent="0.2">
      <c r="A207" s="1" t="s">
        <v>366</v>
      </c>
      <c r="B207" s="1">
        <f t="shared" si="24"/>
        <v>2023</v>
      </c>
      <c r="C207" s="1" t="str">
        <f t="shared" si="25"/>
        <v>07</v>
      </c>
      <c r="D207" s="1" t="str">
        <f t="shared" si="26"/>
        <v>07/23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2</v>
      </c>
      <c r="M207" s="1" t="s">
        <v>1044</v>
      </c>
      <c r="N207" s="1" t="s">
        <v>3</v>
      </c>
      <c r="O207" s="6">
        <v>0</v>
      </c>
      <c r="P207" s="6">
        <v>0</v>
      </c>
      <c r="Q207" s="6">
        <v>10</v>
      </c>
      <c r="R207" s="4">
        <v>0</v>
      </c>
      <c r="S207" s="4">
        <v>3028425</v>
      </c>
      <c r="T207" s="4">
        <v>0</v>
      </c>
      <c r="U207" s="4">
        <f t="shared" si="27"/>
        <v>3028425</v>
      </c>
      <c r="V207" s="9">
        <f t="shared" si="28"/>
        <v>1</v>
      </c>
      <c r="W207" s="9">
        <f t="shared" si="29"/>
        <v>0</v>
      </c>
      <c r="X207" s="9">
        <f t="shared" si="30"/>
        <v>0</v>
      </c>
      <c r="Y207" s="9">
        <f t="shared" si="31"/>
        <v>0</v>
      </c>
    </row>
    <row r="208" spans="1:25" x14ac:dyDescent="0.2">
      <c r="A208" s="1" t="s">
        <v>367</v>
      </c>
      <c r="B208" s="1">
        <f t="shared" si="24"/>
        <v>2023</v>
      </c>
      <c r="C208" s="1" t="str">
        <f t="shared" si="25"/>
        <v>07</v>
      </c>
      <c r="D208" s="1" t="str">
        <f t="shared" si="26"/>
        <v>07/23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368</v>
      </c>
      <c r="K208" s="1" t="s">
        <v>13</v>
      </c>
      <c r="L208" s="1" t="s">
        <v>2</v>
      </c>
      <c r="M208" s="1" t="s">
        <v>1044</v>
      </c>
      <c r="N208" s="1" t="s">
        <v>3</v>
      </c>
      <c r="O208" s="6">
        <v>0</v>
      </c>
      <c r="P208" s="6">
        <v>0.33333333333333331</v>
      </c>
      <c r="Q208" s="6">
        <v>9.6666666666666661</v>
      </c>
      <c r="R208" s="4">
        <v>0</v>
      </c>
      <c r="S208" s="4">
        <v>3028425</v>
      </c>
      <c r="T208" s="4">
        <v>0</v>
      </c>
      <c r="U208" s="4">
        <f t="shared" si="27"/>
        <v>3028425</v>
      </c>
      <c r="V208" s="9">
        <f t="shared" si="28"/>
        <v>0.96666666666666656</v>
      </c>
      <c r="W208" s="9">
        <f t="shared" si="29"/>
        <v>0</v>
      </c>
      <c r="X208" s="9">
        <f t="shared" si="30"/>
        <v>0</v>
      </c>
      <c r="Y208" s="9">
        <f t="shared" si="31"/>
        <v>0</v>
      </c>
    </row>
    <row r="209" spans="1:25" x14ac:dyDescent="0.2">
      <c r="A209" s="1" t="s">
        <v>369</v>
      </c>
      <c r="B209" s="1">
        <f t="shared" si="24"/>
        <v>2023</v>
      </c>
      <c r="C209" s="1" t="str">
        <f t="shared" si="25"/>
        <v>07</v>
      </c>
      <c r="D209" s="1" t="str">
        <f t="shared" si="26"/>
        <v>07/23</v>
      </c>
      <c r="E209" s="1" t="s">
        <v>5</v>
      </c>
      <c r="F209" s="1" t="s">
        <v>370</v>
      </c>
      <c r="G209" s="1" t="s">
        <v>7</v>
      </c>
      <c r="H209" s="1" t="s">
        <v>8</v>
      </c>
      <c r="I209" s="1" t="s">
        <v>9</v>
      </c>
      <c r="J209" s="1" t="s">
        <v>1</v>
      </c>
      <c r="K209" s="1" t="s">
        <v>1</v>
      </c>
      <c r="L209" s="1" t="s">
        <v>2</v>
      </c>
      <c r="M209" s="1" t="s">
        <v>1044</v>
      </c>
      <c r="N209" s="1" t="s">
        <v>3</v>
      </c>
      <c r="O209" s="6">
        <v>8</v>
      </c>
      <c r="P209" s="6">
        <v>0</v>
      </c>
      <c r="Q209" s="6">
        <v>2</v>
      </c>
      <c r="R209" s="4">
        <v>0</v>
      </c>
      <c r="S209" s="4">
        <v>3028425</v>
      </c>
      <c r="T209" s="4">
        <v>0</v>
      </c>
      <c r="U209" s="4">
        <f t="shared" si="27"/>
        <v>3028425</v>
      </c>
      <c r="V209" s="9">
        <f t="shared" si="28"/>
        <v>1</v>
      </c>
      <c r="W209" s="9">
        <f t="shared" si="29"/>
        <v>1</v>
      </c>
      <c r="X209" s="9">
        <f t="shared" si="30"/>
        <v>0.8</v>
      </c>
      <c r="Y209" s="9">
        <f t="shared" si="31"/>
        <v>0.8</v>
      </c>
    </row>
    <row r="210" spans="1:25" x14ac:dyDescent="0.2">
      <c r="A210" s="1" t="s">
        <v>371</v>
      </c>
      <c r="B210" s="1">
        <f t="shared" si="24"/>
        <v>2023</v>
      </c>
      <c r="C210" s="1" t="str">
        <f t="shared" si="25"/>
        <v>07</v>
      </c>
      <c r="D210" s="1" t="str">
        <f t="shared" si="26"/>
        <v>07/23</v>
      </c>
      <c r="E210" s="1" t="s">
        <v>5</v>
      </c>
      <c r="F210" s="1" t="s">
        <v>372</v>
      </c>
      <c r="G210" s="1" t="s">
        <v>7</v>
      </c>
      <c r="H210" s="1" t="s">
        <v>8</v>
      </c>
      <c r="I210" s="1" t="s">
        <v>9</v>
      </c>
      <c r="J210" s="1" t="s">
        <v>373</v>
      </c>
      <c r="K210" s="1" t="s">
        <v>13</v>
      </c>
      <c r="L210" s="1" t="s">
        <v>2</v>
      </c>
      <c r="M210" s="1" t="s">
        <v>1044</v>
      </c>
      <c r="N210" s="1" t="s">
        <v>3</v>
      </c>
      <c r="O210" s="6">
        <v>10</v>
      </c>
      <c r="P210" s="6">
        <v>0.33333333333333331</v>
      </c>
      <c r="Q210" s="6">
        <v>0</v>
      </c>
      <c r="R210" s="4">
        <v>66066.180000000008</v>
      </c>
      <c r="S210" s="4">
        <v>3028425</v>
      </c>
      <c r="T210" s="4">
        <v>0</v>
      </c>
      <c r="U210" s="4">
        <f t="shared" si="27"/>
        <v>3094491.18</v>
      </c>
      <c r="V210" s="9">
        <f t="shared" si="28"/>
        <v>1</v>
      </c>
      <c r="W210" s="9">
        <f t="shared" si="29"/>
        <v>0.96774193548387089</v>
      </c>
      <c r="X210" s="9">
        <f t="shared" si="30"/>
        <v>1</v>
      </c>
      <c r="Y210" s="9">
        <f t="shared" si="31"/>
        <v>1</v>
      </c>
    </row>
    <row r="211" spans="1:25" x14ac:dyDescent="0.2">
      <c r="A211" s="1" t="s">
        <v>374</v>
      </c>
      <c r="B211" s="1">
        <f t="shared" si="24"/>
        <v>2023</v>
      </c>
      <c r="C211" s="1" t="str">
        <f t="shared" si="25"/>
        <v>07</v>
      </c>
      <c r="D211" s="1" t="str">
        <f t="shared" si="26"/>
        <v>07/23</v>
      </c>
      <c r="E211" s="1" t="s">
        <v>5</v>
      </c>
      <c r="F211" s="1" t="s">
        <v>375</v>
      </c>
      <c r="G211" s="1" t="s">
        <v>7</v>
      </c>
      <c r="H211" s="1" t="s">
        <v>8</v>
      </c>
      <c r="I211" s="1" t="s">
        <v>9</v>
      </c>
      <c r="J211" s="1" t="s">
        <v>1</v>
      </c>
      <c r="K211" s="1" t="s">
        <v>1</v>
      </c>
      <c r="L211" s="1" t="s">
        <v>2</v>
      </c>
      <c r="M211" s="1" t="s">
        <v>1044</v>
      </c>
      <c r="N211" s="1" t="s">
        <v>3</v>
      </c>
      <c r="O211" s="6">
        <v>10</v>
      </c>
      <c r="P211" s="6">
        <v>0</v>
      </c>
      <c r="Q211" s="6">
        <v>0</v>
      </c>
      <c r="R211" s="4">
        <v>0</v>
      </c>
      <c r="S211" s="4">
        <v>3028425</v>
      </c>
      <c r="T211" s="4">
        <v>0</v>
      </c>
      <c r="U211" s="4">
        <f t="shared" si="27"/>
        <v>3028425</v>
      </c>
      <c r="V211" s="9">
        <f t="shared" si="28"/>
        <v>1</v>
      </c>
      <c r="W211" s="9">
        <f t="shared" si="29"/>
        <v>1</v>
      </c>
      <c r="X211" s="9">
        <f t="shared" si="30"/>
        <v>1</v>
      </c>
      <c r="Y211" s="9">
        <f t="shared" si="31"/>
        <v>1</v>
      </c>
    </row>
    <row r="212" spans="1:25" x14ac:dyDescent="0.2">
      <c r="A212" s="1" t="s">
        <v>376</v>
      </c>
      <c r="B212" s="1">
        <f t="shared" si="24"/>
        <v>2023</v>
      </c>
      <c r="C212" s="1" t="str">
        <f t="shared" si="25"/>
        <v>07</v>
      </c>
      <c r="D212" s="1" t="str">
        <f t="shared" si="26"/>
        <v>07/23</v>
      </c>
      <c r="E212" s="1" t="s">
        <v>5</v>
      </c>
      <c r="F212" s="1" t="s">
        <v>377</v>
      </c>
      <c r="G212" s="1" t="s">
        <v>7</v>
      </c>
      <c r="H212" s="1" t="s">
        <v>131</v>
      </c>
      <c r="I212" s="1" t="s">
        <v>9</v>
      </c>
      <c r="J212" s="1" t="s">
        <v>1</v>
      </c>
      <c r="K212" s="1" t="s">
        <v>1</v>
      </c>
      <c r="L212" s="1" t="s">
        <v>2</v>
      </c>
      <c r="M212" s="1" t="s">
        <v>1044</v>
      </c>
      <c r="N212" s="1" t="s">
        <v>3</v>
      </c>
      <c r="O212" s="6">
        <v>10</v>
      </c>
      <c r="P212" s="6">
        <v>0</v>
      </c>
      <c r="Q212" s="6">
        <v>0</v>
      </c>
      <c r="R212" s="4">
        <v>0</v>
      </c>
      <c r="S212" s="4">
        <v>3028425</v>
      </c>
      <c r="T212" s="4">
        <v>0</v>
      </c>
      <c r="U212" s="4">
        <f t="shared" si="27"/>
        <v>3028425</v>
      </c>
      <c r="V212" s="9">
        <f t="shared" si="28"/>
        <v>1</v>
      </c>
      <c r="W212" s="9">
        <f t="shared" si="29"/>
        <v>1</v>
      </c>
      <c r="X212" s="9">
        <f t="shared" si="30"/>
        <v>1</v>
      </c>
      <c r="Y212" s="9">
        <f t="shared" si="31"/>
        <v>1</v>
      </c>
    </row>
    <row r="213" spans="1:25" x14ac:dyDescent="0.2">
      <c r="A213" s="1" t="s">
        <v>378</v>
      </c>
      <c r="B213" s="1">
        <f t="shared" si="24"/>
        <v>2023</v>
      </c>
      <c r="C213" s="1" t="str">
        <f t="shared" si="25"/>
        <v>07</v>
      </c>
      <c r="D213" s="1" t="str">
        <f t="shared" si="26"/>
        <v>07/23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2</v>
      </c>
      <c r="M213" s="1" t="s">
        <v>1044</v>
      </c>
      <c r="N213" s="1" t="s">
        <v>3</v>
      </c>
      <c r="O213" s="6">
        <v>0</v>
      </c>
      <c r="P213" s="6">
        <v>0</v>
      </c>
      <c r="Q213" s="6">
        <v>10</v>
      </c>
      <c r="R213" s="4">
        <v>0</v>
      </c>
      <c r="S213" s="4">
        <v>3028425</v>
      </c>
      <c r="T213" s="4">
        <v>0</v>
      </c>
      <c r="U213" s="4">
        <f t="shared" si="27"/>
        <v>3028425</v>
      </c>
      <c r="V213" s="9">
        <f t="shared" si="28"/>
        <v>1</v>
      </c>
      <c r="W213" s="9">
        <f t="shared" si="29"/>
        <v>0</v>
      </c>
      <c r="X213" s="9">
        <f t="shared" si="30"/>
        <v>0</v>
      </c>
      <c r="Y213" s="9">
        <f t="shared" si="31"/>
        <v>0</v>
      </c>
    </row>
    <row r="214" spans="1:25" x14ac:dyDescent="0.2">
      <c r="A214" s="1" t="s">
        <v>379</v>
      </c>
      <c r="B214" s="1">
        <f t="shared" si="24"/>
        <v>2023</v>
      </c>
      <c r="C214" s="1" t="str">
        <f t="shared" si="25"/>
        <v>07</v>
      </c>
      <c r="D214" s="1" t="str">
        <f t="shared" si="26"/>
        <v>07/23</v>
      </c>
      <c r="E214" s="1" t="s">
        <v>5</v>
      </c>
      <c r="F214" s="1" t="s">
        <v>380</v>
      </c>
      <c r="G214" s="1" t="s">
        <v>7</v>
      </c>
      <c r="H214" s="1" t="s">
        <v>131</v>
      </c>
      <c r="I214" s="1" t="s">
        <v>9</v>
      </c>
      <c r="J214" s="1" t="s">
        <v>1</v>
      </c>
      <c r="K214" s="1" t="s">
        <v>1</v>
      </c>
      <c r="L214" s="1" t="s">
        <v>2</v>
      </c>
      <c r="M214" s="1" t="s">
        <v>1044</v>
      </c>
      <c r="N214" s="1" t="s">
        <v>3</v>
      </c>
      <c r="O214" s="6">
        <v>7</v>
      </c>
      <c r="P214" s="6">
        <v>0</v>
      </c>
      <c r="Q214" s="6">
        <v>3</v>
      </c>
      <c r="R214" s="4">
        <v>0</v>
      </c>
      <c r="S214" s="4">
        <v>3028425</v>
      </c>
      <c r="T214" s="4">
        <v>0</v>
      </c>
      <c r="U214" s="4">
        <f t="shared" si="27"/>
        <v>3028425</v>
      </c>
      <c r="V214" s="9">
        <f t="shared" si="28"/>
        <v>1</v>
      </c>
      <c r="W214" s="9">
        <f t="shared" si="29"/>
        <v>1</v>
      </c>
      <c r="X214" s="9">
        <f t="shared" si="30"/>
        <v>0.7</v>
      </c>
      <c r="Y214" s="9">
        <f t="shared" si="31"/>
        <v>0.7</v>
      </c>
    </row>
    <row r="215" spans="1:25" x14ac:dyDescent="0.2">
      <c r="A215" s="1" t="s">
        <v>381</v>
      </c>
      <c r="B215" s="1">
        <f t="shared" si="24"/>
        <v>2023</v>
      </c>
      <c r="C215" s="1" t="str">
        <f t="shared" si="25"/>
        <v>07</v>
      </c>
      <c r="D215" s="1" t="str">
        <f t="shared" si="26"/>
        <v>07/23</v>
      </c>
      <c r="E215" s="1" t="s">
        <v>5</v>
      </c>
      <c r="F215" s="1" t="s">
        <v>382</v>
      </c>
      <c r="G215" s="1" t="s">
        <v>7</v>
      </c>
      <c r="H215" s="1" t="s">
        <v>131</v>
      </c>
      <c r="I215" s="1" t="s">
        <v>9</v>
      </c>
      <c r="J215" s="1" t="s">
        <v>1</v>
      </c>
      <c r="K215" s="1" t="s">
        <v>1</v>
      </c>
      <c r="L215" s="1" t="s">
        <v>2</v>
      </c>
      <c r="M215" s="1" t="s">
        <v>1044</v>
      </c>
      <c r="N215" s="1" t="s">
        <v>3</v>
      </c>
      <c r="O215" s="6">
        <v>8</v>
      </c>
      <c r="P215" s="6">
        <v>0</v>
      </c>
      <c r="Q215" s="6">
        <v>2</v>
      </c>
      <c r="R215" s="4">
        <v>0</v>
      </c>
      <c r="S215" s="4">
        <v>3028425</v>
      </c>
      <c r="T215" s="4">
        <v>0</v>
      </c>
      <c r="U215" s="4">
        <f t="shared" si="27"/>
        <v>3028425</v>
      </c>
      <c r="V215" s="9">
        <f t="shared" si="28"/>
        <v>1</v>
      </c>
      <c r="W215" s="9">
        <f t="shared" si="29"/>
        <v>1</v>
      </c>
      <c r="X215" s="9">
        <f t="shared" si="30"/>
        <v>0.8</v>
      </c>
      <c r="Y215" s="9">
        <f t="shared" si="31"/>
        <v>0.8</v>
      </c>
    </row>
    <row r="216" spans="1:25" x14ac:dyDescent="0.2">
      <c r="A216" s="1" t="s">
        <v>383</v>
      </c>
      <c r="B216" s="1">
        <f t="shared" si="24"/>
        <v>2023</v>
      </c>
      <c r="C216" s="1" t="str">
        <f t="shared" si="25"/>
        <v>07</v>
      </c>
      <c r="D216" s="1" t="str">
        <f t="shared" si="26"/>
        <v>07/23</v>
      </c>
      <c r="E216" s="1" t="s">
        <v>5</v>
      </c>
      <c r="F216" s="1" t="s">
        <v>384</v>
      </c>
      <c r="G216" s="1" t="s">
        <v>7</v>
      </c>
      <c r="H216" s="1" t="s">
        <v>131</v>
      </c>
      <c r="I216" s="1" t="s">
        <v>9</v>
      </c>
      <c r="J216" s="1" t="s">
        <v>1</v>
      </c>
      <c r="K216" s="1" t="s">
        <v>1</v>
      </c>
      <c r="L216" s="1" t="s">
        <v>2</v>
      </c>
      <c r="M216" s="1" t="s">
        <v>1044</v>
      </c>
      <c r="N216" s="1" t="s">
        <v>3</v>
      </c>
      <c r="O216" s="6">
        <v>10</v>
      </c>
      <c r="P216" s="6">
        <v>0</v>
      </c>
      <c r="Q216" s="6">
        <v>0</v>
      </c>
      <c r="R216" s="4">
        <v>0</v>
      </c>
      <c r="S216" s="4">
        <v>3028425</v>
      </c>
      <c r="T216" s="4">
        <v>0</v>
      </c>
      <c r="U216" s="4">
        <f t="shared" si="27"/>
        <v>3028425</v>
      </c>
      <c r="V216" s="9">
        <f t="shared" si="28"/>
        <v>1</v>
      </c>
      <c r="W216" s="9">
        <f t="shared" si="29"/>
        <v>1</v>
      </c>
      <c r="X216" s="9">
        <f t="shared" si="30"/>
        <v>1</v>
      </c>
      <c r="Y216" s="9">
        <f t="shared" si="31"/>
        <v>1</v>
      </c>
    </row>
    <row r="217" spans="1:25" x14ac:dyDescent="0.2">
      <c r="A217" s="1" t="s">
        <v>385</v>
      </c>
      <c r="B217" s="1">
        <f t="shared" si="24"/>
        <v>2023</v>
      </c>
      <c r="C217" s="1" t="str">
        <f t="shared" si="25"/>
        <v>08</v>
      </c>
      <c r="D217" s="1" t="str">
        <f t="shared" si="26"/>
        <v>08/23</v>
      </c>
      <c r="E217" s="1" t="s">
        <v>5</v>
      </c>
      <c r="F217" s="1" t="s">
        <v>386</v>
      </c>
      <c r="G217" s="1" t="s">
        <v>7</v>
      </c>
      <c r="H217" s="1" t="s">
        <v>8</v>
      </c>
      <c r="I217" s="1" t="s">
        <v>9</v>
      </c>
      <c r="J217" s="1" t="s">
        <v>387</v>
      </c>
      <c r="K217" s="1" t="s">
        <v>99</v>
      </c>
      <c r="L217" s="1" t="s">
        <v>2</v>
      </c>
      <c r="M217" s="1" t="s">
        <v>1044</v>
      </c>
      <c r="N217" s="1" t="s">
        <v>3</v>
      </c>
      <c r="O217" s="6">
        <v>10</v>
      </c>
      <c r="P217" s="6">
        <v>0.46833333333333332</v>
      </c>
      <c r="Q217" s="6">
        <v>0</v>
      </c>
      <c r="R217" s="4">
        <v>33033.089999999997</v>
      </c>
      <c r="S217" s="4">
        <v>0</v>
      </c>
      <c r="T217" s="4">
        <v>0</v>
      </c>
      <c r="U217" s="4">
        <f t="shared" si="27"/>
        <v>33033.089999999997</v>
      </c>
      <c r="V217" s="9">
        <f t="shared" si="28"/>
        <v>1</v>
      </c>
      <c r="W217" s="9">
        <f t="shared" si="29"/>
        <v>0.95526190097118291</v>
      </c>
      <c r="X217" s="9">
        <f t="shared" si="30"/>
        <v>1</v>
      </c>
      <c r="Y217" s="9">
        <f t="shared" si="31"/>
        <v>1</v>
      </c>
    </row>
    <row r="218" spans="1:25" x14ac:dyDescent="0.2">
      <c r="A218" s="1" t="s">
        <v>388</v>
      </c>
      <c r="B218" s="1">
        <f t="shared" si="24"/>
        <v>2023</v>
      </c>
      <c r="C218" s="1" t="str">
        <f t="shared" si="25"/>
        <v>08</v>
      </c>
      <c r="D218" s="1" t="str">
        <f t="shared" si="26"/>
        <v>08/23</v>
      </c>
      <c r="E218" s="1" t="s">
        <v>5</v>
      </c>
      <c r="F218" s="1" t="s">
        <v>389</v>
      </c>
      <c r="G218" s="1" t="s">
        <v>7</v>
      </c>
      <c r="H218" s="1" t="s">
        <v>8</v>
      </c>
      <c r="I218" s="1" t="s">
        <v>9</v>
      </c>
      <c r="J218" s="1" t="s">
        <v>1</v>
      </c>
      <c r="K218" s="1" t="s">
        <v>1</v>
      </c>
      <c r="L218" s="1" t="s">
        <v>2</v>
      </c>
      <c r="M218" s="1" t="s">
        <v>1044</v>
      </c>
      <c r="N218" s="1" t="s">
        <v>3</v>
      </c>
      <c r="O218" s="6">
        <v>10</v>
      </c>
      <c r="P218" s="6">
        <v>0</v>
      </c>
      <c r="Q218" s="6">
        <v>0</v>
      </c>
      <c r="R218" s="4">
        <v>0</v>
      </c>
      <c r="S218" s="4">
        <v>0</v>
      </c>
      <c r="T218" s="4">
        <v>0</v>
      </c>
      <c r="U218" s="4">
        <f t="shared" si="27"/>
        <v>0</v>
      </c>
      <c r="V218" s="9">
        <f t="shared" si="28"/>
        <v>1</v>
      </c>
      <c r="W218" s="9">
        <f t="shared" si="29"/>
        <v>1</v>
      </c>
      <c r="X218" s="9">
        <f t="shared" si="30"/>
        <v>1</v>
      </c>
      <c r="Y218" s="9">
        <f t="shared" si="31"/>
        <v>1</v>
      </c>
    </row>
    <row r="219" spans="1:25" x14ac:dyDescent="0.2">
      <c r="A219" s="1" t="s">
        <v>390</v>
      </c>
      <c r="B219" s="1">
        <f t="shared" si="24"/>
        <v>2023</v>
      </c>
      <c r="C219" s="1" t="str">
        <f t="shared" si="25"/>
        <v>08</v>
      </c>
      <c r="D219" s="1" t="str">
        <f t="shared" si="26"/>
        <v>08/23</v>
      </c>
      <c r="E219" s="1" t="s">
        <v>5</v>
      </c>
      <c r="F219" s="1" t="s">
        <v>391</v>
      </c>
      <c r="G219" s="1" t="s">
        <v>7</v>
      </c>
      <c r="H219" s="1" t="s">
        <v>8</v>
      </c>
      <c r="I219" s="1" t="s">
        <v>9</v>
      </c>
      <c r="J219" s="1" t="s">
        <v>1</v>
      </c>
      <c r="K219" s="1" t="s">
        <v>1</v>
      </c>
      <c r="L219" s="1" t="s">
        <v>2</v>
      </c>
      <c r="M219" s="1" t="s">
        <v>1044</v>
      </c>
      <c r="N219" s="1" t="s">
        <v>3</v>
      </c>
      <c r="O219" s="6">
        <v>4</v>
      </c>
      <c r="P219" s="6">
        <v>0</v>
      </c>
      <c r="Q219" s="6">
        <v>6</v>
      </c>
      <c r="R219" s="4">
        <v>0</v>
      </c>
      <c r="S219" s="4">
        <v>0</v>
      </c>
      <c r="T219" s="4">
        <v>0</v>
      </c>
      <c r="U219" s="4">
        <f t="shared" si="27"/>
        <v>0</v>
      </c>
      <c r="V219" s="9">
        <f t="shared" si="28"/>
        <v>1</v>
      </c>
      <c r="W219" s="9">
        <f t="shared" si="29"/>
        <v>1</v>
      </c>
      <c r="X219" s="9">
        <f t="shared" si="30"/>
        <v>0.4</v>
      </c>
      <c r="Y219" s="9">
        <f t="shared" si="31"/>
        <v>0.4</v>
      </c>
    </row>
    <row r="220" spans="1:25" x14ac:dyDescent="0.2">
      <c r="A220" s="1" t="s">
        <v>392</v>
      </c>
      <c r="B220" s="1">
        <f t="shared" si="24"/>
        <v>2023</v>
      </c>
      <c r="C220" s="1" t="str">
        <f t="shared" si="25"/>
        <v>08</v>
      </c>
      <c r="D220" s="1" t="str">
        <f t="shared" si="26"/>
        <v>08/23</v>
      </c>
      <c r="E220" s="1" t="s">
        <v>5</v>
      </c>
      <c r="F220" s="1" t="s">
        <v>393</v>
      </c>
      <c r="G220" s="1" t="s">
        <v>7</v>
      </c>
      <c r="H220" s="1" t="s">
        <v>8</v>
      </c>
      <c r="I220" s="1" t="s">
        <v>9</v>
      </c>
      <c r="J220" s="1" t="s">
        <v>394</v>
      </c>
      <c r="K220" s="1" t="s">
        <v>13</v>
      </c>
      <c r="L220" s="1" t="s">
        <v>2</v>
      </c>
      <c r="M220" s="1" t="s">
        <v>1044</v>
      </c>
      <c r="N220" s="1" t="s">
        <v>3</v>
      </c>
      <c r="O220" s="6">
        <v>5</v>
      </c>
      <c r="P220" s="6">
        <v>0.48333333333333328</v>
      </c>
      <c r="Q220" s="6">
        <v>4.5166666666666666</v>
      </c>
      <c r="R220" s="4">
        <v>355902.5</v>
      </c>
      <c r="S220" s="4">
        <v>0</v>
      </c>
      <c r="T220" s="4">
        <v>0</v>
      </c>
      <c r="U220" s="4">
        <f t="shared" si="27"/>
        <v>355902.5</v>
      </c>
      <c r="V220" s="9">
        <f t="shared" si="28"/>
        <v>0.95166666666666655</v>
      </c>
      <c r="W220" s="9">
        <f t="shared" si="29"/>
        <v>0.91185410334346506</v>
      </c>
      <c r="X220" s="9">
        <f t="shared" si="30"/>
        <v>0.5253940455341507</v>
      </c>
      <c r="Y220" s="9">
        <f t="shared" si="31"/>
        <v>0.5</v>
      </c>
    </row>
    <row r="221" spans="1:25" x14ac:dyDescent="0.2">
      <c r="A221" s="1" t="s">
        <v>395</v>
      </c>
      <c r="B221" s="1">
        <f t="shared" si="24"/>
        <v>2023</v>
      </c>
      <c r="C221" s="1" t="str">
        <f t="shared" si="25"/>
        <v>08</v>
      </c>
      <c r="D221" s="1" t="str">
        <f t="shared" si="26"/>
        <v>08/23</v>
      </c>
      <c r="E221" s="1" t="s">
        <v>5</v>
      </c>
      <c r="F221" s="1" t="s">
        <v>396</v>
      </c>
      <c r="G221" s="1" t="s">
        <v>7</v>
      </c>
      <c r="H221" s="1" t="s">
        <v>8</v>
      </c>
      <c r="I221" s="1" t="s">
        <v>9</v>
      </c>
      <c r="J221" s="1" t="s">
        <v>1</v>
      </c>
      <c r="K221" s="1" t="s">
        <v>1</v>
      </c>
      <c r="L221" s="1" t="s">
        <v>2</v>
      </c>
      <c r="M221" s="1" t="s">
        <v>1044</v>
      </c>
      <c r="N221" s="1" t="s">
        <v>3</v>
      </c>
      <c r="O221" s="6">
        <v>9</v>
      </c>
      <c r="P221" s="6">
        <v>0</v>
      </c>
      <c r="Q221" s="6">
        <v>1</v>
      </c>
      <c r="R221" s="4">
        <v>0</v>
      </c>
      <c r="S221" s="4">
        <v>0</v>
      </c>
      <c r="T221" s="4">
        <v>0</v>
      </c>
      <c r="U221" s="4">
        <f t="shared" si="27"/>
        <v>0</v>
      </c>
      <c r="V221" s="9">
        <f t="shared" si="28"/>
        <v>1</v>
      </c>
      <c r="W221" s="9">
        <f t="shared" si="29"/>
        <v>1</v>
      </c>
      <c r="X221" s="9">
        <f t="shared" si="30"/>
        <v>0.9</v>
      </c>
      <c r="Y221" s="9">
        <f t="shared" si="31"/>
        <v>0.9</v>
      </c>
    </row>
    <row r="222" spans="1:25" x14ac:dyDescent="0.2">
      <c r="A222" s="1" t="s">
        <v>397</v>
      </c>
      <c r="B222" s="1">
        <f t="shared" si="24"/>
        <v>2023</v>
      </c>
      <c r="C222" s="1" t="str">
        <f t="shared" si="25"/>
        <v>08</v>
      </c>
      <c r="D222" s="1" t="str">
        <f t="shared" si="26"/>
        <v>08/23</v>
      </c>
      <c r="E222" s="1" t="s">
        <v>5</v>
      </c>
      <c r="F222" s="1" t="s">
        <v>398</v>
      </c>
      <c r="G222" s="1" t="s">
        <v>7</v>
      </c>
      <c r="H222" s="1" t="s">
        <v>8</v>
      </c>
      <c r="I222" s="1" t="s">
        <v>9</v>
      </c>
      <c r="J222" s="1" t="s">
        <v>1</v>
      </c>
      <c r="K222" s="1" t="s">
        <v>1</v>
      </c>
      <c r="L222" s="1" t="s">
        <v>2</v>
      </c>
      <c r="M222" s="1" t="s">
        <v>1044</v>
      </c>
      <c r="N222" s="1" t="s">
        <v>3</v>
      </c>
      <c r="O222" s="6">
        <v>10</v>
      </c>
      <c r="P222" s="6">
        <v>0</v>
      </c>
      <c r="Q222" s="6">
        <v>0</v>
      </c>
      <c r="R222" s="4">
        <v>0</v>
      </c>
      <c r="S222" s="4">
        <v>0</v>
      </c>
      <c r="T222" s="4">
        <v>0</v>
      </c>
      <c r="U222" s="4">
        <f t="shared" si="27"/>
        <v>0</v>
      </c>
      <c r="V222" s="9">
        <f t="shared" si="28"/>
        <v>1</v>
      </c>
      <c r="W222" s="9">
        <f t="shared" si="29"/>
        <v>1</v>
      </c>
      <c r="X222" s="9">
        <f t="shared" si="30"/>
        <v>1</v>
      </c>
      <c r="Y222" s="9">
        <f t="shared" si="31"/>
        <v>1</v>
      </c>
    </row>
    <row r="223" spans="1:25" x14ac:dyDescent="0.2">
      <c r="A223" s="1" t="s">
        <v>399</v>
      </c>
      <c r="B223" s="1">
        <f t="shared" si="24"/>
        <v>2023</v>
      </c>
      <c r="C223" s="1" t="str">
        <f t="shared" si="25"/>
        <v>08</v>
      </c>
      <c r="D223" s="1" t="str">
        <f t="shared" si="26"/>
        <v>08/23</v>
      </c>
      <c r="E223" s="1" t="s">
        <v>5</v>
      </c>
      <c r="F223" s="1" t="s">
        <v>400</v>
      </c>
      <c r="G223" s="1" t="s">
        <v>7</v>
      </c>
      <c r="H223" s="1" t="s">
        <v>8</v>
      </c>
      <c r="I223" s="1" t="s">
        <v>9</v>
      </c>
      <c r="J223" s="1" t="s">
        <v>401</v>
      </c>
      <c r="K223" s="1" t="s">
        <v>13</v>
      </c>
      <c r="L223" s="1" t="s">
        <v>2</v>
      </c>
      <c r="M223" s="1" t="s">
        <v>1044</v>
      </c>
      <c r="N223" s="1" t="s">
        <v>3</v>
      </c>
      <c r="O223" s="6">
        <v>10</v>
      </c>
      <c r="P223" s="6">
        <v>3</v>
      </c>
      <c r="Q223" s="6">
        <v>0</v>
      </c>
      <c r="R223" s="4">
        <v>0</v>
      </c>
      <c r="S223" s="4">
        <v>0</v>
      </c>
      <c r="T223" s="4">
        <v>0</v>
      </c>
      <c r="U223" s="4">
        <f t="shared" si="27"/>
        <v>0</v>
      </c>
      <c r="V223" s="9">
        <f t="shared" si="28"/>
        <v>1</v>
      </c>
      <c r="W223" s="9">
        <f t="shared" si="29"/>
        <v>0.76923076923076927</v>
      </c>
      <c r="X223" s="9">
        <f t="shared" si="30"/>
        <v>1</v>
      </c>
      <c r="Y223" s="9">
        <f t="shared" si="31"/>
        <v>1</v>
      </c>
    </row>
    <row r="224" spans="1:25" x14ac:dyDescent="0.2">
      <c r="A224" s="1" t="s">
        <v>402</v>
      </c>
      <c r="B224" s="1">
        <f t="shared" si="24"/>
        <v>2023</v>
      </c>
      <c r="C224" s="1" t="str">
        <f t="shared" si="25"/>
        <v>08</v>
      </c>
      <c r="D224" s="1" t="str">
        <f t="shared" si="26"/>
        <v>08/23</v>
      </c>
      <c r="E224" s="1" t="s">
        <v>5</v>
      </c>
      <c r="F224" s="1" t="s">
        <v>403</v>
      </c>
      <c r="G224" s="1" t="s">
        <v>7</v>
      </c>
      <c r="H224" s="1" t="s">
        <v>8</v>
      </c>
      <c r="I224" s="1" t="s">
        <v>9</v>
      </c>
      <c r="J224" s="1" t="s">
        <v>404</v>
      </c>
      <c r="K224" s="1" t="s">
        <v>13</v>
      </c>
      <c r="L224" s="1" t="s">
        <v>2</v>
      </c>
      <c r="M224" s="1" t="s">
        <v>1044</v>
      </c>
      <c r="N224" s="1" t="s">
        <v>3</v>
      </c>
      <c r="O224" s="6">
        <v>10</v>
      </c>
      <c r="P224" s="6">
        <v>0.33333333333333331</v>
      </c>
      <c r="Q224" s="6">
        <v>0</v>
      </c>
      <c r="R224" s="4">
        <v>33033.089999999997</v>
      </c>
      <c r="S224" s="4">
        <v>0</v>
      </c>
      <c r="T224" s="4">
        <v>0</v>
      </c>
      <c r="U224" s="4">
        <f t="shared" si="27"/>
        <v>33033.089999999997</v>
      </c>
      <c r="V224" s="9">
        <f t="shared" si="28"/>
        <v>1</v>
      </c>
      <c r="W224" s="9">
        <f t="shared" si="29"/>
        <v>0.96774193548387089</v>
      </c>
      <c r="X224" s="9">
        <f t="shared" si="30"/>
        <v>1</v>
      </c>
      <c r="Y224" s="9">
        <f t="shared" si="31"/>
        <v>1</v>
      </c>
    </row>
    <row r="225" spans="1:25" x14ac:dyDescent="0.2">
      <c r="A225" s="1" t="s">
        <v>405</v>
      </c>
      <c r="B225" s="1">
        <f t="shared" si="24"/>
        <v>2023</v>
      </c>
      <c r="C225" s="1" t="str">
        <f t="shared" si="25"/>
        <v>08</v>
      </c>
      <c r="D225" s="1" t="str">
        <f t="shared" si="26"/>
        <v>08/23</v>
      </c>
      <c r="E225" s="1" t="s">
        <v>5</v>
      </c>
      <c r="F225" s="1" t="s">
        <v>406</v>
      </c>
      <c r="G225" s="1" t="s">
        <v>7</v>
      </c>
      <c r="H225" s="1" t="s">
        <v>8</v>
      </c>
      <c r="I225" s="1" t="s">
        <v>9</v>
      </c>
      <c r="J225" s="1" t="s">
        <v>1</v>
      </c>
      <c r="K225" s="1" t="s">
        <v>1</v>
      </c>
      <c r="L225" s="1" t="s">
        <v>2</v>
      </c>
      <c r="M225" s="1" t="s">
        <v>1044</v>
      </c>
      <c r="N225" s="1" t="s">
        <v>3</v>
      </c>
      <c r="O225" s="6">
        <v>10</v>
      </c>
      <c r="P225" s="6">
        <v>0</v>
      </c>
      <c r="Q225" s="6">
        <v>0</v>
      </c>
      <c r="R225" s="4">
        <v>0</v>
      </c>
      <c r="S225" s="4">
        <v>0</v>
      </c>
      <c r="T225" s="4">
        <v>0</v>
      </c>
      <c r="U225" s="4">
        <f t="shared" si="27"/>
        <v>0</v>
      </c>
      <c r="V225" s="9">
        <f t="shared" si="28"/>
        <v>1</v>
      </c>
      <c r="W225" s="9">
        <f t="shared" si="29"/>
        <v>1</v>
      </c>
      <c r="X225" s="9">
        <f t="shared" si="30"/>
        <v>1</v>
      </c>
      <c r="Y225" s="9">
        <f t="shared" si="31"/>
        <v>1</v>
      </c>
    </row>
    <row r="226" spans="1:25" x14ac:dyDescent="0.2">
      <c r="A226" s="1" t="s">
        <v>407</v>
      </c>
      <c r="B226" s="1">
        <f t="shared" si="24"/>
        <v>2023</v>
      </c>
      <c r="C226" s="1" t="str">
        <f t="shared" si="25"/>
        <v>08</v>
      </c>
      <c r="D226" s="1" t="str">
        <f t="shared" si="26"/>
        <v>08/23</v>
      </c>
      <c r="E226" s="1" t="s">
        <v>5</v>
      </c>
      <c r="F226" s="1" t="s">
        <v>408</v>
      </c>
      <c r="G226" s="1" t="s">
        <v>7</v>
      </c>
      <c r="H226" s="1" t="s">
        <v>8</v>
      </c>
      <c r="I226" s="1" t="s">
        <v>9</v>
      </c>
      <c r="J226" s="1" t="s">
        <v>1</v>
      </c>
      <c r="K226" s="1" t="s">
        <v>1</v>
      </c>
      <c r="L226" s="1" t="s">
        <v>2</v>
      </c>
      <c r="M226" s="1" t="s">
        <v>1044</v>
      </c>
      <c r="N226" s="1" t="s">
        <v>3</v>
      </c>
      <c r="O226" s="6">
        <v>9</v>
      </c>
      <c r="P226" s="6">
        <v>0</v>
      </c>
      <c r="Q226" s="6">
        <v>1</v>
      </c>
      <c r="R226" s="4">
        <v>0</v>
      </c>
      <c r="S226" s="4">
        <v>0</v>
      </c>
      <c r="T226" s="4">
        <v>0</v>
      </c>
      <c r="U226" s="4">
        <f t="shared" si="27"/>
        <v>0</v>
      </c>
      <c r="V226" s="9">
        <f t="shared" si="28"/>
        <v>1</v>
      </c>
      <c r="W226" s="9">
        <f t="shared" si="29"/>
        <v>1</v>
      </c>
      <c r="X226" s="9">
        <f t="shared" si="30"/>
        <v>0.9</v>
      </c>
      <c r="Y226" s="9">
        <f t="shared" si="31"/>
        <v>0.9</v>
      </c>
    </row>
    <row r="227" spans="1:25" x14ac:dyDescent="0.2">
      <c r="A227" s="1" t="s">
        <v>409</v>
      </c>
      <c r="B227" s="1">
        <f t="shared" si="24"/>
        <v>2023</v>
      </c>
      <c r="C227" s="1" t="str">
        <f t="shared" si="25"/>
        <v>08</v>
      </c>
      <c r="D227" s="1" t="str">
        <f t="shared" si="26"/>
        <v>08/23</v>
      </c>
      <c r="E227" s="1" t="s">
        <v>5</v>
      </c>
      <c r="F227" s="1" t="s">
        <v>410</v>
      </c>
      <c r="G227" s="1" t="s">
        <v>7</v>
      </c>
      <c r="H227" s="1" t="s">
        <v>8</v>
      </c>
      <c r="I227" s="1" t="s">
        <v>9</v>
      </c>
      <c r="J227" s="1" t="s">
        <v>411</v>
      </c>
      <c r="K227" s="1" t="s">
        <v>13</v>
      </c>
      <c r="L227" s="1" t="s">
        <v>2</v>
      </c>
      <c r="M227" s="1" t="s">
        <v>1044</v>
      </c>
      <c r="N227" s="1" t="s">
        <v>3</v>
      </c>
      <c r="O227" s="6">
        <v>10</v>
      </c>
      <c r="P227" s="6">
        <v>0</v>
      </c>
      <c r="Q227" s="6">
        <v>0</v>
      </c>
      <c r="R227" s="4">
        <v>66066.180000000008</v>
      </c>
      <c r="S227" s="4">
        <v>0</v>
      </c>
      <c r="T227" s="4">
        <v>0</v>
      </c>
      <c r="U227" s="4">
        <f t="shared" si="27"/>
        <v>66066.180000000008</v>
      </c>
      <c r="V227" s="9">
        <f t="shared" si="28"/>
        <v>1</v>
      </c>
      <c r="W227" s="9">
        <f t="shared" si="29"/>
        <v>1</v>
      </c>
      <c r="X227" s="9">
        <f t="shared" si="30"/>
        <v>1</v>
      </c>
      <c r="Y227" s="9">
        <f t="shared" si="31"/>
        <v>1</v>
      </c>
    </row>
    <row r="228" spans="1:25" x14ac:dyDescent="0.2">
      <c r="A228" s="1" t="s">
        <v>412</v>
      </c>
      <c r="B228" s="1">
        <f t="shared" si="24"/>
        <v>2023</v>
      </c>
      <c r="C228" s="1" t="str">
        <f t="shared" si="25"/>
        <v>08</v>
      </c>
      <c r="D228" s="1" t="str">
        <f t="shared" si="26"/>
        <v>08/23</v>
      </c>
      <c r="E228" s="1" t="s">
        <v>5</v>
      </c>
      <c r="F228" s="1" t="s">
        <v>413</v>
      </c>
      <c r="G228" s="1" t="s">
        <v>7</v>
      </c>
      <c r="H228" s="1" t="s">
        <v>8</v>
      </c>
      <c r="I228" s="1" t="s">
        <v>9</v>
      </c>
      <c r="J228" s="1" t="s">
        <v>1</v>
      </c>
      <c r="K228" s="1" t="s">
        <v>1</v>
      </c>
      <c r="L228" s="1" t="s">
        <v>2</v>
      </c>
      <c r="M228" s="1" t="s">
        <v>1044</v>
      </c>
      <c r="N228" s="1" t="s">
        <v>3</v>
      </c>
      <c r="O228" s="6">
        <v>10</v>
      </c>
      <c r="P228" s="6">
        <v>0</v>
      </c>
      <c r="Q228" s="6">
        <v>0</v>
      </c>
      <c r="R228" s="4">
        <v>0</v>
      </c>
      <c r="S228" s="4">
        <v>0</v>
      </c>
      <c r="T228" s="4">
        <v>0</v>
      </c>
      <c r="U228" s="4">
        <f t="shared" si="27"/>
        <v>0</v>
      </c>
      <c r="V228" s="9">
        <f t="shared" si="28"/>
        <v>1</v>
      </c>
      <c r="W228" s="9">
        <f t="shared" si="29"/>
        <v>1</v>
      </c>
      <c r="X228" s="9">
        <f t="shared" si="30"/>
        <v>1</v>
      </c>
      <c r="Y228" s="9">
        <f t="shared" si="31"/>
        <v>1</v>
      </c>
    </row>
    <row r="229" spans="1:25" x14ac:dyDescent="0.2">
      <c r="A229" s="1" t="s">
        <v>414</v>
      </c>
      <c r="B229" s="1">
        <f t="shared" si="24"/>
        <v>2023</v>
      </c>
      <c r="C229" s="1" t="str">
        <f t="shared" si="25"/>
        <v>08</v>
      </c>
      <c r="D229" s="1" t="str">
        <f t="shared" si="26"/>
        <v>08/23</v>
      </c>
      <c r="E229" s="1" t="s">
        <v>5</v>
      </c>
      <c r="F229" s="1" t="s">
        <v>415</v>
      </c>
      <c r="G229" s="1" t="s">
        <v>7</v>
      </c>
      <c r="H229" s="1" t="s">
        <v>8</v>
      </c>
      <c r="I229" s="1" t="s">
        <v>9</v>
      </c>
      <c r="J229" s="1" t="s">
        <v>1</v>
      </c>
      <c r="K229" s="1" t="s">
        <v>1</v>
      </c>
      <c r="L229" s="1" t="s">
        <v>2</v>
      </c>
      <c r="M229" s="1" t="s">
        <v>1044</v>
      </c>
      <c r="N229" s="1" t="s">
        <v>3</v>
      </c>
      <c r="O229" s="6">
        <v>10</v>
      </c>
      <c r="P229" s="6">
        <v>0</v>
      </c>
      <c r="Q229" s="6">
        <v>0</v>
      </c>
      <c r="R229" s="4">
        <v>0</v>
      </c>
      <c r="S229" s="4">
        <v>0</v>
      </c>
      <c r="T229" s="4">
        <v>0</v>
      </c>
      <c r="U229" s="4">
        <f t="shared" si="27"/>
        <v>0</v>
      </c>
      <c r="V229" s="9">
        <f t="shared" si="28"/>
        <v>1</v>
      </c>
      <c r="W229" s="9">
        <f t="shared" si="29"/>
        <v>1</v>
      </c>
      <c r="X229" s="9">
        <f t="shared" si="30"/>
        <v>1</v>
      </c>
      <c r="Y229" s="9">
        <f t="shared" si="31"/>
        <v>1</v>
      </c>
    </row>
    <row r="230" spans="1:25" x14ac:dyDescent="0.2">
      <c r="A230" s="1" t="s">
        <v>416</v>
      </c>
      <c r="B230" s="1">
        <f t="shared" si="24"/>
        <v>2023</v>
      </c>
      <c r="C230" s="1" t="str">
        <f t="shared" si="25"/>
        <v>08</v>
      </c>
      <c r="D230" s="1" t="str">
        <f t="shared" si="26"/>
        <v>08/23</v>
      </c>
      <c r="E230" s="1" t="s">
        <v>5</v>
      </c>
      <c r="F230" s="1" t="s">
        <v>417</v>
      </c>
      <c r="G230" s="1" t="s">
        <v>7</v>
      </c>
      <c r="H230" s="1" t="s">
        <v>8</v>
      </c>
      <c r="I230" s="1" t="s">
        <v>9</v>
      </c>
      <c r="J230" s="1" t="s">
        <v>1</v>
      </c>
      <c r="K230" s="1" t="s">
        <v>1</v>
      </c>
      <c r="L230" s="1" t="s">
        <v>2</v>
      </c>
      <c r="M230" s="1" t="s">
        <v>1044</v>
      </c>
      <c r="N230" s="1" t="s">
        <v>3</v>
      </c>
      <c r="O230" s="6">
        <v>10</v>
      </c>
      <c r="P230" s="6">
        <v>0</v>
      </c>
      <c r="Q230" s="6">
        <v>0</v>
      </c>
      <c r="R230" s="4">
        <v>0</v>
      </c>
      <c r="S230" s="4">
        <v>0</v>
      </c>
      <c r="T230" s="4">
        <v>0</v>
      </c>
      <c r="U230" s="4">
        <f t="shared" si="27"/>
        <v>0</v>
      </c>
      <c r="V230" s="9">
        <f t="shared" si="28"/>
        <v>1</v>
      </c>
      <c r="W230" s="9">
        <f t="shared" si="29"/>
        <v>1</v>
      </c>
      <c r="X230" s="9">
        <f t="shared" si="30"/>
        <v>1</v>
      </c>
      <c r="Y230" s="9">
        <f t="shared" si="31"/>
        <v>1</v>
      </c>
    </row>
    <row r="231" spans="1:25" x14ac:dyDescent="0.2">
      <c r="A231" s="1" t="s">
        <v>418</v>
      </c>
      <c r="B231" s="1">
        <f t="shared" si="24"/>
        <v>2023</v>
      </c>
      <c r="C231" s="1" t="str">
        <f t="shared" si="25"/>
        <v>08</v>
      </c>
      <c r="D231" s="1" t="str">
        <f t="shared" si="26"/>
        <v>08/23</v>
      </c>
      <c r="E231" s="1" t="s">
        <v>5</v>
      </c>
      <c r="F231" s="1" t="s">
        <v>419</v>
      </c>
      <c r="G231" s="1" t="s">
        <v>7</v>
      </c>
      <c r="H231" s="1" t="s">
        <v>8</v>
      </c>
      <c r="I231" s="1" t="s">
        <v>9</v>
      </c>
      <c r="J231" s="1" t="s">
        <v>1</v>
      </c>
      <c r="K231" s="1" t="s">
        <v>1</v>
      </c>
      <c r="L231" s="1" t="s">
        <v>2</v>
      </c>
      <c r="M231" s="1" t="s">
        <v>1044</v>
      </c>
      <c r="N231" s="1" t="s">
        <v>3</v>
      </c>
      <c r="O231" s="6">
        <v>10</v>
      </c>
      <c r="P231" s="6">
        <v>0</v>
      </c>
      <c r="Q231" s="6">
        <v>0</v>
      </c>
      <c r="R231" s="4">
        <v>0</v>
      </c>
      <c r="S231" s="4">
        <v>0</v>
      </c>
      <c r="T231" s="4">
        <v>0</v>
      </c>
      <c r="U231" s="4">
        <f t="shared" si="27"/>
        <v>0</v>
      </c>
      <c r="V231" s="9">
        <f t="shared" si="28"/>
        <v>1</v>
      </c>
      <c r="W231" s="9">
        <f t="shared" si="29"/>
        <v>1</v>
      </c>
      <c r="X231" s="9">
        <f t="shared" si="30"/>
        <v>1</v>
      </c>
      <c r="Y231" s="9">
        <f t="shared" si="31"/>
        <v>1</v>
      </c>
    </row>
    <row r="232" spans="1:25" x14ac:dyDescent="0.2">
      <c r="A232" s="1" t="s">
        <v>420</v>
      </c>
      <c r="B232" s="1">
        <f t="shared" si="24"/>
        <v>2023</v>
      </c>
      <c r="C232" s="1" t="str">
        <f t="shared" si="25"/>
        <v>08</v>
      </c>
      <c r="D232" s="1" t="str">
        <f t="shared" si="26"/>
        <v>08/23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421</v>
      </c>
      <c r="K232" s="1" t="s">
        <v>13</v>
      </c>
      <c r="L232" s="1" t="s">
        <v>2</v>
      </c>
      <c r="M232" s="1" t="s">
        <v>1044</v>
      </c>
      <c r="N232" s="1" t="s">
        <v>3</v>
      </c>
      <c r="O232" s="6">
        <v>0</v>
      </c>
      <c r="P232" s="6">
        <v>0.41666666666666669</v>
      </c>
      <c r="Q232" s="6">
        <v>9.5833333333333339</v>
      </c>
      <c r="R232" s="4">
        <v>33033.089999999997</v>
      </c>
      <c r="S232" s="4">
        <v>0</v>
      </c>
      <c r="T232" s="4">
        <v>0</v>
      </c>
      <c r="U232" s="4">
        <f t="shared" si="27"/>
        <v>33033.089999999997</v>
      </c>
      <c r="V232" s="9">
        <f t="shared" si="28"/>
        <v>0.95833333333333337</v>
      </c>
      <c r="W232" s="9">
        <f t="shared" si="29"/>
        <v>0</v>
      </c>
      <c r="X232" s="9">
        <f t="shared" si="30"/>
        <v>0</v>
      </c>
      <c r="Y232" s="9">
        <f t="shared" si="31"/>
        <v>0</v>
      </c>
    </row>
    <row r="233" spans="1:25" x14ac:dyDescent="0.2">
      <c r="A233" s="1" t="s">
        <v>422</v>
      </c>
      <c r="B233" s="1">
        <f t="shared" si="24"/>
        <v>2023</v>
      </c>
      <c r="C233" s="1" t="str">
        <f t="shared" si="25"/>
        <v>08</v>
      </c>
      <c r="D233" s="1" t="str">
        <f t="shared" si="26"/>
        <v>08/23</v>
      </c>
      <c r="E233" s="1" t="s">
        <v>5</v>
      </c>
      <c r="F233" s="1" t="s">
        <v>423</v>
      </c>
      <c r="G233" s="1" t="s">
        <v>7</v>
      </c>
      <c r="H233" s="1" t="s">
        <v>8</v>
      </c>
      <c r="I233" s="1" t="s">
        <v>9</v>
      </c>
      <c r="J233" s="1" t="s">
        <v>424</v>
      </c>
      <c r="K233" s="1" t="s">
        <v>13</v>
      </c>
      <c r="L233" s="1" t="s">
        <v>2</v>
      </c>
      <c r="M233" s="1" t="s">
        <v>1044</v>
      </c>
      <c r="N233" s="1" t="s">
        <v>3</v>
      </c>
      <c r="O233" s="6">
        <v>7</v>
      </c>
      <c r="P233" s="6">
        <v>0.33333333333333331</v>
      </c>
      <c r="Q233" s="6">
        <v>2.666666666666667</v>
      </c>
      <c r="R233" s="4">
        <v>1075000</v>
      </c>
      <c r="S233" s="4">
        <v>0</v>
      </c>
      <c r="T233" s="4">
        <v>0</v>
      </c>
      <c r="U233" s="4">
        <f t="shared" si="27"/>
        <v>1075000</v>
      </c>
      <c r="V233" s="9">
        <f t="shared" si="28"/>
        <v>0.96666666666666679</v>
      </c>
      <c r="W233" s="9">
        <f t="shared" si="29"/>
        <v>0.95454545454545459</v>
      </c>
      <c r="X233" s="9">
        <f t="shared" si="30"/>
        <v>0.72413793103448265</v>
      </c>
      <c r="Y233" s="9">
        <f t="shared" si="31"/>
        <v>0.7</v>
      </c>
    </row>
    <row r="234" spans="1:25" x14ac:dyDescent="0.2">
      <c r="A234" s="1" t="s">
        <v>425</v>
      </c>
      <c r="B234" s="1">
        <f t="shared" si="24"/>
        <v>2023</v>
      </c>
      <c r="C234" s="1" t="str">
        <f t="shared" si="25"/>
        <v>08</v>
      </c>
      <c r="D234" s="1" t="str">
        <f t="shared" si="26"/>
        <v>08/23</v>
      </c>
      <c r="E234" s="1" t="s">
        <v>426</v>
      </c>
      <c r="F234" s="1" t="s">
        <v>427</v>
      </c>
      <c r="G234" s="1" t="s">
        <v>428</v>
      </c>
      <c r="H234" s="1" t="s">
        <v>8</v>
      </c>
      <c r="I234" s="1" t="s">
        <v>9</v>
      </c>
      <c r="J234" s="1" t="s">
        <v>429</v>
      </c>
      <c r="K234" s="1" t="s">
        <v>99</v>
      </c>
      <c r="L234" s="1" t="s">
        <v>2</v>
      </c>
      <c r="M234" s="1" t="s">
        <v>1044</v>
      </c>
      <c r="N234" s="1" t="s">
        <v>3</v>
      </c>
      <c r="O234" s="6">
        <v>8</v>
      </c>
      <c r="P234" s="6">
        <v>3.337222222222223</v>
      </c>
      <c r="Q234" s="6">
        <v>0</v>
      </c>
      <c r="R234" s="4">
        <v>995207.5</v>
      </c>
      <c r="S234" s="4">
        <v>0</v>
      </c>
      <c r="T234" s="4">
        <v>0</v>
      </c>
      <c r="U234" s="4">
        <f t="shared" si="27"/>
        <v>995207.5</v>
      </c>
      <c r="V234" s="9">
        <f t="shared" si="28"/>
        <v>0.8</v>
      </c>
      <c r="W234" s="9">
        <f t="shared" si="29"/>
        <v>0.70564022149262495</v>
      </c>
      <c r="X234" s="9">
        <f t="shared" si="30"/>
        <v>1</v>
      </c>
      <c r="Y234" s="9">
        <f t="shared" si="31"/>
        <v>0.8</v>
      </c>
    </row>
    <row r="235" spans="1:25" x14ac:dyDescent="0.2">
      <c r="A235" s="1" t="s">
        <v>430</v>
      </c>
      <c r="B235" s="1">
        <f t="shared" si="24"/>
        <v>2023</v>
      </c>
      <c r="C235" s="1" t="str">
        <f t="shared" si="25"/>
        <v>08</v>
      </c>
      <c r="D235" s="1" t="str">
        <f t="shared" si="26"/>
        <v>08/23</v>
      </c>
      <c r="E235" s="1" t="s">
        <v>5</v>
      </c>
      <c r="F235" s="1" t="s">
        <v>431</v>
      </c>
      <c r="G235" s="1" t="s">
        <v>7</v>
      </c>
      <c r="H235" s="1" t="s">
        <v>8</v>
      </c>
      <c r="I235" s="1" t="s">
        <v>9</v>
      </c>
      <c r="J235" s="1" t="s">
        <v>1</v>
      </c>
      <c r="K235" s="1" t="s">
        <v>1</v>
      </c>
      <c r="L235" s="1" t="s">
        <v>2</v>
      </c>
      <c r="M235" s="1" t="s">
        <v>1044</v>
      </c>
      <c r="N235" s="1" t="s">
        <v>3</v>
      </c>
      <c r="O235" s="6">
        <v>10</v>
      </c>
      <c r="P235" s="6">
        <v>0</v>
      </c>
      <c r="Q235" s="6">
        <v>0</v>
      </c>
      <c r="R235" s="4">
        <v>0</v>
      </c>
      <c r="S235" s="4">
        <v>0</v>
      </c>
      <c r="T235" s="4">
        <v>0</v>
      </c>
      <c r="U235" s="4">
        <f t="shared" si="27"/>
        <v>0</v>
      </c>
      <c r="V235" s="9">
        <f t="shared" si="28"/>
        <v>1</v>
      </c>
      <c r="W235" s="9">
        <f t="shared" si="29"/>
        <v>1</v>
      </c>
      <c r="X235" s="9">
        <f t="shared" si="30"/>
        <v>1</v>
      </c>
      <c r="Y235" s="9">
        <f t="shared" si="31"/>
        <v>1</v>
      </c>
    </row>
    <row r="236" spans="1:25" x14ac:dyDescent="0.2">
      <c r="A236" s="1" t="s">
        <v>432</v>
      </c>
      <c r="B236" s="1">
        <f t="shared" si="24"/>
        <v>2023</v>
      </c>
      <c r="C236" s="1" t="str">
        <f t="shared" si="25"/>
        <v>08</v>
      </c>
      <c r="D236" s="1" t="str">
        <f t="shared" si="26"/>
        <v>08/23</v>
      </c>
      <c r="E236" s="1" t="s">
        <v>5</v>
      </c>
      <c r="F236" s="1" t="s">
        <v>433</v>
      </c>
      <c r="G236" s="1" t="s">
        <v>7</v>
      </c>
      <c r="H236" s="1" t="s">
        <v>8</v>
      </c>
      <c r="I236" s="1" t="s">
        <v>9</v>
      </c>
      <c r="J236" s="1" t="s">
        <v>1</v>
      </c>
      <c r="K236" s="1" t="s">
        <v>1</v>
      </c>
      <c r="L236" s="1" t="s">
        <v>2</v>
      </c>
      <c r="M236" s="1" t="s">
        <v>1044</v>
      </c>
      <c r="N236" s="1" t="s">
        <v>3</v>
      </c>
      <c r="O236" s="6">
        <v>9</v>
      </c>
      <c r="P236" s="6">
        <v>0</v>
      </c>
      <c r="Q236" s="6">
        <v>1</v>
      </c>
      <c r="R236" s="4">
        <v>0</v>
      </c>
      <c r="S236" s="4">
        <v>0</v>
      </c>
      <c r="T236" s="4">
        <v>0</v>
      </c>
      <c r="U236" s="4">
        <f t="shared" si="27"/>
        <v>0</v>
      </c>
      <c r="V236" s="9">
        <f t="shared" si="28"/>
        <v>1</v>
      </c>
      <c r="W236" s="9">
        <f t="shared" si="29"/>
        <v>1</v>
      </c>
      <c r="X236" s="9">
        <f t="shared" si="30"/>
        <v>0.9</v>
      </c>
      <c r="Y236" s="9">
        <f t="shared" si="31"/>
        <v>0.9</v>
      </c>
    </row>
    <row r="237" spans="1:25" x14ac:dyDescent="0.2">
      <c r="A237" s="1" t="s">
        <v>434</v>
      </c>
      <c r="B237" s="1">
        <f t="shared" si="24"/>
        <v>2023</v>
      </c>
      <c r="C237" s="1" t="str">
        <f t="shared" si="25"/>
        <v>08</v>
      </c>
      <c r="D237" s="1" t="str">
        <f t="shared" si="26"/>
        <v>08/23</v>
      </c>
      <c r="E237" s="1" t="s">
        <v>5</v>
      </c>
      <c r="F237" s="1" t="s">
        <v>435</v>
      </c>
      <c r="G237" s="1" t="s">
        <v>7</v>
      </c>
      <c r="H237" s="1" t="s">
        <v>8</v>
      </c>
      <c r="I237" s="1" t="s">
        <v>9</v>
      </c>
      <c r="J237" s="1" t="s">
        <v>436</v>
      </c>
      <c r="K237" s="1" t="s">
        <v>13</v>
      </c>
      <c r="L237" s="1" t="s">
        <v>2</v>
      </c>
      <c r="M237" s="1" t="s">
        <v>1044</v>
      </c>
      <c r="N237" s="1" t="s">
        <v>3</v>
      </c>
      <c r="O237" s="6">
        <v>10</v>
      </c>
      <c r="P237" s="6">
        <v>0.33333333333333331</v>
      </c>
      <c r="Q237" s="6">
        <v>0</v>
      </c>
      <c r="R237" s="4">
        <v>430000</v>
      </c>
      <c r="S237" s="4">
        <v>0</v>
      </c>
      <c r="T237" s="4">
        <v>0</v>
      </c>
      <c r="U237" s="4">
        <f t="shared" si="27"/>
        <v>430000</v>
      </c>
      <c r="V237" s="9">
        <f t="shared" si="28"/>
        <v>1</v>
      </c>
      <c r="W237" s="9">
        <f t="shared" si="29"/>
        <v>0.96774193548387089</v>
      </c>
      <c r="X237" s="9">
        <f t="shared" si="30"/>
        <v>1</v>
      </c>
      <c r="Y237" s="9">
        <f t="shared" si="31"/>
        <v>1</v>
      </c>
    </row>
    <row r="238" spans="1:25" x14ac:dyDescent="0.2">
      <c r="A238" s="1" t="s">
        <v>437</v>
      </c>
      <c r="B238" s="1">
        <f t="shared" si="24"/>
        <v>2023</v>
      </c>
      <c r="C238" s="1" t="str">
        <f t="shared" si="25"/>
        <v>08</v>
      </c>
      <c r="D238" s="1" t="str">
        <f t="shared" si="26"/>
        <v>08/23</v>
      </c>
      <c r="E238" s="1" t="s">
        <v>5</v>
      </c>
      <c r="F238" s="1" t="s">
        <v>438</v>
      </c>
      <c r="G238" s="1" t="s">
        <v>7</v>
      </c>
      <c r="H238" s="1" t="s">
        <v>8</v>
      </c>
      <c r="I238" s="1" t="s">
        <v>9</v>
      </c>
      <c r="J238" s="1" t="s">
        <v>1</v>
      </c>
      <c r="K238" s="1" t="s">
        <v>1</v>
      </c>
      <c r="L238" s="1" t="s">
        <v>2</v>
      </c>
      <c r="M238" s="1" t="s">
        <v>1044</v>
      </c>
      <c r="N238" s="1" t="s">
        <v>3</v>
      </c>
      <c r="O238" s="6">
        <v>10</v>
      </c>
      <c r="P238" s="6">
        <v>0</v>
      </c>
      <c r="Q238" s="6">
        <v>0</v>
      </c>
      <c r="R238" s="4">
        <v>0</v>
      </c>
      <c r="S238" s="4">
        <v>0</v>
      </c>
      <c r="T238" s="4">
        <v>0</v>
      </c>
      <c r="U238" s="4">
        <f t="shared" si="27"/>
        <v>0</v>
      </c>
      <c r="V238" s="9">
        <f t="shared" si="28"/>
        <v>1</v>
      </c>
      <c r="W238" s="9">
        <f t="shared" si="29"/>
        <v>1</v>
      </c>
      <c r="X238" s="9">
        <f t="shared" si="30"/>
        <v>1</v>
      </c>
      <c r="Y238" s="9">
        <f t="shared" si="31"/>
        <v>1</v>
      </c>
    </row>
    <row r="239" spans="1:25" x14ac:dyDescent="0.2">
      <c r="A239" s="1" t="s">
        <v>439</v>
      </c>
      <c r="B239" s="1">
        <f t="shared" si="24"/>
        <v>2023</v>
      </c>
      <c r="C239" s="1" t="str">
        <f t="shared" si="25"/>
        <v>08</v>
      </c>
      <c r="D239" s="1" t="str">
        <f t="shared" si="26"/>
        <v>08/23</v>
      </c>
      <c r="E239" s="1" t="s">
        <v>5</v>
      </c>
      <c r="F239" s="1" t="s">
        <v>440</v>
      </c>
      <c r="G239" s="1" t="s">
        <v>7</v>
      </c>
      <c r="H239" s="1" t="s">
        <v>8</v>
      </c>
      <c r="I239" s="1" t="s">
        <v>9</v>
      </c>
      <c r="J239" s="1" t="s">
        <v>1</v>
      </c>
      <c r="K239" s="1" t="s">
        <v>1</v>
      </c>
      <c r="L239" s="1" t="s">
        <v>2</v>
      </c>
      <c r="M239" s="1" t="s">
        <v>1044</v>
      </c>
      <c r="N239" s="1" t="s">
        <v>3</v>
      </c>
      <c r="O239" s="6">
        <v>9</v>
      </c>
      <c r="P239" s="6">
        <v>0</v>
      </c>
      <c r="Q239" s="6">
        <v>1</v>
      </c>
      <c r="R239" s="4">
        <v>0</v>
      </c>
      <c r="S239" s="4">
        <v>0</v>
      </c>
      <c r="T239" s="4">
        <v>0</v>
      </c>
      <c r="U239" s="4">
        <f t="shared" si="27"/>
        <v>0</v>
      </c>
      <c r="V239" s="9">
        <f t="shared" si="28"/>
        <v>1</v>
      </c>
      <c r="W239" s="9">
        <f t="shared" si="29"/>
        <v>1</v>
      </c>
      <c r="X239" s="9">
        <f t="shared" si="30"/>
        <v>0.9</v>
      </c>
      <c r="Y239" s="9">
        <f t="shared" si="31"/>
        <v>0.9</v>
      </c>
    </row>
    <row r="240" spans="1:25" x14ac:dyDescent="0.2">
      <c r="A240" s="1" t="s">
        <v>441</v>
      </c>
      <c r="B240" s="1">
        <f t="shared" si="24"/>
        <v>2023</v>
      </c>
      <c r="C240" s="1" t="str">
        <f t="shared" si="25"/>
        <v>08</v>
      </c>
      <c r="D240" s="1" t="str">
        <f t="shared" si="26"/>
        <v>08/23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2</v>
      </c>
      <c r="M240" s="1" t="s">
        <v>1044</v>
      </c>
      <c r="N240" s="1" t="s">
        <v>3</v>
      </c>
      <c r="O240" s="6">
        <v>0</v>
      </c>
      <c r="P240" s="6">
        <v>0</v>
      </c>
      <c r="Q240" s="6">
        <v>10</v>
      </c>
      <c r="R240" s="4">
        <v>0</v>
      </c>
      <c r="S240" s="4">
        <v>0</v>
      </c>
      <c r="T240" s="4">
        <v>0</v>
      </c>
      <c r="U240" s="4">
        <f t="shared" si="27"/>
        <v>0</v>
      </c>
      <c r="V240" s="9">
        <f t="shared" si="28"/>
        <v>1</v>
      </c>
      <c r="W240" s="9">
        <f t="shared" si="29"/>
        <v>0</v>
      </c>
      <c r="X240" s="9">
        <f t="shared" si="30"/>
        <v>0</v>
      </c>
      <c r="Y240" s="9">
        <f t="shared" si="31"/>
        <v>0</v>
      </c>
    </row>
    <row r="241" spans="1:25" x14ac:dyDescent="0.2">
      <c r="A241" s="1" t="s">
        <v>442</v>
      </c>
      <c r="B241" s="1">
        <f t="shared" si="24"/>
        <v>2023</v>
      </c>
      <c r="C241" s="1" t="str">
        <f t="shared" si="25"/>
        <v>08</v>
      </c>
      <c r="D241" s="1" t="str">
        <f t="shared" si="26"/>
        <v>08/23</v>
      </c>
      <c r="E241" s="1" t="s">
        <v>5</v>
      </c>
      <c r="F241" s="1" t="s">
        <v>443</v>
      </c>
      <c r="G241" s="1" t="s">
        <v>7</v>
      </c>
      <c r="H241" s="1" t="s">
        <v>8</v>
      </c>
      <c r="I241" s="1" t="s">
        <v>9</v>
      </c>
      <c r="J241" s="1" t="s">
        <v>444</v>
      </c>
      <c r="K241" s="1" t="s">
        <v>13</v>
      </c>
      <c r="L241" s="1" t="s">
        <v>2</v>
      </c>
      <c r="M241" s="1" t="s">
        <v>1044</v>
      </c>
      <c r="N241" s="1" t="s">
        <v>3</v>
      </c>
      <c r="O241" s="6">
        <v>10</v>
      </c>
      <c r="P241" s="6">
        <v>0.33333333333333331</v>
      </c>
      <c r="Q241" s="6">
        <v>0</v>
      </c>
      <c r="R241" s="4">
        <v>66066.180000000008</v>
      </c>
      <c r="S241" s="4">
        <v>0</v>
      </c>
      <c r="T241" s="4">
        <v>0</v>
      </c>
      <c r="U241" s="4">
        <f t="shared" si="27"/>
        <v>66066.180000000008</v>
      </c>
      <c r="V241" s="9">
        <f t="shared" si="28"/>
        <v>1</v>
      </c>
      <c r="W241" s="9">
        <f t="shared" si="29"/>
        <v>0.96774193548387089</v>
      </c>
      <c r="X241" s="9">
        <f t="shared" si="30"/>
        <v>1</v>
      </c>
      <c r="Y241" s="9">
        <f t="shared" si="31"/>
        <v>1</v>
      </c>
    </row>
    <row r="242" spans="1:25" x14ac:dyDescent="0.2">
      <c r="A242" s="1" t="s">
        <v>445</v>
      </c>
      <c r="B242" s="1">
        <f t="shared" si="24"/>
        <v>2023</v>
      </c>
      <c r="C242" s="1" t="str">
        <f t="shared" si="25"/>
        <v>08</v>
      </c>
      <c r="D242" s="1" t="str">
        <f t="shared" si="26"/>
        <v>08/23</v>
      </c>
      <c r="E242" s="1" t="s">
        <v>5</v>
      </c>
      <c r="F242" s="1" t="s">
        <v>446</v>
      </c>
      <c r="G242" s="1" t="s">
        <v>7</v>
      </c>
      <c r="H242" s="1" t="s">
        <v>8</v>
      </c>
      <c r="I242" s="1" t="s">
        <v>9</v>
      </c>
      <c r="J242" s="1" t="s">
        <v>447</v>
      </c>
      <c r="K242" s="1" t="s">
        <v>13</v>
      </c>
      <c r="L242" s="1" t="s">
        <v>2</v>
      </c>
      <c r="M242" s="1" t="s">
        <v>1044</v>
      </c>
      <c r="N242" s="1" t="s">
        <v>3</v>
      </c>
      <c r="O242" s="6">
        <v>8</v>
      </c>
      <c r="P242" s="6">
        <v>0.33333333333333331</v>
      </c>
      <c r="Q242" s="6">
        <v>1.6666666666666661</v>
      </c>
      <c r="R242" s="4">
        <v>66066.180000000008</v>
      </c>
      <c r="S242" s="4">
        <v>0</v>
      </c>
      <c r="T242" s="4">
        <v>0</v>
      </c>
      <c r="U242" s="4">
        <f t="shared" si="27"/>
        <v>66066.180000000008</v>
      </c>
      <c r="V242" s="9">
        <f t="shared" si="28"/>
        <v>0.96666666666666656</v>
      </c>
      <c r="W242" s="9">
        <f t="shared" si="29"/>
        <v>0.96</v>
      </c>
      <c r="X242" s="9">
        <f t="shared" si="30"/>
        <v>0.82758620689655182</v>
      </c>
      <c r="Y242" s="9">
        <f t="shared" si="31"/>
        <v>0.8</v>
      </c>
    </row>
    <row r="243" spans="1:25" x14ac:dyDescent="0.2">
      <c r="A243" s="1" t="s">
        <v>448</v>
      </c>
      <c r="B243" s="1">
        <f t="shared" si="24"/>
        <v>2023</v>
      </c>
      <c r="C243" s="1" t="str">
        <f t="shared" si="25"/>
        <v>08</v>
      </c>
      <c r="D243" s="1" t="str">
        <f t="shared" si="26"/>
        <v>08/23</v>
      </c>
      <c r="E243" s="1" t="s">
        <v>5</v>
      </c>
      <c r="F243" s="1" t="s">
        <v>449</v>
      </c>
      <c r="G243" s="1" t="s">
        <v>7</v>
      </c>
      <c r="H243" s="1" t="s">
        <v>8</v>
      </c>
      <c r="I243" s="1" t="s">
        <v>9</v>
      </c>
      <c r="J243" s="1" t="s">
        <v>450</v>
      </c>
      <c r="K243" s="1" t="s">
        <v>13</v>
      </c>
      <c r="L243" s="1" t="s">
        <v>2</v>
      </c>
      <c r="M243" s="1" t="s">
        <v>1044</v>
      </c>
      <c r="N243" s="1" t="s">
        <v>3</v>
      </c>
      <c r="O243" s="6">
        <v>10</v>
      </c>
      <c r="P243" s="6">
        <v>0.33333333333333331</v>
      </c>
      <c r="Q243" s="6">
        <v>0</v>
      </c>
      <c r="R243" s="4">
        <v>0</v>
      </c>
      <c r="S243" s="4">
        <v>0</v>
      </c>
      <c r="T243" s="4">
        <v>0</v>
      </c>
      <c r="U243" s="4">
        <f t="shared" si="27"/>
        <v>0</v>
      </c>
      <c r="V243" s="9">
        <f t="shared" si="28"/>
        <v>1</v>
      </c>
      <c r="W243" s="9">
        <f t="shared" si="29"/>
        <v>0.96774193548387089</v>
      </c>
      <c r="X243" s="9">
        <f t="shared" si="30"/>
        <v>1</v>
      </c>
      <c r="Y243" s="9">
        <f t="shared" si="31"/>
        <v>1</v>
      </c>
    </row>
    <row r="244" spans="1:25" x14ac:dyDescent="0.2">
      <c r="A244" s="1" t="s">
        <v>451</v>
      </c>
      <c r="B244" s="1">
        <f t="shared" si="24"/>
        <v>2023</v>
      </c>
      <c r="C244" s="1" t="str">
        <f t="shared" si="25"/>
        <v>08</v>
      </c>
      <c r="D244" s="1" t="str">
        <f t="shared" si="26"/>
        <v>08/23</v>
      </c>
      <c r="E244" s="1" t="s">
        <v>5</v>
      </c>
      <c r="F244" s="1" t="s">
        <v>452</v>
      </c>
      <c r="G244" s="1" t="s">
        <v>7</v>
      </c>
      <c r="H244" s="1" t="s">
        <v>8</v>
      </c>
      <c r="I244" s="1" t="s">
        <v>9</v>
      </c>
      <c r="J244" s="1" t="s">
        <v>1</v>
      </c>
      <c r="K244" s="1" t="s">
        <v>1</v>
      </c>
      <c r="L244" s="1" t="s">
        <v>2</v>
      </c>
      <c r="M244" s="1" t="s">
        <v>1044</v>
      </c>
      <c r="N244" s="1" t="s">
        <v>3</v>
      </c>
      <c r="O244" s="6">
        <v>8</v>
      </c>
      <c r="P244" s="6">
        <v>0</v>
      </c>
      <c r="Q244" s="6">
        <v>2</v>
      </c>
      <c r="R244" s="4">
        <v>0</v>
      </c>
      <c r="S244" s="4">
        <v>0</v>
      </c>
      <c r="T244" s="4">
        <v>0</v>
      </c>
      <c r="U244" s="4">
        <f t="shared" si="27"/>
        <v>0</v>
      </c>
      <c r="V244" s="9">
        <f t="shared" si="28"/>
        <v>1</v>
      </c>
      <c r="W244" s="9">
        <f t="shared" si="29"/>
        <v>1</v>
      </c>
      <c r="X244" s="9">
        <f t="shared" si="30"/>
        <v>0.8</v>
      </c>
      <c r="Y244" s="9">
        <f t="shared" si="31"/>
        <v>0.8</v>
      </c>
    </row>
    <row r="245" spans="1:25" x14ac:dyDescent="0.2">
      <c r="A245" s="1" t="s">
        <v>453</v>
      </c>
      <c r="B245" s="1">
        <f t="shared" si="24"/>
        <v>2023</v>
      </c>
      <c r="C245" s="1" t="str">
        <f t="shared" si="25"/>
        <v>08</v>
      </c>
      <c r="D245" s="1" t="str">
        <f t="shared" si="26"/>
        <v>08/23</v>
      </c>
      <c r="E245" s="1" t="s">
        <v>5</v>
      </c>
      <c r="F245" s="1" t="s">
        <v>454</v>
      </c>
      <c r="G245" s="1" t="s">
        <v>7</v>
      </c>
      <c r="H245" s="1" t="s">
        <v>8</v>
      </c>
      <c r="I245" s="1" t="s">
        <v>9</v>
      </c>
      <c r="J245" s="1" t="s">
        <v>1</v>
      </c>
      <c r="K245" s="1" t="s">
        <v>1</v>
      </c>
      <c r="L245" s="1" t="s">
        <v>2</v>
      </c>
      <c r="M245" s="1" t="s">
        <v>1044</v>
      </c>
      <c r="N245" s="1" t="s">
        <v>3</v>
      </c>
      <c r="O245" s="6">
        <v>9</v>
      </c>
      <c r="P245" s="6">
        <v>0</v>
      </c>
      <c r="Q245" s="6">
        <v>1</v>
      </c>
      <c r="R245" s="4">
        <v>0</v>
      </c>
      <c r="S245" s="4">
        <v>0</v>
      </c>
      <c r="T245" s="4">
        <v>0</v>
      </c>
      <c r="U245" s="4">
        <f t="shared" si="27"/>
        <v>0</v>
      </c>
      <c r="V245" s="9">
        <f t="shared" si="28"/>
        <v>1</v>
      </c>
      <c r="W245" s="9">
        <f t="shared" si="29"/>
        <v>1</v>
      </c>
      <c r="X245" s="9">
        <f t="shared" si="30"/>
        <v>0.9</v>
      </c>
      <c r="Y245" s="9">
        <f t="shared" si="31"/>
        <v>0.9</v>
      </c>
    </row>
    <row r="246" spans="1:25" x14ac:dyDescent="0.2">
      <c r="A246" s="1" t="s">
        <v>455</v>
      </c>
      <c r="B246" s="1">
        <f t="shared" si="24"/>
        <v>2023</v>
      </c>
      <c r="C246" s="1" t="str">
        <f t="shared" si="25"/>
        <v>08</v>
      </c>
      <c r="D246" s="1" t="str">
        <f t="shared" si="26"/>
        <v>08/23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2</v>
      </c>
      <c r="M246" s="1" t="s">
        <v>1044</v>
      </c>
      <c r="N246" s="1" t="s">
        <v>3</v>
      </c>
      <c r="O246" s="6">
        <v>0</v>
      </c>
      <c r="P246" s="6">
        <v>0</v>
      </c>
      <c r="Q246" s="6">
        <v>10</v>
      </c>
      <c r="R246" s="4">
        <v>0</v>
      </c>
      <c r="S246" s="4">
        <v>0</v>
      </c>
      <c r="T246" s="4">
        <v>0</v>
      </c>
      <c r="U246" s="4">
        <f t="shared" si="27"/>
        <v>0</v>
      </c>
      <c r="V246" s="9">
        <f t="shared" si="28"/>
        <v>1</v>
      </c>
      <c r="W246" s="9">
        <f t="shared" si="29"/>
        <v>0</v>
      </c>
      <c r="X246" s="9">
        <f t="shared" si="30"/>
        <v>0</v>
      </c>
      <c r="Y246" s="9">
        <f t="shared" si="31"/>
        <v>0</v>
      </c>
    </row>
    <row r="247" spans="1:25" x14ac:dyDescent="0.2">
      <c r="A247" s="1" t="s">
        <v>456</v>
      </c>
      <c r="B247" s="1">
        <f t="shared" si="24"/>
        <v>2023</v>
      </c>
      <c r="C247" s="1" t="str">
        <f t="shared" si="25"/>
        <v>08</v>
      </c>
      <c r="D247" s="1" t="str">
        <f t="shared" si="26"/>
        <v>08/23</v>
      </c>
      <c r="E247" s="1" t="s">
        <v>5</v>
      </c>
      <c r="F247" s="1" t="s">
        <v>457</v>
      </c>
      <c r="G247" s="1" t="s">
        <v>7</v>
      </c>
      <c r="H247" s="1" t="s">
        <v>8</v>
      </c>
      <c r="I247" s="1" t="s">
        <v>9</v>
      </c>
      <c r="J247" s="1" t="s">
        <v>1</v>
      </c>
      <c r="K247" s="1" t="s">
        <v>1</v>
      </c>
      <c r="L247" s="1" t="s">
        <v>2</v>
      </c>
      <c r="M247" s="1" t="s">
        <v>1044</v>
      </c>
      <c r="N247" s="1" t="s">
        <v>3</v>
      </c>
      <c r="O247" s="6">
        <v>8</v>
      </c>
      <c r="P247" s="6">
        <v>0</v>
      </c>
      <c r="Q247" s="6">
        <v>2</v>
      </c>
      <c r="R247" s="4">
        <v>0</v>
      </c>
      <c r="S247" s="4">
        <v>0</v>
      </c>
      <c r="T247" s="4">
        <v>0</v>
      </c>
      <c r="U247" s="4">
        <f t="shared" si="27"/>
        <v>0</v>
      </c>
      <c r="V247" s="9">
        <f t="shared" si="28"/>
        <v>1</v>
      </c>
      <c r="W247" s="9">
        <f t="shared" si="29"/>
        <v>1</v>
      </c>
      <c r="X247" s="9">
        <f t="shared" si="30"/>
        <v>0.8</v>
      </c>
      <c r="Y247" s="9">
        <f t="shared" si="31"/>
        <v>0.8</v>
      </c>
    </row>
    <row r="248" spans="1:25" x14ac:dyDescent="0.2">
      <c r="A248" s="1" t="s">
        <v>458</v>
      </c>
      <c r="B248" s="1">
        <f t="shared" si="24"/>
        <v>2023</v>
      </c>
      <c r="C248" s="1" t="str">
        <f t="shared" si="25"/>
        <v>09</v>
      </c>
      <c r="D248" s="1" t="str">
        <f t="shared" si="26"/>
        <v>09/23</v>
      </c>
      <c r="E248" s="1" t="s">
        <v>5</v>
      </c>
      <c r="F248" s="1" t="s">
        <v>459</v>
      </c>
      <c r="G248" s="1" t="s">
        <v>7</v>
      </c>
      <c r="H248" s="1" t="s">
        <v>8</v>
      </c>
      <c r="I248" s="1" t="s">
        <v>9</v>
      </c>
      <c r="J248" s="1" t="s">
        <v>1</v>
      </c>
      <c r="K248" s="1" t="s">
        <v>1</v>
      </c>
      <c r="L248" s="1" t="s">
        <v>2</v>
      </c>
      <c r="M248" s="1" t="s">
        <v>1044</v>
      </c>
      <c r="N248" s="1" t="s">
        <v>3</v>
      </c>
      <c r="O248" s="6">
        <v>6</v>
      </c>
      <c r="P248" s="6">
        <v>0</v>
      </c>
      <c r="Q248" s="6">
        <v>4</v>
      </c>
      <c r="R248" s="4">
        <v>0</v>
      </c>
      <c r="S248" s="4">
        <v>0</v>
      </c>
      <c r="T248" s="4">
        <v>0</v>
      </c>
      <c r="U248" s="4">
        <f t="shared" si="27"/>
        <v>0</v>
      </c>
      <c r="V248" s="9">
        <f t="shared" si="28"/>
        <v>1</v>
      </c>
      <c r="W248" s="9">
        <f t="shared" si="29"/>
        <v>1</v>
      </c>
      <c r="X248" s="9">
        <f t="shared" si="30"/>
        <v>0.6</v>
      </c>
      <c r="Y248" s="9">
        <f t="shared" si="31"/>
        <v>0.6</v>
      </c>
    </row>
    <row r="249" spans="1:25" x14ac:dyDescent="0.2">
      <c r="A249" s="1" t="s">
        <v>460</v>
      </c>
      <c r="B249" s="1">
        <f t="shared" si="24"/>
        <v>2023</v>
      </c>
      <c r="C249" s="1" t="str">
        <f t="shared" si="25"/>
        <v>09</v>
      </c>
      <c r="D249" s="1" t="str">
        <f t="shared" si="26"/>
        <v>09/23</v>
      </c>
      <c r="E249" s="1" t="s">
        <v>5</v>
      </c>
      <c r="F249" s="1" t="s">
        <v>461</v>
      </c>
      <c r="G249" s="1" t="s">
        <v>7</v>
      </c>
      <c r="H249" s="1" t="s">
        <v>8</v>
      </c>
      <c r="I249" s="1" t="s">
        <v>9</v>
      </c>
      <c r="J249" s="1" t="s">
        <v>1</v>
      </c>
      <c r="K249" s="1" t="s">
        <v>1</v>
      </c>
      <c r="L249" s="1" t="s">
        <v>2</v>
      </c>
      <c r="M249" s="1" t="s">
        <v>1044</v>
      </c>
      <c r="N249" s="1" t="s">
        <v>3</v>
      </c>
      <c r="O249" s="6">
        <v>10</v>
      </c>
      <c r="P249" s="6">
        <v>0</v>
      </c>
      <c r="Q249" s="6">
        <v>0</v>
      </c>
      <c r="R249" s="4">
        <v>0</v>
      </c>
      <c r="S249" s="4">
        <v>0</v>
      </c>
      <c r="T249" s="4">
        <v>0</v>
      </c>
      <c r="U249" s="4">
        <f t="shared" si="27"/>
        <v>0</v>
      </c>
      <c r="V249" s="9">
        <f t="shared" si="28"/>
        <v>1</v>
      </c>
      <c r="W249" s="9">
        <f t="shared" si="29"/>
        <v>1</v>
      </c>
      <c r="X249" s="9">
        <f t="shared" si="30"/>
        <v>1</v>
      </c>
      <c r="Y249" s="9">
        <f t="shared" si="31"/>
        <v>1</v>
      </c>
    </row>
    <row r="250" spans="1:25" x14ac:dyDescent="0.2">
      <c r="A250" s="1" t="s">
        <v>462</v>
      </c>
      <c r="B250" s="1">
        <f t="shared" si="24"/>
        <v>2023</v>
      </c>
      <c r="C250" s="1" t="str">
        <f t="shared" si="25"/>
        <v>09</v>
      </c>
      <c r="D250" s="1" t="str">
        <f t="shared" si="26"/>
        <v>09/23</v>
      </c>
      <c r="E250" s="1" t="s">
        <v>5</v>
      </c>
      <c r="F250" s="1" t="s">
        <v>463</v>
      </c>
      <c r="G250" s="1" t="s">
        <v>7</v>
      </c>
      <c r="H250" s="1" t="s">
        <v>8</v>
      </c>
      <c r="I250" s="1" t="s">
        <v>9</v>
      </c>
      <c r="J250" s="1" t="s">
        <v>464</v>
      </c>
      <c r="K250" s="1" t="s">
        <v>13</v>
      </c>
      <c r="L250" s="1" t="s">
        <v>2</v>
      </c>
      <c r="M250" s="1" t="s">
        <v>1044</v>
      </c>
      <c r="N250" s="1" t="s">
        <v>3</v>
      </c>
      <c r="O250" s="6">
        <v>10</v>
      </c>
      <c r="P250" s="6">
        <v>10</v>
      </c>
      <c r="Q250" s="6">
        <v>0</v>
      </c>
      <c r="R250" s="4">
        <v>0</v>
      </c>
      <c r="S250" s="4">
        <v>0</v>
      </c>
      <c r="T250" s="4">
        <v>0</v>
      </c>
      <c r="U250" s="4">
        <f t="shared" si="27"/>
        <v>0</v>
      </c>
      <c r="V250" s="9">
        <f t="shared" si="28"/>
        <v>1</v>
      </c>
      <c r="W250" s="9">
        <f t="shared" si="29"/>
        <v>0.5</v>
      </c>
      <c r="X250" s="9">
        <f t="shared" si="30"/>
        <v>1</v>
      </c>
      <c r="Y250" s="9">
        <f t="shared" si="31"/>
        <v>1</v>
      </c>
    </row>
    <row r="251" spans="1:25" x14ac:dyDescent="0.2">
      <c r="A251" s="1" t="s">
        <v>465</v>
      </c>
      <c r="B251" s="1">
        <f t="shared" si="24"/>
        <v>2023</v>
      </c>
      <c r="C251" s="1" t="str">
        <f t="shared" si="25"/>
        <v>09</v>
      </c>
      <c r="D251" s="1" t="str">
        <f t="shared" si="26"/>
        <v>09/23</v>
      </c>
      <c r="E251" s="1" t="s">
        <v>5</v>
      </c>
      <c r="F251" s="1" t="s">
        <v>466</v>
      </c>
      <c r="G251" s="1" t="s">
        <v>7</v>
      </c>
      <c r="H251" s="1" t="s">
        <v>8</v>
      </c>
      <c r="I251" s="1" t="s">
        <v>9</v>
      </c>
      <c r="J251" s="1" t="s">
        <v>1</v>
      </c>
      <c r="K251" s="1" t="s">
        <v>1</v>
      </c>
      <c r="L251" s="1" t="s">
        <v>2</v>
      </c>
      <c r="M251" s="1" t="s">
        <v>1044</v>
      </c>
      <c r="N251" s="1" t="s">
        <v>3</v>
      </c>
      <c r="O251" s="6">
        <v>10</v>
      </c>
      <c r="P251" s="6">
        <v>0</v>
      </c>
      <c r="Q251" s="6">
        <v>0</v>
      </c>
      <c r="R251" s="4">
        <v>0</v>
      </c>
      <c r="S251" s="4">
        <v>0</v>
      </c>
      <c r="T251" s="4">
        <v>0</v>
      </c>
      <c r="U251" s="4">
        <f t="shared" si="27"/>
        <v>0</v>
      </c>
      <c r="V251" s="9">
        <f t="shared" si="28"/>
        <v>1</v>
      </c>
      <c r="W251" s="9">
        <f t="shared" si="29"/>
        <v>1</v>
      </c>
      <c r="X251" s="9">
        <f t="shared" si="30"/>
        <v>1</v>
      </c>
      <c r="Y251" s="9">
        <f t="shared" si="31"/>
        <v>1</v>
      </c>
    </row>
    <row r="252" spans="1:25" x14ac:dyDescent="0.2">
      <c r="A252" s="1" t="s">
        <v>467</v>
      </c>
      <c r="B252" s="1">
        <f t="shared" si="24"/>
        <v>2023</v>
      </c>
      <c r="C252" s="1" t="str">
        <f t="shared" si="25"/>
        <v>09</v>
      </c>
      <c r="D252" s="1" t="str">
        <f t="shared" si="26"/>
        <v>09/23</v>
      </c>
      <c r="E252" s="1" t="s">
        <v>5</v>
      </c>
      <c r="F252" s="1" t="s">
        <v>468</v>
      </c>
      <c r="G252" s="1" t="s">
        <v>7</v>
      </c>
      <c r="H252" s="1" t="s">
        <v>8</v>
      </c>
      <c r="I252" s="1" t="s">
        <v>9</v>
      </c>
      <c r="J252" s="1" t="s">
        <v>469</v>
      </c>
      <c r="K252" s="1" t="s">
        <v>13</v>
      </c>
      <c r="L252" s="1" t="s">
        <v>2</v>
      </c>
      <c r="M252" s="1" t="s">
        <v>1044</v>
      </c>
      <c r="N252" s="1" t="s">
        <v>3</v>
      </c>
      <c r="O252" s="6">
        <v>7</v>
      </c>
      <c r="P252" s="6">
        <v>0.33333333333333331</v>
      </c>
      <c r="Q252" s="6">
        <v>2.666666666666667</v>
      </c>
      <c r="R252" s="4">
        <v>66066.180000000008</v>
      </c>
      <c r="S252" s="4">
        <v>0</v>
      </c>
      <c r="T252" s="4">
        <v>0</v>
      </c>
      <c r="U252" s="4">
        <f t="shared" si="27"/>
        <v>66066.180000000008</v>
      </c>
      <c r="V252" s="9">
        <f t="shared" si="28"/>
        <v>0.96666666666666679</v>
      </c>
      <c r="W252" s="9">
        <f t="shared" si="29"/>
        <v>0.95454545454545459</v>
      </c>
      <c r="X252" s="9">
        <f t="shared" si="30"/>
        <v>0.72413793103448265</v>
      </c>
      <c r="Y252" s="9">
        <f t="shared" si="31"/>
        <v>0.7</v>
      </c>
    </row>
    <row r="253" spans="1:25" x14ac:dyDescent="0.2">
      <c r="A253" s="1" t="s">
        <v>470</v>
      </c>
      <c r="B253" s="1">
        <f t="shared" si="24"/>
        <v>2023</v>
      </c>
      <c r="C253" s="1" t="str">
        <f t="shared" si="25"/>
        <v>09</v>
      </c>
      <c r="D253" s="1" t="str">
        <f t="shared" si="26"/>
        <v>09/23</v>
      </c>
      <c r="E253" s="1" t="s">
        <v>5</v>
      </c>
      <c r="F253" s="1" t="s">
        <v>471</v>
      </c>
      <c r="G253" s="1" t="s">
        <v>7</v>
      </c>
      <c r="H253" s="1" t="s">
        <v>8</v>
      </c>
      <c r="I253" s="1" t="s">
        <v>9</v>
      </c>
      <c r="J253" s="1" t="s">
        <v>472</v>
      </c>
      <c r="K253" s="1" t="s">
        <v>13</v>
      </c>
      <c r="L253" s="1" t="s">
        <v>2</v>
      </c>
      <c r="M253" s="1" t="s">
        <v>1044</v>
      </c>
      <c r="N253" s="1" t="s">
        <v>3</v>
      </c>
      <c r="O253" s="6">
        <v>8</v>
      </c>
      <c r="P253" s="6">
        <v>1.3833333333333331</v>
      </c>
      <c r="Q253" s="6">
        <v>0.61666666666666714</v>
      </c>
      <c r="R253" s="4">
        <v>0</v>
      </c>
      <c r="S253" s="4">
        <v>0</v>
      </c>
      <c r="T253" s="4">
        <v>0</v>
      </c>
      <c r="U253" s="4">
        <f t="shared" si="27"/>
        <v>0</v>
      </c>
      <c r="V253" s="9">
        <f t="shared" si="28"/>
        <v>0.86166666666666669</v>
      </c>
      <c r="W253" s="9">
        <f t="shared" si="29"/>
        <v>0.85257548845470699</v>
      </c>
      <c r="X253" s="9">
        <f t="shared" si="30"/>
        <v>0.92843326885880073</v>
      </c>
      <c r="Y253" s="9">
        <f t="shared" si="31"/>
        <v>0.8</v>
      </c>
    </row>
    <row r="254" spans="1:25" x14ac:dyDescent="0.2">
      <c r="A254" s="1" t="s">
        <v>473</v>
      </c>
      <c r="B254" s="1">
        <f t="shared" si="24"/>
        <v>2023</v>
      </c>
      <c r="C254" s="1" t="str">
        <f t="shared" si="25"/>
        <v>09</v>
      </c>
      <c r="D254" s="1" t="str">
        <f t="shared" si="26"/>
        <v>09/23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2</v>
      </c>
      <c r="M254" s="1" t="s">
        <v>1044</v>
      </c>
      <c r="N254" s="1" t="s">
        <v>3</v>
      </c>
      <c r="O254" s="6">
        <v>0</v>
      </c>
      <c r="P254" s="6">
        <v>0</v>
      </c>
      <c r="Q254" s="6">
        <v>10</v>
      </c>
      <c r="R254" s="4">
        <v>0</v>
      </c>
      <c r="S254" s="4">
        <v>0</v>
      </c>
      <c r="T254" s="4">
        <v>0</v>
      </c>
      <c r="U254" s="4">
        <f t="shared" si="27"/>
        <v>0</v>
      </c>
      <c r="V254" s="9">
        <f t="shared" si="28"/>
        <v>1</v>
      </c>
      <c r="W254" s="9">
        <f t="shared" si="29"/>
        <v>0</v>
      </c>
      <c r="X254" s="9">
        <f t="shared" si="30"/>
        <v>0</v>
      </c>
      <c r="Y254" s="9">
        <f t="shared" si="31"/>
        <v>0</v>
      </c>
    </row>
    <row r="255" spans="1:25" x14ac:dyDescent="0.2">
      <c r="A255" s="1" t="s">
        <v>474</v>
      </c>
      <c r="B255" s="1">
        <f t="shared" si="24"/>
        <v>2023</v>
      </c>
      <c r="C255" s="1" t="str">
        <f t="shared" si="25"/>
        <v>09</v>
      </c>
      <c r="D255" s="1" t="str">
        <f t="shared" si="26"/>
        <v>09/23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2</v>
      </c>
      <c r="M255" s="1" t="s">
        <v>1044</v>
      </c>
      <c r="N255" s="1" t="s">
        <v>3</v>
      </c>
      <c r="O255" s="6">
        <v>0</v>
      </c>
      <c r="P255" s="6">
        <v>0</v>
      </c>
      <c r="Q255" s="6">
        <v>10</v>
      </c>
      <c r="R255" s="4">
        <v>0</v>
      </c>
      <c r="S255" s="4">
        <v>0</v>
      </c>
      <c r="T255" s="4">
        <v>0</v>
      </c>
      <c r="U255" s="4">
        <f t="shared" si="27"/>
        <v>0</v>
      </c>
      <c r="V255" s="9">
        <f t="shared" si="28"/>
        <v>1</v>
      </c>
      <c r="W255" s="9">
        <f t="shared" si="29"/>
        <v>0</v>
      </c>
      <c r="X255" s="9">
        <f t="shared" si="30"/>
        <v>0</v>
      </c>
      <c r="Y255" s="9">
        <f t="shared" si="31"/>
        <v>0</v>
      </c>
    </row>
    <row r="256" spans="1:25" x14ac:dyDescent="0.2">
      <c r="A256" s="1" t="s">
        <v>475</v>
      </c>
      <c r="B256" s="1">
        <f t="shared" si="24"/>
        <v>2023</v>
      </c>
      <c r="C256" s="1" t="str">
        <f t="shared" si="25"/>
        <v>09</v>
      </c>
      <c r="D256" s="1" t="str">
        <f t="shared" si="26"/>
        <v>09/23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2</v>
      </c>
      <c r="M256" s="1" t="s">
        <v>1044</v>
      </c>
      <c r="N256" s="1" t="s">
        <v>3</v>
      </c>
      <c r="O256" s="6">
        <v>0</v>
      </c>
      <c r="P256" s="6">
        <v>0</v>
      </c>
      <c r="Q256" s="6">
        <v>10</v>
      </c>
      <c r="R256" s="4">
        <v>0</v>
      </c>
      <c r="S256" s="4">
        <v>0</v>
      </c>
      <c r="T256" s="4">
        <v>0</v>
      </c>
      <c r="U256" s="4">
        <f t="shared" si="27"/>
        <v>0</v>
      </c>
      <c r="V256" s="9">
        <f t="shared" si="28"/>
        <v>1</v>
      </c>
      <c r="W256" s="9">
        <f t="shared" si="29"/>
        <v>0</v>
      </c>
      <c r="X256" s="9">
        <f t="shared" si="30"/>
        <v>0</v>
      </c>
      <c r="Y256" s="9">
        <f t="shared" si="31"/>
        <v>0</v>
      </c>
    </row>
    <row r="257" spans="1:25" x14ac:dyDescent="0.2">
      <c r="A257" s="1" t="s">
        <v>476</v>
      </c>
      <c r="B257" s="1">
        <f t="shared" si="24"/>
        <v>2023</v>
      </c>
      <c r="C257" s="1" t="str">
        <f t="shared" si="25"/>
        <v>09</v>
      </c>
      <c r="D257" s="1" t="str">
        <f t="shared" si="26"/>
        <v>09/23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2</v>
      </c>
      <c r="M257" s="1" t="s">
        <v>1044</v>
      </c>
      <c r="N257" s="1" t="s">
        <v>3</v>
      </c>
      <c r="O257" s="6">
        <v>0</v>
      </c>
      <c r="P257" s="6">
        <v>0</v>
      </c>
      <c r="Q257" s="6">
        <v>10</v>
      </c>
      <c r="R257" s="4">
        <v>0</v>
      </c>
      <c r="S257" s="4">
        <v>0</v>
      </c>
      <c r="T257" s="4">
        <v>0</v>
      </c>
      <c r="U257" s="4">
        <f t="shared" si="27"/>
        <v>0</v>
      </c>
      <c r="V257" s="9">
        <f t="shared" si="28"/>
        <v>1</v>
      </c>
      <c r="W257" s="9">
        <f t="shared" si="29"/>
        <v>0</v>
      </c>
      <c r="X257" s="9">
        <f t="shared" si="30"/>
        <v>0</v>
      </c>
      <c r="Y257" s="9">
        <f t="shared" si="31"/>
        <v>0</v>
      </c>
    </row>
    <row r="258" spans="1:25" x14ac:dyDescent="0.2">
      <c r="A258" s="1" t="s">
        <v>477</v>
      </c>
      <c r="B258" s="1">
        <f t="shared" si="24"/>
        <v>2023</v>
      </c>
      <c r="C258" s="1" t="str">
        <f t="shared" si="25"/>
        <v>09</v>
      </c>
      <c r="D258" s="1" t="str">
        <f t="shared" si="26"/>
        <v>09/23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2</v>
      </c>
      <c r="M258" s="1" t="s">
        <v>1044</v>
      </c>
      <c r="N258" s="1" t="s">
        <v>3</v>
      </c>
      <c r="O258" s="6">
        <v>0</v>
      </c>
      <c r="P258" s="6">
        <v>0</v>
      </c>
      <c r="Q258" s="6">
        <v>10</v>
      </c>
      <c r="R258" s="4">
        <v>0</v>
      </c>
      <c r="S258" s="4">
        <v>0</v>
      </c>
      <c r="T258" s="4">
        <v>0</v>
      </c>
      <c r="U258" s="4">
        <f t="shared" si="27"/>
        <v>0</v>
      </c>
      <c r="V258" s="9">
        <f t="shared" si="28"/>
        <v>1</v>
      </c>
      <c r="W258" s="9">
        <f t="shared" si="29"/>
        <v>0</v>
      </c>
      <c r="X258" s="9">
        <f t="shared" si="30"/>
        <v>0</v>
      </c>
      <c r="Y258" s="9">
        <f t="shared" si="31"/>
        <v>0</v>
      </c>
    </row>
    <row r="259" spans="1:25" x14ac:dyDescent="0.2">
      <c r="A259" s="1" t="s">
        <v>478</v>
      </c>
      <c r="B259" s="1">
        <f t="shared" ref="B259:B322" si="32">YEAR(A259)</f>
        <v>2023</v>
      </c>
      <c r="C259" s="1" t="str">
        <f t="shared" ref="C259:C322" si="33">TEXT(A259,"mm")</f>
        <v>09</v>
      </c>
      <c r="D259" s="1" t="str">
        <f t="shared" ref="D259:D322" si="34">TEXT(A259,"mm/yy")</f>
        <v>09/23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2</v>
      </c>
      <c r="M259" s="1" t="s">
        <v>1044</v>
      </c>
      <c r="N259" s="1" t="s">
        <v>3</v>
      </c>
      <c r="O259" s="6">
        <v>0</v>
      </c>
      <c r="P259" s="6">
        <v>0</v>
      </c>
      <c r="Q259" s="6">
        <v>10</v>
      </c>
      <c r="R259" s="4">
        <v>0</v>
      </c>
      <c r="S259" s="4">
        <v>0</v>
      </c>
      <c r="T259" s="4">
        <v>0</v>
      </c>
      <c r="U259" s="4">
        <f t="shared" ref="U259:U322" si="35">SUM(R259:T259)</f>
        <v>0</v>
      </c>
      <c r="V259" s="9">
        <f t="shared" ref="V259:V322" si="36">IFERROR((O259+Q259)/10,0)</f>
        <v>1</v>
      </c>
      <c r="W259" s="9">
        <f t="shared" ref="W259:W322" si="37">IFERROR(O259/(O259+P259),0)</f>
        <v>0</v>
      </c>
      <c r="X259" s="9">
        <f t="shared" ref="X259:X322" si="38">IFERROR(O259/(O259+Q259),0)</f>
        <v>0</v>
      </c>
      <c r="Y259" s="9">
        <f t="shared" ref="Y259:Y322" si="39">IFERROR(O259/10,0)</f>
        <v>0</v>
      </c>
    </row>
    <row r="260" spans="1:25" x14ac:dyDescent="0.2">
      <c r="A260" s="1" t="s">
        <v>479</v>
      </c>
      <c r="B260" s="1">
        <f t="shared" si="32"/>
        <v>2023</v>
      </c>
      <c r="C260" s="1" t="str">
        <f t="shared" si="33"/>
        <v>09</v>
      </c>
      <c r="D260" s="1" t="str">
        <f t="shared" si="34"/>
        <v>09/23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2</v>
      </c>
      <c r="M260" s="1" t="s">
        <v>1044</v>
      </c>
      <c r="N260" s="1" t="s">
        <v>3</v>
      </c>
      <c r="O260" s="6">
        <v>0</v>
      </c>
      <c r="P260" s="6">
        <v>0</v>
      </c>
      <c r="Q260" s="6">
        <v>10</v>
      </c>
      <c r="R260" s="4">
        <v>0</v>
      </c>
      <c r="S260" s="4">
        <v>0</v>
      </c>
      <c r="T260" s="4">
        <v>0</v>
      </c>
      <c r="U260" s="4">
        <f t="shared" si="35"/>
        <v>0</v>
      </c>
      <c r="V260" s="9">
        <f t="shared" si="36"/>
        <v>1</v>
      </c>
      <c r="W260" s="9">
        <f t="shared" si="37"/>
        <v>0</v>
      </c>
      <c r="X260" s="9">
        <f t="shared" si="38"/>
        <v>0</v>
      </c>
      <c r="Y260" s="9">
        <f t="shared" si="39"/>
        <v>0</v>
      </c>
    </row>
    <row r="261" spans="1:25" x14ac:dyDescent="0.2">
      <c r="A261" s="1" t="s">
        <v>480</v>
      </c>
      <c r="B261" s="1">
        <f t="shared" si="32"/>
        <v>2023</v>
      </c>
      <c r="C261" s="1" t="str">
        <f t="shared" si="33"/>
        <v>09</v>
      </c>
      <c r="D261" s="1" t="str">
        <f t="shared" si="34"/>
        <v>09/23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2</v>
      </c>
      <c r="M261" s="1" t="s">
        <v>1044</v>
      </c>
      <c r="N261" s="1" t="s">
        <v>3</v>
      </c>
      <c r="O261" s="6">
        <v>0</v>
      </c>
      <c r="P261" s="6">
        <v>0</v>
      </c>
      <c r="Q261" s="6">
        <v>10</v>
      </c>
      <c r="R261" s="4">
        <v>0</v>
      </c>
      <c r="S261" s="4">
        <v>0</v>
      </c>
      <c r="T261" s="4">
        <v>0</v>
      </c>
      <c r="U261" s="4">
        <f t="shared" si="35"/>
        <v>0</v>
      </c>
      <c r="V261" s="9">
        <f t="shared" si="36"/>
        <v>1</v>
      </c>
      <c r="W261" s="9">
        <f t="shared" si="37"/>
        <v>0</v>
      </c>
      <c r="X261" s="9">
        <f t="shared" si="38"/>
        <v>0</v>
      </c>
      <c r="Y261" s="9">
        <f t="shared" si="39"/>
        <v>0</v>
      </c>
    </row>
    <row r="262" spans="1:25" x14ac:dyDescent="0.2">
      <c r="A262" s="1" t="s">
        <v>481</v>
      </c>
      <c r="B262" s="1">
        <f t="shared" si="32"/>
        <v>2023</v>
      </c>
      <c r="C262" s="1" t="str">
        <f t="shared" si="33"/>
        <v>09</v>
      </c>
      <c r="D262" s="1" t="str">
        <f t="shared" si="34"/>
        <v>09/23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2</v>
      </c>
      <c r="M262" s="1" t="s">
        <v>1044</v>
      </c>
      <c r="N262" s="1" t="s">
        <v>3</v>
      </c>
      <c r="O262" s="6">
        <v>0</v>
      </c>
      <c r="P262" s="6">
        <v>0</v>
      </c>
      <c r="Q262" s="6">
        <v>10</v>
      </c>
      <c r="R262" s="4">
        <v>0</v>
      </c>
      <c r="S262" s="4">
        <v>0</v>
      </c>
      <c r="T262" s="4">
        <v>0</v>
      </c>
      <c r="U262" s="4">
        <f t="shared" si="35"/>
        <v>0</v>
      </c>
      <c r="V262" s="9">
        <f t="shared" si="36"/>
        <v>1</v>
      </c>
      <c r="W262" s="9">
        <f t="shared" si="37"/>
        <v>0</v>
      </c>
      <c r="X262" s="9">
        <f t="shared" si="38"/>
        <v>0</v>
      </c>
      <c r="Y262" s="9">
        <f t="shared" si="39"/>
        <v>0</v>
      </c>
    </row>
    <row r="263" spans="1:25" x14ac:dyDescent="0.2">
      <c r="A263" s="1" t="s">
        <v>482</v>
      </c>
      <c r="B263" s="1">
        <f t="shared" si="32"/>
        <v>2023</v>
      </c>
      <c r="C263" s="1" t="str">
        <f t="shared" si="33"/>
        <v>09</v>
      </c>
      <c r="D263" s="1" t="str">
        <f t="shared" si="34"/>
        <v>09/23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2</v>
      </c>
      <c r="M263" s="1" t="s">
        <v>1044</v>
      </c>
      <c r="N263" s="1" t="s">
        <v>3</v>
      </c>
      <c r="O263" s="6">
        <v>0</v>
      </c>
      <c r="P263" s="6">
        <v>0</v>
      </c>
      <c r="Q263" s="6">
        <v>10</v>
      </c>
      <c r="R263" s="4">
        <v>0</v>
      </c>
      <c r="S263" s="4">
        <v>0</v>
      </c>
      <c r="T263" s="4">
        <v>0</v>
      </c>
      <c r="U263" s="4">
        <f t="shared" si="35"/>
        <v>0</v>
      </c>
      <c r="V263" s="9">
        <f t="shared" si="36"/>
        <v>1</v>
      </c>
      <c r="W263" s="9">
        <f t="shared" si="37"/>
        <v>0</v>
      </c>
      <c r="X263" s="9">
        <f t="shared" si="38"/>
        <v>0</v>
      </c>
      <c r="Y263" s="9">
        <f t="shared" si="39"/>
        <v>0</v>
      </c>
    </row>
    <row r="264" spans="1:25" x14ac:dyDescent="0.2">
      <c r="A264" s="1" t="s">
        <v>483</v>
      </c>
      <c r="B264" s="1">
        <f t="shared" si="32"/>
        <v>2023</v>
      </c>
      <c r="C264" s="1" t="str">
        <f t="shared" si="33"/>
        <v>09</v>
      </c>
      <c r="D264" s="1" t="str">
        <f t="shared" si="34"/>
        <v>09/23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2</v>
      </c>
      <c r="M264" s="1" t="s">
        <v>1044</v>
      </c>
      <c r="N264" s="1" t="s">
        <v>3</v>
      </c>
      <c r="O264" s="6">
        <v>0</v>
      </c>
      <c r="P264" s="6">
        <v>0</v>
      </c>
      <c r="Q264" s="6">
        <v>10</v>
      </c>
      <c r="R264" s="4">
        <v>0</v>
      </c>
      <c r="S264" s="4">
        <v>0</v>
      </c>
      <c r="T264" s="4">
        <v>0</v>
      </c>
      <c r="U264" s="4">
        <f t="shared" si="35"/>
        <v>0</v>
      </c>
      <c r="V264" s="9">
        <f t="shared" si="36"/>
        <v>1</v>
      </c>
      <c r="W264" s="9">
        <f t="shared" si="37"/>
        <v>0</v>
      </c>
      <c r="X264" s="9">
        <f t="shared" si="38"/>
        <v>0</v>
      </c>
      <c r="Y264" s="9">
        <f t="shared" si="39"/>
        <v>0</v>
      </c>
    </row>
    <row r="265" spans="1:25" x14ac:dyDescent="0.2">
      <c r="A265" s="1" t="s">
        <v>484</v>
      </c>
      <c r="B265" s="1">
        <f t="shared" si="32"/>
        <v>2023</v>
      </c>
      <c r="C265" s="1" t="str">
        <f t="shared" si="33"/>
        <v>09</v>
      </c>
      <c r="D265" s="1" t="str">
        <f t="shared" si="34"/>
        <v>09/23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2</v>
      </c>
      <c r="M265" s="1" t="s">
        <v>1044</v>
      </c>
      <c r="N265" s="1" t="s">
        <v>3</v>
      </c>
      <c r="O265" s="6">
        <v>0</v>
      </c>
      <c r="P265" s="6">
        <v>0</v>
      </c>
      <c r="Q265" s="6">
        <v>10</v>
      </c>
      <c r="R265" s="4">
        <v>0</v>
      </c>
      <c r="S265" s="4">
        <v>0</v>
      </c>
      <c r="T265" s="4">
        <v>0</v>
      </c>
      <c r="U265" s="4">
        <f t="shared" si="35"/>
        <v>0</v>
      </c>
      <c r="V265" s="9">
        <f t="shared" si="36"/>
        <v>1</v>
      </c>
      <c r="W265" s="9">
        <f t="shared" si="37"/>
        <v>0</v>
      </c>
      <c r="X265" s="9">
        <f t="shared" si="38"/>
        <v>0</v>
      </c>
      <c r="Y265" s="9">
        <f t="shared" si="39"/>
        <v>0</v>
      </c>
    </row>
    <row r="266" spans="1:25" x14ac:dyDescent="0.2">
      <c r="A266" s="1" t="s">
        <v>485</v>
      </c>
      <c r="B266" s="1">
        <f t="shared" si="32"/>
        <v>2023</v>
      </c>
      <c r="C266" s="1" t="str">
        <f t="shared" si="33"/>
        <v>09</v>
      </c>
      <c r="D266" s="1" t="str">
        <f t="shared" si="34"/>
        <v>09/23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2</v>
      </c>
      <c r="M266" s="1" t="s">
        <v>1044</v>
      </c>
      <c r="N266" s="1" t="s">
        <v>3</v>
      </c>
      <c r="O266" s="6">
        <v>0</v>
      </c>
      <c r="P266" s="6">
        <v>0</v>
      </c>
      <c r="Q266" s="6">
        <v>10</v>
      </c>
      <c r="R266" s="4">
        <v>0</v>
      </c>
      <c r="S266" s="4">
        <v>0</v>
      </c>
      <c r="T266" s="4">
        <v>0</v>
      </c>
      <c r="U266" s="4">
        <f t="shared" si="35"/>
        <v>0</v>
      </c>
      <c r="V266" s="9">
        <f t="shared" si="36"/>
        <v>1</v>
      </c>
      <c r="W266" s="9">
        <f t="shared" si="37"/>
        <v>0</v>
      </c>
      <c r="X266" s="9">
        <f t="shared" si="38"/>
        <v>0</v>
      </c>
      <c r="Y266" s="9">
        <f t="shared" si="39"/>
        <v>0</v>
      </c>
    </row>
    <row r="267" spans="1:25" x14ac:dyDescent="0.2">
      <c r="A267" s="1" t="s">
        <v>486</v>
      </c>
      <c r="B267" s="1">
        <f t="shared" si="32"/>
        <v>2023</v>
      </c>
      <c r="C267" s="1" t="str">
        <f t="shared" si="33"/>
        <v>09</v>
      </c>
      <c r="D267" s="1" t="str">
        <f t="shared" si="34"/>
        <v>09/23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2</v>
      </c>
      <c r="M267" s="1" t="s">
        <v>1044</v>
      </c>
      <c r="N267" s="1" t="s">
        <v>3</v>
      </c>
      <c r="O267" s="6">
        <v>0</v>
      </c>
      <c r="P267" s="6">
        <v>0</v>
      </c>
      <c r="Q267" s="6">
        <v>10</v>
      </c>
      <c r="R267" s="4">
        <v>0</v>
      </c>
      <c r="S267" s="4">
        <v>0</v>
      </c>
      <c r="T267" s="4">
        <v>0</v>
      </c>
      <c r="U267" s="4">
        <f t="shared" si="35"/>
        <v>0</v>
      </c>
      <c r="V267" s="9">
        <f t="shared" si="36"/>
        <v>1</v>
      </c>
      <c r="W267" s="9">
        <f t="shared" si="37"/>
        <v>0</v>
      </c>
      <c r="X267" s="9">
        <f t="shared" si="38"/>
        <v>0</v>
      </c>
      <c r="Y267" s="9">
        <f t="shared" si="39"/>
        <v>0</v>
      </c>
    </row>
    <row r="268" spans="1:25" x14ac:dyDescent="0.2">
      <c r="A268" s="1" t="s">
        <v>487</v>
      </c>
      <c r="B268" s="1">
        <f t="shared" si="32"/>
        <v>2023</v>
      </c>
      <c r="C268" s="1" t="str">
        <f t="shared" si="33"/>
        <v>09</v>
      </c>
      <c r="D268" s="1" t="str">
        <f t="shared" si="34"/>
        <v>09/23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2</v>
      </c>
      <c r="M268" s="1" t="s">
        <v>1044</v>
      </c>
      <c r="N268" s="1" t="s">
        <v>3</v>
      </c>
      <c r="O268" s="6">
        <v>0</v>
      </c>
      <c r="P268" s="6">
        <v>0</v>
      </c>
      <c r="Q268" s="6">
        <v>10</v>
      </c>
      <c r="R268" s="4">
        <v>0</v>
      </c>
      <c r="S268" s="4">
        <v>0</v>
      </c>
      <c r="T268" s="4">
        <v>0</v>
      </c>
      <c r="U268" s="4">
        <f t="shared" si="35"/>
        <v>0</v>
      </c>
      <c r="V268" s="9">
        <f t="shared" si="36"/>
        <v>1</v>
      </c>
      <c r="W268" s="9">
        <f t="shared" si="37"/>
        <v>0</v>
      </c>
      <c r="X268" s="9">
        <f t="shared" si="38"/>
        <v>0</v>
      </c>
      <c r="Y268" s="9">
        <f t="shared" si="39"/>
        <v>0</v>
      </c>
    </row>
    <row r="269" spans="1:25" x14ac:dyDescent="0.2">
      <c r="A269" s="1" t="s">
        <v>488</v>
      </c>
      <c r="B269" s="1">
        <f t="shared" si="32"/>
        <v>2023</v>
      </c>
      <c r="C269" s="1" t="str">
        <f t="shared" si="33"/>
        <v>09</v>
      </c>
      <c r="D269" s="1" t="str">
        <f t="shared" si="34"/>
        <v>09/23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2</v>
      </c>
      <c r="M269" s="1" t="s">
        <v>1044</v>
      </c>
      <c r="N269" s="1" t="s">
        <v>3</v>
      </c>
      <c r="O269" s="6">
        <v>0</v>
      </c>
      <c r="P269" s="6">
        <v>0</v>
      </c>
      <c r="Q269" s="6">
        <v>10</v>
      </c>
      <c r="R269" s="4">
        <v>0</v>
      </c>
      <c r="S269" s="4">
        <v>0</v>
      </c>
      <c r="T269" s="4">
        <v>0</v>
      </c>
      <c r="U269" s="4">
        <f t="shared" si="35"/>
        <v>0</v>
      </c>
      <c r="V269" s="9">
        <f t="shared" si="36"/>
        <v>1</v>
      </c>
      <c r="W269" s="9">
        <f t="shared" si="37"/>
        <v>0</v>
      </c>
      <c r="X269" s="9">
        <f t="shared" si="38"/>
        <v>0</v>
      </c>
      <c r="Y269" s="9">
        <f t="shared" si="39"/>
        <v>0</v>
      </c>
    </row>
    <row r="270" spans="1:25" x14ac:dyDescent="0.2">
      <c r="A270" s="1" t="s">
        <v>489</v>
      </c>
      <c r="B270" s="1">
        <f t="shared" si="32"/>
        <v>2023</v>
      </c>
      <c r="C270" s="1" t="str">
        <f t="shared" si="33"/>
        <v>09</v>
      </c>
      <c r="D270" s="1" t="str">
        <f t="shared" si="34"/>
        <v>09/23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2</v>
      </c>
      <c r="M270" s="1" t="s">
        <v>1044</v>
      </c>
      <c r="N270" s="1" t="s">
        <v>3</v>
      </c>
      <c r="O270" s="6">
        <v>0</v>
      </c>
      <c r="P270" s="6">
        <v>0</v>
      </c>
      <c r="Q270" s="6">
        <v>10</v>
      </c>
      <c r="R270" s="4">
        <v>0</v>
      </c>
      <c r="S270" s="4">
        <v>0</v>
      </c>
      <c r="T270" s="4">
        <v>0</v>
      </c>
      <c r="U270" s="4">
        <f t="shared" si="35"/>
        <v>0</v>
      </c>
      <c r="V270" s="9">
        <f t="shared" si="36"/>
        <v>1</v>
      </c>
      <c r="W270" s="9">
        <f t="shared" si="37"/>
        <v>0</v>
      </c>
      <c r="X270" s="9">
        <f t="shared" si="38"/>
        <v>0</v>
      </c>
      <c r="Y270" s="9">
        <f t="shared" si="39"/>
        <v>0</v>
      </c>
    </row>
    <row r="271" spans="1:25" x14ac:dyDescent="0.2">
      <c r="A271" s="1" t="s">
        <v>490</v>
      </c>
      <c r="B271" s="1">
        <f t="shared" si="32"/>
        <v>2023</v>
      </c>
      <c r="C271" s="1" t="str">
        <f t="shared" si="33"/>
        <v>09</v>
      </c>
      <c r="D271" s="1" t="str">
        <f t="shared" si="34"/>
        <v>09/23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2</v>
      </c>
      <c r="M271" s="1" t="s">
        <v>1044</v>
      </c>
      <c r="N271" s="1" t="s">
        <v>3</v>
      </c>
      <c r="O271" s="6">
        <v>0</v>
      </c>
      <c r="P271" s="6">
        <v>0</v>
      </c>
      <c r="Q271" s="6">
        <v>10</v>
      </c>
      <c r="R271" s="4">
        <v>0</v>
      </c>
      <c r="S271" s="4">
        <v>0</v>
      </c>
      <c r="T271" s="4">
        <v>0</v>
      </c>
      <c r="U271" s="4">
        <f t="shared" si="35"/>
        <v>0</v>
      </c>
      <c r="V271" s="9">
        <f t="shared" si="36"/>
        <v>1</v>
      </c>
      <c r="W271" s="9">
        <f t="shared" si="37"/>
        <v>0</v>
      </c>
      <c r="X271" s="9">
        <f t="shared" si="38"/>
        <v>0</v>
      </c>
      <c r="Y271" s="9">
        <f t="shared" si="39"/>
        <v>0</v>
      </c>
    </row>
    <row r="272" spans="1:25" x14ac:dyDescent="0.2">
      <c r="A272" s="1" t="s">
        <v>491</v>
      </c>
      <c r="B272" s="1">
        <f t="shared" si="32"/>
        <v>2023</v>
      </c>
      <c r="C272" s="1" t="str">
        <f t="shared" si="33"/>
        <v>09</v>
      </c>
      <c r="D272" s="1" t="str">
        <f t="shared" si="34"/>
        <v>09/23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2</v>
      </c>
      <c r="M272" s="1" t="s">
        <v>1044</v>
      </c>
      <c r="N272" s="1" t="s">
        <v>3</v>
      </c>
      <c r="O272" s="6">
        <v>0</v>
      </c>
      <c r="P272" s="6">
        <v>0</v>
      </c>
      <c r="Q272" s="6">
        <v>10</v>
      </c>
      <c r="R272" s="4">
        <v>0</v>
      </c>
      <c r="S272" s="4">
        <v>0</v>
      </c>
      <c r="T272" s="4">
        <v>0</v>
      </c>
      <c r="U272" s="4">
        <f t="shared" si="35"/>
        <v>0</v>
      </c>
      <c r="V272" s="9">
        <f t="shared" si="36"/>
        <v>1</v>
      </c>
      <c r="W272" s="9">
        <f t="shared" si="37"/>
        <v>0</v>
      </c>
      <c r="X272" s="9">
        <f t="shared" si="38"/>
        <v>0</v>
      </c>
      <c r="Y272" s="9">
        <f t="shared" si="39"/>
        <v>0</v>
      </c>
    </row>
    <row r="273" spans="1:25" x14ac:dyDescent="0.2">
      <c r="A273" s="1" t="s">
        <v>492</v>
      </c>
      <c r="B273" s="1">
        <f t="shared" si="32"/>
        <v>2023</v>
      </c>
      <c r="C273" s="1" t="str">
        <f t="shared" si="33"/>
        <v>09</v>
      </c>
      <c r="D273" s="1" t="str">
        <f t="shared" si="34"/>
        <v>09/23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2</v>
      </c>
      <c r="M273" s="1" t="s">
        <v>1044</v>
      </c>
      <c r="N273" s="1" t="s">
        <v>3</v>
      </c>
      <c r="O273" s="6">
        <v>0</v>
      </c>
      <c r="P273" s="6">
        <v>0</v>
      </c>
      <c r="Q273" s="6">
        <v>10</v>
      </c>
      <c r="R273" s="4">
        <v>0</v>
      </c>
      <c r="S273" s="4">
        <v>0</v>
      </c>
      <c r="T273" s="4">
        <v>0</v>
      </c>
      <c r="U273" s="4">
        <f t="shared" si="35"/>
        <v>0</v>
      </c>
      <c r="V273" s="9">
        <f t="shared" si="36"/>
        <v>1</v>
      </c>
      <c r="W273" s="9">
        <f t="shared" si="37"/>
        <v>0</v>
      </c>
      <c r="X273" s="9">
        <f t="shared" si="38"/>
        <v>0</v>
      </c>
      <c r="Y273" s="9">
        <f t="shared" si="39"/>
        <v>0</v>
      </c>
    </row>
    <row r="274" spans="1:25" x14ac:dyDescent="0.2">
      <c r="A274" s="1" t="s">
        <v>493</v>
      </c>
      <c r="B274" s="1">
        <f t="shared" si="32"/>
        <v>2023</v>
      </c>
      <c r="C274" s="1" t="str">
        <f t="shared" si="33"/>
        <v>09</v>
      </c>
      <c r="D274" s="1" t="str">
        <f t="shared" si="34"/>
        <v>09/23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2</v>
      </c>
      <c r="M274" s="1" t="s">
        <v>1044</v>
      </c>
      <c r="N274" s="1" t="s">
        <v>3</v>
      </c>
      <c r="O274" s="6">
        <v>0</v>
      </c>
      <c r="P274" s="6">
        <v>0</v>
      </c>
      <c r="Q274" s="6">
        <v>10</v>
      </c>
      <c r="R274" s="4">
        <v>0</v>
      </c>
      <c r="S274" s="4">
        <v>0</v>
      </c>
      <c r="T274" s="4">
        <v>0</v>
      </c>
      <c r="U274" s="4">
        <f t="shared" si="35"/>
        <v>0</v>
      </c>
      <c r="V274" s="9">
        <f t="shared" si="36"/>
        <v>1</v>
      </c>
      <c r="W274" s="9">
        <f t="shared" si="37"/>
        <v>0</v>
      </c>
      <c r="X274" s="9">
        <f t="shared" si="38"/>
        <v>0</v>
      </c>
      <c r="Y274" s="9">
        <f t="shared" si="39"/>
        <v>0</v>
      </c>
    </row>
    <row r="275" spans="1:25" x14ac:dyDescent="0.2">
      <c r="A275" s="1" t="s">
        <v>494</v>
      </c>
      <c r="B275" s="1">
        <f t="shared" si="32"/>
        <v>2023</v>
      </c>
      <c r="C275" s="1" t="str">
        <f t="shared" si="33"/>
        <v>09</v>
      </c>
      <c r="D275" s="1" t="str">
        <f t="shared" si="34"/>
        <v>09/23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2</v>
      </c>
      <c r="M275" s="1" t="s">
        <v>1044</v>
      </c>
      <c r="N275" s="1" t="s">
        <v>3</v>
      </c>
      <c r="O275" s="6">
        <v>0</v>
      </c>
      <c r="P275" s="6">
        <v>0</v>
      </c>
      <c r="Q275" s="6">
        <v>10</v>
      </c>
      <c r="R275" s="4">
        <v>0</v>
      </c>
      <c r="S275" s="4">
        <v>0</v>
      </c>
      <c r="T275" s="4">
        <v>0</v>
      </c>
      <c r="U275" s="4">
        <f t="shared" si="35"/>
        <v>0</v>
      </c>
      <c r="V275" s="9">
        <f t="shared" si="36"/>
        <v>1</v>
      </c>
      <c r="W275" s="9">
        <f t="shared" si="37"/>
        <v>0</v>
      </c>
      <c r="X275" s="9">
        <f t="shared" si="38"/>
        <v>0</v>
      </c>
      <c r="Y275" s="9">
        <f t="shared" si="39"/>
        <v>0</v>
      </c>
    </row>
    <row r="276" spans="1:25" x14ac:dyDescent="0.2">
      <c r="A276" s="1" t="s">
        <v>495</v>
      </c>
      <c r="B276" s="1">
        <f t="shared" si="32"/>
        <v>2023</v>
      </c>
      <c r="C276" s="1" t="str">
        <f t="shared" si="33"/>
        <v>09</v>
      </c>
      <c r="D276" s="1" t="str">
        <f t="shared" si="34"/>
        <v>09/23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2</v>
      </c>
      <c r="M276" s="1" t="s">
        <v>1044</v>
      </c>
      <c r="N276" s="1" t="s">
        <v>3</v>
      </c>
      <c r="O276" s="6">
        <v>0</v>
      </c>
      <c r="P276" s="6">
        <v>0</v>
      </c>
      <c r="Q276" s="6">
        <v>10</v>
      </c>
      <c r="R276" s="4">
        <v>0</v>
      </c>
      <c r="S276" s="4">
        <v>0</v>
      </c>
      <c r="T276" s="4">
        <v>0</v>
      </c>
      <c r="U276" s="4">
        <f t="shared" si="35"/>
        <v>0</v>
      </c>
      <c r="V276" s="9">
        <f t="shared" si="36"/>
        <v>1</v>
      </c>
      <c r="W276" s="9">
        <f t="shared" si="37"/>
        <v>0</v>
      </c>
      <c r="X276" s="9">
        <f t="shared" si="38"/>
        <v>0</v>
      </c>
      <c r="Y276" s="9">
        <f t="shared" si="39"/>
        <v>0</v>
      </c>
    </row>
    <row r="277" spans="1:25" x14ac:dyDescent="0.2">
      <c r="A277" s="1" t="s">
        <v>496</v>
      </c>
      <c r="B277" s="1">
        <f t="shared" si="32"/>
        <v>2023</v>
      </c>
      <c r="C277" s="1" t="str">
        <f t="shared" si="33"/>
        <v>09</v>
      </c>
      <c r="D277" s="1" t="str">
        <f t="shared" si="34"/>
        <v>09/23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2</v>
      </c>
      <c r="M277" s="1" t="s">
        <v>1044</v>
      </c>
      <c r="N277" s="1" t="s">
        <v>3</v>
      </c>
      <c r="O277" s="6">
        <v>0</v>
      </c>
      <c r="P277" s="6">
        <v>0</v>
      </c>
      <c r="Q277" s="6">
        <v>10</v>
      </c>
      <c r="R277" s="4">
        <v>0</v>
      </c>
      <c r="S277" s="4">
        <v>0</v>
      </c>
      <c r="T277" s="4">
        <v>0</v>
      </c>
      <c r="U277" s="4">
        <f t="shared" si="35"/>
        <v>0</v>
      </c>
      <c r="V277" s="9">
        <f t="shared" si="36"/>
        <v>1</v>
      </c>
      <c r="W277" s="9">
        <f t="shared" si="37"/>
        <v>0</v>
      </c>
      <c r="X277" s="9">
        <f t="shared" si="38"/>
        <v>0</v>
      </c>
      <c r="Y277" s="9">
        <f t="shared" si="39"/>
        <v>0</v>
      </c>
    </row>
    <row r="278" spans="1:25" x14ac:dyDescent="0.2">
      <c r="A278" s="1" t="s">
        <v>497</v>
      </c>
      <c r="B278" s="1">
        <f t="shared" si="32"/>
        <v>2023</v>
      </c>
      <c r="C278" s="1" t="str">
        <f t="shared" si="33"/>
        <v>10</v>
      </c>
      <c r="D278" s="1" t="str">
        <f t="shared" si="34"/>
        <v>10/23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2</v>
      </c>
      <c r="M278" s="1" t="s">
        <v>1044</v>
      </c>
      <c r="N278" s="1" t="s">
        <v>3</v>
      </c>
      <c r="O278" s="6">
        <v>0</v>
      </c>
      <c r="P278" s="6">
        <v>0</v>
      </c>
      <c r="Q278" s="6">
        <v>10</v>
      </c>
      <c r="R278" s="4">
        <v>0</v>
      </c>
      <c r="S278" s="4">
        <v>0</v>
      </c>
      <c r="T278" s="4">
        <v>0</v>
      </c>
      <c r="U278" s="4">
        <f t="shared" si="35"/>
        <v>0</v>
      </c>
      <c r="V278" s="9">
        <f t="shared" si="36"/>
        <v>1</v>
      </c>
      <c r="W278" s="9">
        <f t="shared" si="37"/>
        <v>0</v>
      </c>
      <c r="X278" s="9">
        <f t="shared" si="38"/>
        <v>0</v>
      </c>
      <c r="Y278" s="9">
        <f t="shared" si="39"/>
        <v>0</v>
      </c>
    </row>
    <row r="279" spans="1:25" x14ac:dyDescent="0.2">
      <c r="A279" s="1" t="s">
        <v>498</v>
      </c>
      <c r="B279" s="1">
        <f t="shared" si="32"/>
        <v>2023</v>
      </c>
      <c r="C279" s="1" t="str">
        <f t="shared" si="33"/>
        <v>10</v>
      </c>
      <c r="D279" s="1" t="str">
        <f t="shared" si="34"/>
        <v>10/23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2</v>
      </c>
      <c r="M279" s="1" t="s">
        <v>1044</v>
      </c>
      <c r="N279" s="1" t="s">
        <v>3</v>
      </c>
      <c r="O279" s="6">
        <v>0</v>
      </c>
      <c r="P279" s="6">
        <v>0</v>
      </c>
      <c r="Q279" s="6">
        <v>10</v>
      </c>
      <c r="R279" s="4">
        <v>0</v>
      </c>
      <c r="S279" s="4">
        <v>0</v>
      </c>
      <c r="T279" s="4">
        <v>0</v>
      </c>
      <c r="U279" s="4">
        <f t="shared" si="35"/>
        <v>0</v>
      </c>
      <c r="V279" s="9">
        <f t="shared" si="36"/>
        <v>1</v>
      </c>
      <c r="W279" s="9">
        <f t="shared" si="37"/>
        <v>0</v>
      </c>
      <c r="X279" s="9">
        <f t="shared" si="38"/>
        <v>0</v>
      </c>
      <c r="Y279" s="9">
        <f t="shared" si="39"/>
        <v>0</v>
      </c>
    </row>
    <row r="280" spans="1:25" x14ac:dyDescent="0.2">
      <c r="A280" s="1" t="s">
        <v>499</v>
      </c>
      <c r="B280" s="1">
        <f t="shared" si="32"/>
        <v>2023</v>
      </c>
      <c r="C280" s="1" t="str">
        <f t="shared" si="33"/>
        <v>10</v>
      </c>
      <c r="D280" s="1" t="str">
        <f t="shared" si="34"/>
        <v>10/23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2</v>
      </c>
      <c r="M280" s="1" t="s">
        <v>1044</v>
      </c>
      <c r="N280" s="1" t="s">
        <v>3</v>
      </c>
      <c r="O280" s="6">
        <v>0</v>
      </c>
      <c r="P280" s="6">
        <v>0</v>
      </c>
      <c r="Q280" s="6">
        <v>10</v>
      </c>
      <c r="R280" s="4">
        <v>0</v>
      </c>
      <c r="S280" s="4">
        <v>0</v>
      </c>
      <c r="T280" s="4">
        <v>0</v>
      </c>
      <c r="U280" s="4">
        <f t="shared" si="35"/>
        <v>0</v>
      </c>
      <c r="V280" s="9">
        <f t="shared" si="36"/>
        <v>1</v>
      </c>
      <c r="W280" s="9">
        <f t="shared" si="37"/>
        <v>0</v>
      </c>
      <c r="X280" s="9">
        <f t="shared" si="38"/>
        <v>0</v>
      </c>
      <c r="Y280" s="9">
        <f t="shared" si="39"/>
        <v>0</v>
      </c>
    </row>
    <row r="281" spans="1:25" x14ac:dyDescent="0.2">
      <c r="A281" s="1" t="s">
        <v>500</v>
      </c>
      <c r="B281" s="1">
        <f t="shared" si="32"/>
        <v>2023</v>
      </c>
      <c r="C281" s="1" t="str">
        <f t="shared" si="33"/>
        <v>10</v>
      </c>
      <c r="D281" s="1" t="str">
        <f t="shared" si="34"/>
        <v>10/23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2</v>
      </c>
      <c r="M281" s="1" t="s">
        <v>1044</v>
      </c>
      <c r="N281" s="1" t="s">
        <v>3</v>
      </c>
      <c r="O281" s="6">
        <v>0</v>
      </c>
      <c r="P281" s="6">
        <v>0</v>
      </c>
      <c r="Q281" s="6">
        <v>10</v>
      </c>
      <c r="R281" s="4">
        <v>0</v>
      </c>
      <c r="S281" s="4">
        <v>0</v>
      </c>
      <c r="T281" s="4">
        <v>0</v>
      </c>
      <c r="U281" s="4">
        <f t="shared" si="35"/>
        <v>0</v>
      </c>
      <c r="V281" s="9">
        <f t="shared" si="36"/>
        <v>1</v>
      </c>
      <c r="W281" s="9">
        <f t="shared" si="37"/>
        <v>0</v>
      </c>
      <c r="X281" s="9">
        <f t="shared" si="38"/>
        <v>0</v>
      </c>
      <c r="Y281" s="9">
        <f t="shared" si="39"/>
        <v>0</v>
      </c>
    </row>
    <row r="282" spans="1:25" x14ac:dyDescent="0.2">
      <c r="A282" s="1" t="s">
        <v>501</v>
      </c>
      <c r="B282" s="1">
        <f t="shared" si="32"/>
        <v>2023</v>
      </c>
      <c r="C282" s="1" t="str">
        <f t="shared" si="33"/>
        <v>10</v>
      </c>
      <c r="D282" s="1" t="str">
        <f t="shared" si="34"/>
        <v>10/23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2</v>
      </c>
      <c r="M282" s="1" t="s">
        <v>1044</v>
      </c>
      <c r="N282" s="1" t="s">
        <v>3</v>
      </c>
      <c r="O282" s="6">
        <v>0</v>
      </c>
      <c r="P282" s="6">
        <v>0</v>
      </c>
      <c r="Q282" s="6">
        <v>10</v>
      </c>
      <c r="R282" s="4">
        <v>0</v>
      </c>
      <c r="S282" s="4">
        <v>0</v>
      </c>
      <c r="T282" s="4">
        <v>0</v>
      </c>
      <c r="U282" s="4">
        <f t="shared" si="35"/>
        <v>0</v>
      </c>
      <c r="V282" s="9">
        <f t="shared" si="36"/>
        <v>1</v>
      </c>
      <c r="W282" s="9">
        <f t="shared" si="37"/>
        <v>0</v>
      </c>
      <c r="X282" s="9">
        <f t="shared" si="38"/>
        <v>0</v>
      </c>
      <c r="Y282" s="9">
        <f t="shared" si="39"/>
        <v>0</v>
      </c>
    </row>
    <row r="283" spans="1:25" x14ac:dyDescent="0.2">
      <c r="A283" s="1" t="s">
        <v>502</v>
      </c>
      <c r="B283" s="1">
        <f t="shared" si="32"/>
        <v>2023</v>
      </c>
      <c r="C283" s="1" t="str">
        <f t="shared" si="33"/>
        <v>10</v>
      </c>
      <c r="D283" s="1" t="str">
        <f t="shared" si="34"/>
        <v>10/23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2</v>
      </c>
      <c r="M283" s="1" t="s">
        <v>1044</v>
      </c>
      <c r="N283" s="1" t="s">
        <v>3</v>
      </c>
      <c r="O283" s="6">
        <v>0</v>
      </c>
      <c r="P283" s="6">
        <v>0</v>
      </c>
      <c r="Q283" s="6">
        <v>10</v>
      </c>
      <c r="R283" s="4">
        <v>0</v>
      </c>
      <c r="S283" s="4">
        <v>0</v>
      </c>
      <c r="T283" s="4">
        <v>0</v>
      </c>
      <c r="U283" s="4">
        <f t="shared" si="35"/>
        <v>0</v>
      </c>
      <c r="V283" s="9">
        <f t="shared" si="36"/>
        <v>1</v>
      </c>
      <c r="W283" s="9">
        <f t="shared" si="37"/>
        <v>0</v>
      </c>
      <c r="X283" s="9">
        <f t="shared" si="38"/>
        <v>0</v>
      </c>
      <c r="Y283" s="9">
        <f t="shared" si="39"/>
        <v>0</v>
      </c>
    </row>
    <row r="284" spans="1:25" x14ac:dyDescent="0.2">
      <c r="A284" s="1" t="s">
        <v>503</v>
      </c>
      <c r="B284" s="1">
        <f t="shared" si="32"/>
        <v>2023</v>
      </c>
      <c r="C284" s="1" t="str">
        <f t="shared" si="33"/>
        <v>10</v>
      </c>
      <c r="D284" s="1" t="str">
        <f t="shared" si="34"/>
        <v>10/23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2</v>
      </c>
      <c r="M284" s="1" t="s">
        <v>1044</v>
      </c>
      <c r="N284" s="1" t="s">
        <v>3</v>
      </c>
      <c r="O284" s="6">
        <v>0</v>
      </c>
      <c r="P284" s="6">
        <v>0</v>
      </c>
      <c r="Q284" s="6">
        <v>10</v>
      </c>
      <c r="R284" s="4">
        <v>0</v>
      </c>
      <c r="S284" s="4">
        <v>0</v>
      </c>
      <c r="T284" s="4">
        <v>0</v>
      </c>
      <c r="U284" s="4">
        <f t="shared" si="35"/>
        <v>0</v>
      </c>
      <c r="V284" s="9">
        <f t="shared" si="36"/>
        <v>1</v>
      </c>
      <c r="W284" s="9">
        <f t="shared" si="37"/>
        <v>0</v>
      </c>
      <c r="X284" s="9">
        <f t="shared" si="38"/>
        <v>0</v>
      </c>
      <c r="Y284" s="9">
        <f t="shared" si="39"/>
        <v>0</v>
      </c>
    </row>
    <row r="285" spans="1:25" x14ac:dyDescent="0.2">
      <c r="A285" s="1" t="s">
        <v>504</v>
      </c>
      <c r="B285" s="1">
        <f t="shared" si="32"/>
        <v>2023</v>
      </c>
      <c r="C285" s="1" t="str">
        <f t="shared" si="33"/>
        <v>10</v>
      </c>
      <c r="D285" s="1" t="str">
        <f t="shared" si="34"/>
        <v>10/23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2</v>
      </c>
      <c r="M285" s="1" t="s">
        <v>1044</v>
      </c>
      <c r="N285" s="1" t="s">
        <v>3</v>
      </c>
      <c r="O285" s="6">
        <v>0</v>
      </c>
      <c r="P285" s="6">
        <v>0</v>
      </c>
      <c r="Q285" s="6">
        <v>10</v>
      </c>
      <c r="R285" s="4">
        <v>0</v>
      </c>
      <c r="S285" s="4">
        <v>0</v>
      </c>
      <c r="T285" s="4">
        <v>0</v>
      </c>
      <c r="U285" s="4">
        <f t="shared" si="35"/>
        <v>0</v>
      </c>
      <c r="V285" s="9">
        <f t="shared" si="36"/>
        <v>1</v>
      </c>
      <c r="W285" s="9">
        <f t="shared" si="37"/>
        <v>0</v>
      </c>
      <c r="X285" s="9">
        <f t="shared" si="38"/>
        <v>0</v>
      </c>
      <c r="Y285" s="9">
        <f t="shared" si="39"/>
        <v>0</v>
      </c>
    </row>
    <row r="286" spans="1:25" x14ac:dyDescent="0.2">
      <c r="A286" s="1" t="s">
        <v>505</v>
      </c>
      <c r="B286" s="1">
        <f t="shared" si="32"/>
        <v>2023</v>
      </c>
      <c r="C286" s="1" t="str">
        <f t="shared" si="33"/>
        <v>10</v>
      </c>
      <c r="D286" s="1" t="str">
        <f t="shared" si="34"/>
        <v>10/23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2</v>
      </c>
      <c r="M286" s="1" t="s">
        <v>1044</v>
      </c>
      <c r="N286" s="1" t="s">
        <v>3</v>
      </c>
      <c r="O286" s="6">
        <v>0</v>
      </c>
      <c r="P286" s="6">
        <v>0</v>
      </c>
      <c r="Q286" s="6">
        <v>10</v>
      </c>
      <c r="R286" s="4">
        <v>0</v>
      </c>
      <c r="S286" s="4">
        <v>0</v>
      </c>
      <c r="T286" s="4">
        <v>0</v>
      </c>
      <c r="U286" s="4">
        <f t="shared" si="35"/>
        <v>0</v>
      </c>
      <c r="V286" s="9">
        <f t="shared" si="36"/>
        <v>1</v>
      </c>
      <c r="W286" s="9">
        <f t="shared" si="37"/>
        <v>0</v>
      </c>
      <c r="X286" s="9">
        <f t="shared" si="38"/>
        <v>0</v>
      </c>
      <c r="Y286" s="9">
        <f t="shared" si="39"/>
        <v>0</v>
      </c>
    </row>
    <row r="287" spans="1:25" x14ac:dyDescent="0.2">
      <c r="A287" s="1" t="s">
        <v>506</v>
      </c>
      <c r="B287" s="1">
        <f t="shared" si="32"/>
        <v>2023</v>
      </c>
      <c r="C287" s="1" t="str">
        <f t="shared" si="33"/>
        <v>10</v>
      </c>
      <c r="D287" s="1" t="str">
        <f t="shared" si="34"/>
        <v>10/23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2</v>
      </c>
      <c r="M287" s="1" t="s">
        <v>1044</v>
      </c>
      <c r="N287" s="1" t="s">
        <v>3</v>
      </c>
      <c r="O287" s="6">
        <v>0</v>
      </c>
      <c r="P287" s="6">
        <v>0</v>
      </c>
      <c r="Q287" s="6">
        <v>10</v>
      </c>
      <c r="R287" s="4">
        <v>0</v>
      </c>
      <c r="S287" s="4">
        <v>0</v>
      </c>
      <c r="T287" s="4">
        <v>0</v>
      </c>
      <c r="U287" s="4">
        <f t="shared" si="35"/>
        <v>0</v>
      </c>
      <c r="V287" s="9">
        <f t="shared" si="36"/>
        <v>1</v>
      </c>
      <c r="W287" s="9">
        <f t="shared" si="37"/>
        <v>0</v>
      </c>
      <c r="X287" s="9">
        <f t="shared" si="38"/>
        <v>0</v>
      </c>
      <c r="Y287" s="9">
        <f t="shared" si="39"/>
        <v>0</v>
      </c>
    </row>
    <row r="288" spans="1:25" x14ac:dyDescent="0.2">
      <c r="A288" s="1" t="s">
        <v>507</v>
      </c>
      <c r="B288" s="1">
        <f t="shared" si="32"/>
        <v>2023</v>
      </c>
      <c r="C288" s="1" t="str">
        <f t="shared" si="33"/>
        <v>10</v>
      </c>
      <c r="D288" s="1" t="str">
        <f t="shared" si="34"/>
        <v>10/23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508</v>
      </c>
      <c r="K288" s="1" t="s">
        <v>13</v>
      </c>
      <c r="L288" s="1" t="s">
        <v>2</v>
      </c>
      <c r="M288" s="1" t="s">
        <v>1044</v>
      </c>
      <c r="N288" s="1" t="s">
        <v>3</v>
      </c>
      <c r="O288" s="6">
        <v>0</v>
      </c>
      <c r="P288" s="6">
        <v>6.591388888888889</v>
      </c>
      <c r="Q288" s="6">
        <v>3.408611111111111</v>
      </c>
      <c r="R288" s="4">
        <v>0</v>
      </c>
      <c r="S288" s="4">
        <v>0</v>
      </c>
      <c r="T288" s="4">
        <v>0</v>
      </c>
      <c r="U288" s="4">
        <f t="shared" si="35"/>
        <v>0</v>
      </c>
      <c r="V288" s="9">
        <f t="shared" si="36"/>
        <v>0.34086111111111111</v>
      </c>
      <c r="W288" s="9">
        <f t="shared" si="37"/>
        <v>0</v>
      </c>
      <c r="X288" s="9">
        <f t="shared" si="38"/>
        <v>0</v>
      </c>
      <c r="Y288" s="9">
        <f t="shared" si="39"/>
        <v>0</v>
      </c>
    </row>
    <row r="289" spans="1:25" x14ac:dyDescent="0.2">
      <c r="A289" s="1" t="s">
        <v>509</v>
      </c>
      <c r="B289" s="1">
        <f t="shared" si="32"/>
        <v>2023</v>
      </c>
      <c r="C289" s="1" t="str">
        <f t="shared" si="33"/>
        <v>10</v>
      </c>
      <c r="D289" s="1" t="str">
        <f t="shared" si="34"/>
        <v>10/23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2</v>
      </c>
      <c r="M289" s="1" t="s">
        <v>1044</v>
      </c>
      <c r="N289" s="1" t="s">
        <v>3</v>
      </c>
      <c r="O289" s="6">
        <v>0</v>
      </c>
      <c r="P289" s="6">
        <v>0</v>
      </c>
      <c r="Q289" s="6">
        <v>10</v>
      </c>
      <c r="R289" s="4">
        <v>0</v>
      </c>
      <c r="S289" s="4">
        <v>0</v>
      </c>
      <c r="T289" s="4">
        <v>0</v>
      </c>
      <c r="U289" s="4">
        <f t="shared" si="35"/>
        <v>0</v>
      </c>
      <c r="V289" s="9">
        <f t="shared" si="36"/>
        <v>1</v>
      </c>
      <c r="W289" s="9">
        <f t="shared" si="37"/>
        <v>0</v>
      </c>
      <c r="X289" s="9">
        <f t="shared" si="38"/>
        <v>0</v>
      </c>
      <c r="Y289" s="9">
        <f t="shared" si="39"/>
        <v>0</v>
      </c>
    </row>
    <row r="290" spans="1:25" x14ac:dyDescent="0.2">
      <c r="A290" s="1" t="s">
        <v>510</v>
      </c>
      <c r="B290" s="1">
        <f t="shared" si="32"/>
        <v>2023</v>
      </c>
      <c r="C290" s="1" t="str">
        <f t="shared" si="33"/>
        <v>10</v>
      </c>
      <c r="D290" s="1" t="str">
        <f t="shared" si="34"/>
        <v>10/23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2</v>
      </c>
      <c r="M290" s="1" t="s">
        <v>1044</v>
      </c>
      <c r="N290" s="1" t="s">
        <v>3</v>
      </c>
      <c r="O290" s="6">
        <v>0</v>
      </c>
      <c r="P290" s="6">
        <v>0</v>
      </c>
      <c r="Q290" s="6">
        <v>10</v>
      </c>
      <c r="R290" s="4">
        <v>0</v>
      </c>
      <c r="S290" s="4">
        <v>0</v>
      </c>
      <c r="T290" s="4">
        <v>0</v>
      </c>
      <c r="U290" s="4">
        <f t="shared" si="35"/>
        <v>0</v>
      </c>
      <c r="V290" s="9">
        <f t="shared" si="36"/>
        <v>1</v>
      </c>
      <c r="W290" s="9">
        <f t="shared" si="37"/>
        <v>0</v>
      </c>
      <c r="X290" s="9">
        <f t="shared" si="38"/>
        <v>0</v>
      </c>
      <c r="Y290" s="9">
        <f t="shared" si="39"/>
        <v>0</v>
      </c>
    </row>
    <row r="291" spans="1:25" x14ac:dyDescent="0.2">
      <c r="A291" s="1" t="s">
        <v>511</v>
      </c>
      <c r="B291" s="1">
        <f t="shared" si="32"/>
        <v>2023</v>
      </c>
      <c r="C291" s="1" t="str">
        <f t="shared" si="33"/>
        <v>10</v>
      </c>
      <c r="D291" s="1" t="str">
        <f t="shared" si="34"/>
        <v>10/23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2</v>
      </c>
      <c r="M291" s="1" t="s">
        <v>1044</v>
      </c>
      <c r="N291" s="1" t="s">
        <v>3</v>
      </c>
      <c r="O291" s="6">
        <v>0</v>
      </c>
      <c r="P291" s="6">
        <v>0</v>
      </c>
      <c r="Q291" s="6">
        <v>10</v>
      </c>
      <c r="R291" s="4">
        <v>0</v>
      </c>
      <c r="S291" s="4">
        <v>0</v>
      </c>
      <c r="T291" s="4">
        <v>0</v>
      </c>
      <c r="U291" s="4">
        <f t="shared" si="35"/>
        <v>0</v>
      </c>
      <c r="V291" s="9">
        <f t="shared" si="36"/>
        <v>1</v>
      </c>
      <c r="W291" s="9">
        <f t="shared" si="37"/>
        <v>0</v>
      </c>
      <c r="X291" s="9">
        <f t="shared" si="38"/>
        <v>0</v>
      </c>
      <c r="Y291" s="9">
        <f t="shared" si="39"/>
        <v>0</v>
      </c>
    </row>
    <row r="292" spans="1:25" x14ac:dyDescent="0.2">
      <c r="A292" s="1" t="s">
        <v>512</v>
      </c>
      <c r="B292" s="1">
        <f t="shared" si="32"/>
        <v>2023</v>
      </c>
      <c r="C292" s="1" t="str">
        <f t="shared" si="33"/>
        <v>10</v>
      </c>
      <c r="D292" s="1" t="str">
        <f t="shared" si="34"/>
        <v>10/23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2</v>
      </c>
      <c r="M292" s="1" t="s">
        <v>1044</v>
      </c>
      <c r="N292" s="1" t="s">
        <v>3</v>
      </c>
      <c r="O292" s="6">
        <v>0</v>
      </c>
      <c r="P292" s="6">
        <v>0</v>
      </c>
      <c r="Q292" s="6">
        <v>10</v>
      </c>
      <c r="R292" s="4">
        <v>0</v>
      </c>
      <c r="S292" s="4">
        <v>0</v>
      </c>
      <c r="T292" s="4">
        <v>0</v>
      </c>
      <c r="U292" s="4">
        <f t="shared" si="35"/>
        <v>0</v>
      </c>
      <c r="V292" s="9">
        <f t="shared" si="36"/>
        <v>1</v>
      </c>
      <c r="W292" s="9">
        <f t="shared" si="37"/>
        <v>0</v>
      </c>
      <c r="X292" s="9">
        <f t="shared" si="38"/>
        <v>0</v>
      </c>
      <c r="Y292" s="9">
        <f t="shared" si="39"/>
        <v>0</v>
      </c>
    </row>
    <row r="293" spans="1:25" x14ac:dyDescent="0.2">
      <c r="A293" s="1" t="s">
        <v>513</v>
      </c>
      <c r="B293" s="1">
        <f t="shared" si="32"/>
        <v>2023</v>
      </c>
      <c r="C293" s="1" t="str">
        <f t="shared" si="33"/>
        <v>10</v>
      </c>
      <c r="D293" s="1" t="str">
        <f t="shared" si="34"/>
        <v>10/23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2</v>
      </c>
      <c r="M293" s="1" t="s">
        <v>1044</v>
      </c>
      <c r="N293" s="1" t="s">
        <v>3</v>
      </c>
      <c r="O293" s="6">
        <v>0</v>
      </c>
      <c r="P293" s="6">
        <v>0</v>
      </c>
      <c r="Q293" s="6">
        <v>10</v>
      </c>
      <c r="R293" s="4">
        <v>0</v>
      </c>
      <c r="S293" s="4">
        <v>0</v>
      </c>
      <c r="T293" s="4">
        <v>0</v>
      </c>
      <c r="U293" s="4">
        <f t="shared" si="35"/>
        <v>0</v>
      </c>
      <c r="V293" s="9">
        <f t="shared" si="36"/>
        <v>1</v>
      </c>
      <c r="W293" s="9">
        <f t="shared" si="37"/>
        <v>0</v>
      </c>
      <c r="X293" s="9">
        <f t="shared" si="38"/>
        <v>0</v>
      </c>
      <c r="Y293" s="9">
        <f t="shared" si="39"/>
        <v>0</v>
      </c>
    </row>
    <row r="294" spans="1:25" x14ac:dyDescent="0.2">
      <c r="A294" s="1" t="s">
        <v>514</v>
      </c>
      <c r="B294" s="1">
        <f t="shared" si="32"/>
        <v>2023</v>
      </c>
      <c r="C294" s="1" t="str">
        <f t="shared" si="33"/>
        <v>10</v>
      </c>
      <c r="D294" s="1" t="str">
        <f t="shared" si="34"/>
        <v>10/23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2</v>
      </c>
      <c r="M294" s="1" t="s">
        <v>1044</v>
      </c>
      <c r="N294" s="1" t="s">
        <v>3</v>
      </c>
      <c r="O294" s="6">
        <v>0</v>
      </c>
      <c r="P294" s="6">
        <v>0</v>
      </c>
      <c r="Q294" s="6">
        <v>10</v>
      </c>
      <c r="R294" s="4">
        <v>0</v>
      </c>
      <c r="S294" s="4">
        <v>0</v>
      </c>
      <c r="T294" s="4">
        <v>0</v>
      </c>
      <c r="U294" s="4">
        <f t="shared" si="35"/>
        <v>0</v>
      </c>
      <c r="V294" s="9">
        <f t="shared" si="36"/>
        <v>1</v>
      </c>
      <c r="W294" s="9">
        <f t="shared" si="37"/>
        <v>0</v>
      </c>
      <c r="X294" s="9">
        <f t="shared" si="38"/>
        <v>0</v>
      </c>
      <c r="Y294" s="9">
        <f t="shared" si="39"/>
        <v>0</v>
      </c>
    </row>
    <row r="295" spans="1:25" x14ac:dyDescent="0.2">
      <c r="A295" s="1" t="s">
        <v>515</v>
      </c>
      <c r="B295" s="1">
        <f t="shared" si="32"/>
        <v>2023</v>
      </c>
      <c r="C295" s="1" t="str">
        <f t="shared" si="33"/>
        <v>10</v>
      </c>
      <c r="D295" s="1" t="str">
        <f t="shared" si="34"/>
        <v>10/23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516</v>
      </c>
      <c r="K295" s="1" t="s">
        <v>13</v>
      </c>
      <c r="L295" s="1" t="s">
        <v>2</v>
      </c>
      <c r="M295" s="1" t="s">
        <v>1044</v>
      </c>
      <c r="N295" s="1" t="s">
        <v>3</v>
      </c>
      <c r="O295" s="6">
        <v>0</v>
      </c>
      <c r="P295" s="6">
        <v>2.9427777777777782</v>
      </c>
      <c r="Q295" s="6">
        <v>7.0572222222222223</v>
      </c>
      <c r="R295" s="4">
        <v>0</v>
      </c>
      <c r="S295" s="4">
        <v>0</v>
      </c>
      <c r="T295" s="4">
        <v>0</v>
      </c>
      <c r="U295" s="4">
        <f t="shared" si="35"/>
        <v>0</v>
      </c>
      <c r="V295" s="9">
        <f t="shared" si="36"/>
        <v>0.70572222222222225</v>
      </c>
      <c r="W295" s="9">
        <f t="shared" si="37"/>
        <v>0</v>
      </c>
      <c r="X295" s="9">
        <f t="shared" si="38"/>
        <v>0</v>
      </c>
      <c r="Y295" s="9">
        <f t="shared" si="39"/>
        <v>0</v>
      </c>
    </row>
    <row r="296" spans="1:25" x14ac:dyDescent="0.2">
      <c r="A296" s="1" t="s">
        <v>517</v>
      </c>
      <c r="B296" s="1">
        <f t="shared" si="32"/>
        <v>2023</v>
      </c>
      <c r="C296" s="1" t="str">
        <f t="shared" si="33"/>
        <v>10</v>
      </c>
      <c r="D296" s="1" t="str">
        <f t="shared" si="34"/>
        <v>10/23</v>
      </c>
      <c r="E296" s="1" t="s">
        <v>5</v>
      </c>
      <c r="F296" s="1" t="s">
        <v>518</v>
      </c>
      <c r="G296" s="1" t="s">
        <v>7</v>
      </c>
      <c r="H296" s="1" t="s">
        <v>8</v>
      </c>
      <c r="I296" s="1" t="s">
        <v>9</v>
      </c>
      <c r="J296" s="1" t="s">
        <v>519</v>
      </c>
      <c r="K296" s="1" t="s">
        <v>13</v>
      </c>
      <c r="L296" s="1" t="s">
        <v>2</v>
      </c>
      <c r="M296" s="1" t="s">
        <v>1044</v>
      </c>
      <c r="N296" s="1" t="s">
        <v>3</v>
      </c>
      <c r="O296" s="6">
        <v>1</v>
      </c>
      <c r="P296" s="6">
        <v>0.5</v>
      </c>
      <c r="Q296" s="6">
        <v>8.5</v>
      </c>
      <c r="R296" s="4">
        <v>1075000</v>
      </c>
      <c r="S296" s="4">
        <v>0</v>
      </c>
      <c r="T296" s="4">
        <v>0</v>
      </c>
      <c r="U296" s="4">
        <f t="shared" si="35"/>
        <v>1075000</v>
      </c>
      <c r="V296" s="9">
        <f t="shared" si="36"/>
        <v>0.95</v>
      </c>
      <c r="W296" s="9">
        <f t="shared" si="37"/>
        <v>0.66666666666666663</v>
      </c>
      <c r="X296" s="9">
        <f t="shared" si="38"/>
        <v>0.10526315789473684</v>
      </c>
      <c r="Y296" s="9">
        <f t="shared" si="39"/>
        <v>0.1</v>
      </c>
    </row>
    <row r="297" spans="1:25" x14ac:dyDescent="0.2">
      <c r="A297" s="1" t="s">
        <v>520</v>
      </c>
      <c r="B297" s="1">
        <f t="shared" si="32"/>
        <v>2023</v>
      </c>
      <c r="C297" s="1" t="str">
        <f t="shared" si="33"/>
        <v>10</v>
      </c>
      <c r="D297" s="1" t="str">
        <f t="shared" si="34"/>
        <v>10/23</v>
      </c>
      <c r="E297" s="1" t="s">
        <v>5</v>
      </c>
      <c r="F297" s="1" t="s">
        <v>521</v>
      </c>
      <c r="G297" s="1" t="s">
        <v>7</v>
      </c>
      <c r="H297" s="1" t="s">
        <v>8</v>
      </c>
      <c r="I297" s="1" t="s">
        <v>9</v>
      </c>
      <c r="J297" s="1" t="s">
        <v>1</v>
      </c>
      <c r="K297" s="1" t="s">
        <v>1</v>
      </c>
      <c r="L297" s="1" t="s">
        <v>2</v>
      </c>
      <c r="M297" s="1" t="s">
        <v>1044</v>
      </c>
      <c r="N297" s="1" t="s">
        <v>3</v>
      </c>
      <c r="O297" s="6">
        <v>8</v>
      </c>
      <c r="P297" s="6">
        <v>0</v>
      </c>
      <c r="Q297" s="6">
        <v>2</v>
      </c>
      <c r="R297" s="4">
        <v>0</v>
      </c>
      <c r="S297" s="4">
        <v>0</v>
      </c>
      <c r="T297" s="4">
        <v>0</v>
      </c>
      <c r="U297" s="4">
        <f t="shared" si="35"/>
        <v>0</v>
      </c>
      <c r="V297" s="9">
        <f t="shared" si="36"/>
        <v>1</v>
      </c>
      <c r="W297" s="9">
        <f t="shared" si="37"/>
        <v>1</v>
      </c>
      <c r="X297" s="9">
        <f t="shared" si="38"/>
        <v>0.8</v>
      </c>
      <c r="Y297" s="9">
        <f t="shared" si="39"/>
        <v>0.8</v>
      </c>
    </row>
    <row r="298" spans="1:25" x14ac:dyDescent="0.2">
      <c r="A298" s="1" t="s">
        <v>522</v>
      </c>
      <c r="B298" s="1">
        <f t="shared" si="32"/>
        <v>2023</v>
      </c>
      <c r="C298" s="1" t="str">
        <f t="shared" si="33"/>
        <v>10</v>
      </c>
      <c r="D298" s="1" t="str">
        <f t="shared" si="34"/>
        <v>10/23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2</v>
      </c>
      <c r="M298" s="1" t="s">
        <v>1044</v>
      </c>
      <c r="N298" s="1" t="s">
        <v>3</v>
      </c>
      <c r="O298" s="6">
        <v>0</v>
      </c>
      <c r="P298" s="6">
        <v>0</v>
      </c>
      <c r="Q298" s="6">
        <v>10</v>
      </c>
      <c r="R298" s="4">
        <v>0</v>
      </c>
      <c r="S298" s="4">
        <v>0</v>
      </c>
      <c r="T298" s="4">
        <v>0</v>
      </c>
      <c r="U298" s="4">
        <f t="shared" si="35"/>
        <v>0</v>
      </c>
      <c r="V298" s="9">
        <f t="shared" si="36"/>
        <v>1</v>
      </c>
      <c r="W298" s="9">
        <f t="shared" si="37"/>
        <v>0</v>
      </c>
      <c r="X298" s="9">
        <f t="shared" si="38"/>
        <v>0</v>
      </c>
      <c r="Y298" s="9">
        <f t="shared" si="39"/>
        <v>0</v>
      </c>
    </row>
    <row r="299" spans="1:25" x14ac:dyDescent="0.2">
      <c r="A299" s="1" t="s">
        <v>523</v>
      </c>
      <c r="B299" s="1">
        <f t="shared" si="32"/>
        <v>2023</v>
      </c>
      <c r="C299" s="1" t="str">
        <f t="shared" si="33"/>
        <v>10</v>
      </c>
      <c r="D299" s="1" t="str">
        <f t="shared" si="34"/>
        <v>10/23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2</v>
      </c>
      <c r="M299" s="1" t="s">
        <v>1044</v>
      </c>
      <c r="N299" s="1" t="s">
        <v>3</v>
      </c>
      <c r="O299" s="6">
        <v>0</v>
      </c>
      <c r="P299" s="6">
        <v>0</v>
      </c>
      <c r="Q299" s="6">
        <v>10</v>
      </c>
      <c r="R299" s="4">
        <v>0</v>
      </c>
      <c r="S299" s="4">
        <v>0</v>
      </c>
      <c r="T299" s="4">
        <v>0</v>
      </c>
      <c r="U299" s="4">
        <f t="shared" si="35"/>
        <v>0</v>
      </c>
      <c r="V299" s="9">
        <f t="shared" si="36"/>
        <v>1</v>
      </c>
      <c r="W299" s="9">
        <f t="shared" si="37"/>
        <v>0</v>
      </c>
      <c r="X299" s="9">
        <f t="shared" si="38"/>
        <v>0</v>
      </c>
      <c r="Y299" s="9">
        <f t="shared" si="39"/>
        <v>0</v>
      </c>
    </row>
    <row r="300" spans="1:25" x14ac:dyDescent="0.2">
      <c r="A300" s="1" t="s">
        <v>524</v>
      </c>
      <c r="B300" s="1">
        <f t="shared" si="32"/>
        <v>2023</v>
      </c>
      <c r="C300" s="1" t="str">
        <f t="shared" si="33"/>
        <v>10</v>
      </c>
      <c r="D300" s="1" t="str">
        <f t="shared" si="34"/>
        <v>10/23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2</v>
      </c>
      <c r="M300" s="1" t="s">
        <v>1044</v>
      </c>
      <c r="N300" s="1" t="s">
        <v>3</v>
      </c>
      <c r="O300" s="6">
        <v>0</v>
      </c>
      <c r="P300" s="6">
        <v>0</v>
      </c>
      <c r="Q300" s="6">
        <v>10</v>
      </c>
      <c r="R300" s="4">
        <v>0</v>
      </c>
      <c r="S300" s="4">
        <v>0</v>
      </c>
      <c r="T300" s="4">
        <v>0</v>
      </c>
      <c r="U300" s="4">
        <f t="shared" si="35"/>
        <v>0</v>
      </c>
      <c r="V300" s="9">
        <f t="shared" si="36"/>
        <v>1</v>
      </c>
      <c r="W300" s="9">
        <f t="shared" si="37"/>
        <v>0</v>
      </c>
      <c r="X300" s="9">
        <f t="shared" si="38"/>
        <v>0</v>
      </c>
      <c r="Y300" s="9">
        <f t="shared" si="39"/>
        <v>0</v>
      </c>
    </row>
    <row r="301" spans="1:25" x14ac:dyDescent="0.2">
      <c r="A301" s="1" t="s">
        <v>525</v>
      </c>
      <c r="B301" s="1">
        <f t="shared" si="32"/>
        <v>2023</v>
      </c>
      <c r="C301" s="1" t="str">
        <f t="shared" si="33"/>
        <v>10</v>
      </c>
      <c r="D301" s="1" t="str">
        <f t="shared" si="34"/>
        <v>10/23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526</v>
      </c>
      <c r="K301" s="1" t="s">
        <v>99</v>
      </c>
      <c r="L301" s="1" t="s">
        <v>2</v>
      </c>
      <c r="M301" s="1" t="s">
        <v>1044</v>
      </c>
      <c r="N301" s="1" t="s">
        <v>3</v>
      </c>
      <c r="O301" s="6">
        <v>0</v>
      </c>
      <c r="P301" s="6">
        <v>2.4500000000000002</v>
      </c>
      <c r="Q301" s="6">
        <v>7.55</v>
      </c>
      <c r="R301" s="4">
        <v>1075000</v>
      </c>
      <c r="S301" s="4">
        <v>0</v>
      </c>
      <c r="T301" s="4">
        <v>0</v>
      </c>
      <c r="U301" s="4">
        <f t="shared" si="35"/>
        <v>1075000</v>
      </c>
      <c r="V301" s="9">
        <f t="shared" si="36"/>
        <v>0.755</v>
      </c>
      <c r="W301" s="9">
        <f t="shared" si="37"/>
        <v>0</v>
      </c>
      <c r="X301" s="9">
        <f t="shared" si="38"/>
        <v>0</v>
      </c>
      <c r="Y301" s="9">
        <f t="shared" si="39"/>
        <v>0</v>
      </c>
    </row>
    <row r="302" spans="1:25" x14ac:dyDescent="0.2">
      <c r="A302" s="1" t="s">
        <v>527</v>
      </c>
      <c r="B302" s="1">
        <f t="shared" si="32"/>
        <v>2023</v>
      </c>
      <c r="C302" s="1" t="str">
        <f t="shared" si="33"/>
        <v>10</v>
      </c>
      <c r="D302" s="1" t="str">
        <f t="shared" si="34"/>
        <v>10/23</v>
      </c>
      <c r="E302" s="1" t="s">
        <v>5</v>
      </c>
      <c r="F302" s="1" t="s">
        <v>528</v>
      </c>
      <c r="G302" s="1" t="s">
        <v>7</v>
      </c>
      <c r="H302" s="1" t="s">
        <v>8</v>
      </c>
      <c r="I302" s="1" t="s">
        <v>9</v>
      </c>
      <c r="J302" s="1" t="s">
        <v>529</v>
      </c>
      <c r="K302" s="1" t="s">
        <v>13</v>
      </c>
      <c r="L302" s="1" t="s">
        <v>2</v>
      </c>
      <c r="M302" s="1" t="s">
        <v>1044</v>
      </c>
      <c r="N302" s="1" t="s">
        <v>3</v>
      </c>
      <c r="O302" s="6">
        <v>8</v>
      </c>
      <c r="P302" s="6">
        <v>0.33333333333333331</v>
      </c>
      <c r="Q302" s="6">
        <v>1.6666666666666661</v>
      </c>
      <c r="R302" s="4">
        <v>33033.089999999997</v>
      </c>
      <c r="S302" s="4">
        <v>0</v>
      </c>
      <c r="T302" s="4">
        <v>0</v>
      </c>
      <c r="U302" s="4">
        <f t="shared" si="35"/>
        <v>33033.089999999997</v>
      </c>
      <c r="V302" s="9">
        <f t="shared" si="36"/>
        <v>0.96666666666666656</v>
      </c>
      <c r="W302" s="9">
        <f t="shared" si="37"/>
        <v>0.96</v>
      </c>
      <c r="X302" s="9">
        <f t="shared" si="38"/>
        <v>0.82758620689655182</v>
      </c>
      <c r="Y302" s="9">
        <f t="shared" si="39"/>
        <v>0.8</v>
      </c>
    </row>
    <row r="303" spans="1:25" x14ac:dyDescent="0.2">
      <c r="A303" s="1" t="s">
        <v>530</v>
      </c>
      <c r="B303" s="1">
        <f t="shared" si="32"/>
        <v>2023</v>
      </c>
      <c r="C303" s="1" t="str">
        <f t="shared" si="33"/>
        <v>10</v>
      </c>
      <c r="D303" s="1" t="str">
        <f t="shared" si="34"/>
        <v>10/23</v>
      </c>
      <c r="E303" s="1" t="s">
        <v>5</v>
      </c>
      <c r="F303" s="1" t="s">
        <v>531</v>
      </c>
      <c r="G303" s="1" t="s">
        <v>7</v>
      </c>
      <c r="H303" s="1" t="s">
        <v>8</v>
      </c>
      <c r="I303" s="1" t="s">
        <v>9</v>
      </c>
      <c r="J303" s="1" t="s">
        <v>1</v>
      </c>
      <c r="K303" s="1" t="s">
        <v>1</v>
      </c>
      <c r="L303" s="1" t="s">
        <v>2</v>
      </c>
      <c r="M303" s="1" t="s">
        <v>1044</v>
      </c>
      <c r="N303" s="1" t="s">
        <v>3</v>
      </c>
      <c r="O303" s="6">
        <v>10</v>
      </c>
      <c r="P303" s="6">
        <v>0</v>
      </c>
      <c r="Q303" s="6">
        <v>0</v>
      </c>
      <c r="R303" s="4">
        <v>0</v>
      </c>
      <c r="S303" s="4">
        <v>0</v>
      </c>
      <c r="T303" s="4">
        <v>0</v>
      </c>
      <c r="U303" s="4">
        <f t="shared" si="35"/>
        <v>0</v>
      </c>
      <c r="V303" s="9">
        <f t="shared" si="36"/>
        <v>1</v>
      </c>
      <c r="W303" s="9">
        <f t="shared" si="37"/>
        <v>1</v>
      </c>
      <c r="X303" s="9">
        <f t="shared" si="38"/>
        <v>1</v>
      </c>
      <c r="Y303" s="9">
        <f t="shared" si="39"/>
        <v>1</v>
      </c>
    </row>
    <row r="304" spans="1:25" x14ac:dyDescent="0.2">
      <c r="A304" s="1" t="s">
        <v>532</v>
      </c>
      <c r="B304" s="1">
        <f t="shared" si="32"/>
        <v>2023</v>
      </c>
      <c r="C304" s="1" t="str">
        <f t="shared" si="33"/>
        <v>10</v>
      </c>
      <c r="D304" s="1" t="str">
        <f t="shared" si="34"/>
        <v>10/23</v>
      </c>
      <c r="E304" s="1" t="s">
        <v>5</v>
      </c>
      <c r="F304" s="1" t="s">
        <v>533</v>
      </c>
      <c r="G304" s="1" t="s">
        <v>7</v>
      </c>
      <c r="H304" s="1" t="s">
        <v>8</v>
      </c>
      <c r="I304" s="1" t="s">
        <v>9</v>
      </c>
      <c r="J304" s="1" t="s">
        <v>1</v>
      </c>
      <c r="K304" s="1" t="s">
        <v>1</v>
      </c>
      <c r="L304" s="1" t="s">
        <v>2</v>
      </c>
      <c r="M304" s="1" t="s">
        <v>1044</v>
      </c>
      <c r="N304" s="1" t="s">
        <v>3</v>
      </c>
      <c r="O304" s="6">
        <v>5</v>
      </c>
      <c r="P304" s="6">
        <v>0</v>
      </c>
      <c r="Q304" s="6">
        <v>5</v>
      </c>
      <c r="R304" s="4">
        <v>0</v>
      </c>
      <c r="S304" s="4">
        <v>0</v>
      </c>
      <c r="T304" s="4">
        <v>0</v>
      </c>
      <c r="U304" s="4">
        <f t="shared" si="35"/>
        <v>0</v>
      </c>
      <c r="V304" s="9">
        <f t="shared" si="36"/>
        <v>1</v>
      </c>
      <c r="W304" s="9">
        <f t="shared" si="37"/>
        <v>1</v>
      </c>
      <c r="X304" s="9">
        <f t="shared" si="38"/>
        <v>0.5</v>
      </c>
      <c r="Y304" s="9">
        <f t="shared" si="39"/>
        <v>0.5</v>
      </c>
    </row>
    <row r="305" spans="1:25" x14ac:dyDescent="0.2">
      <c r="A305" s="1" t="s">
        <v>534</v>
      </c>
      <c r="B305" s="1">
        <f t="shared" si="32"/>
        <v>2023</v>
      </c>
      <c r="C305" s="1" t="str">
        <f t="shared" si="33"/>
        <v>10</v>
      </c>
      <c r="D305" s="1" t="str">
        <f t="shared" si="34"/>
        <v>10/23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535</v>
      </c>
      <c r="K305" s="1" t="s">
        <v>13</v>
      </c>
      <c r="L305" s="1" t="s">
        <v>2</v>
      </c>
      <c r="M305" s="1" t="s">
        <v>1044</v>
      </c>
      <c r="N305" s="1" t="s">
        <v>3</v>
      </c>
      <c r="O305" s="6">
        <v>0</v>
      </c>
      <c r="P305" s="6">
        <v>0.33333333333333331</v>
      </c>
      <c r="Q305" s="6">
        <v>9.6666666666666661</v>
      </c>
      <c r="R305" s="4">
        <v>33033.089999999997</v>
      </c>
      <c r="S305" s="4">
        <v>0</v>
      </c>
      <c r="T305" s="4">
        <v>0</v>
      </c>
      <c r="U305" s="4">
        <f t="shared" si="35"/>
        <v>33033.089999999997</v>
      </c>
      <c r="V305" s="9">
        <f t="shared" si="36"/>
        <v>0.96666666666666656</v>
      </c>
      <c r="W305" s="9">
        <f t="shared" si="37"/>
        <v>0</v>
      </c>
      <c r="X305" s="9">
        <f t="shared" si="38"/>
        <v>0</v>
      </c>
      <c r="Y305" s="9">
        <f t="shared" si="39"/>
        <v>0</v>
      </c>
    </row>
    <row r="306" spans="1:25" x14ac:dyDescent="0.2">
      <c r="A306" s="1" t="s">
        <v>536</v>
      </c>
      <c r="B306" s="1">
        <f t="shared" si="32"/>
        <v>2023</v>
      </c>
      <c r="C306" s="1" t="str">
        <f t="shared" si="33"/>
        <v>10</v>
      </c>
      <c r="D306" s="1" t="str">
        <f t="shared" si="34"/>
        <v>10/23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537</v>
      </c>
      <c r="K306" s="1" t="s">
        <v>13</v>
      </c>
      <c r="L306" s="1" t="s">
        <v>2</v>
      </c>
      <c r="M306" s="1" t="s">
        <v>1044</v>
      </c>
      <c r="N306" s="1" t="s">
        <v>3</v>
      </c>
      <c r="O306" s="6">
        <v>0</v>
      </c>
      <c r="P306" s="6">
        <v>0.33333333333333331</v>
      </c>
      <c r="Q306" s="6">
        <v>9.6666666666666661</v>
      </c>
      <c r="R306" s="4">
        <v>33033.089999999997</v>
      </c>
      <c r="S306" s="4">
        <v>0</v>
      </c>
      <c r="T306" s="4">
        <v>0</v>
      </c>
      <c r="U306" s="4">
        <f t="shared" si="35"/>
        <v>33033.089999999997</v>
      </c>
      <c r="V306" s="9">
        <f t="shared" si="36"/>
        <v>0.96666666666666656</v>
      </c>
      <c r="W306" s="9">
        <f t="shared" si="37"/>
        <v>0</v>
      </c>
      <c r="X306" s="9">
        <f t="shared" si="38"/>
        <v>0</v>
      </c>
      <c r="Y306" s="9">
        <f t="shared" si="39"/>
        <v>0</v>
      </c>
    </row>
    <row r="307" spans="1:25" x14ac:dyDescent="0.2">
      <c r="A307" s="1" t="s">
        <v>538</v>
      </c>
      <c r="B307" s="1">
        <f t="shared" si="32"/>
        <v>2023</v>
      </c>
      <c r="C307" s="1" t="str">
        <f t="shared" si="33"/>
        <v>10</v>
      </c>
      <c r="D307" s="1" t="str">
        <f t="shared" si="34"/>
        <v>10/23</v>
      </c>
      <c r="E307" s="1" t="s">
        <v>5</v>
      </c>
      <c r="F307" s="1" t="s">
        <v>539</v>
      </c>
      <c r="G307" s="1" t="s">
        <v>7</v>
      </c>
      <c r="H307" s="1" t="s">
        <v>8</v>
      </c>
      <c r="I307" s="1" t="s">
        <v>9</v>
      </c>
      <c r="J307" s="1" t="s">
        <v>1</v>
      </c>
      <c r="K307" s="1" t="s">
        <v>1</v>
      </c>
      <c r="L307" s="1" t="s">
        <v>2</v>
      </c>
      <c r="M307" s="1" t="s">
        <v>1044</v>
      </c>
      <c r="N307" s="1" t="s">
        <v>3</v>
      </c>
      <c r="O307" s="6">
        <v>8</v>
      </c>
      <c r="P307" s="6">
        <v>0</v>
      </c>
      <c r="Q307" s="6">
        <v>2</v>
      </c>
      <c r="R307" s="4">
        <v>0</v>
      </c>
      <c r="S307" s="4">
        <v>0</v>
      </c>
      <c r="T307" s="4">
        <v>0</v>
      </c>
      <c r="U307" s="4">
        <f t="shared" si="35"/>
        <v>0</v>
      </c>
      <c r="V307" s="9">
        <f t="shared" si="36"/>
        <v>1</v>
      </c>
      <c r="W307" s="9">
        <f t="shared" si="37"/>
        <v>1</v>
      </c>
      <c r="X307" s="9">
        <f t="shared" si="38"/>
        <v>0.8</v>
      </c>
      <c r="Y307" s="9">
        <f t="shared" si="39"/>
        <v>0.8</v>
      </c>
    </row>
    <row r="308" spans="1:25" x14ac:dyDescent="0.2">
      <c r="A308" s="1" t="s">
        <v>540</v>
      </c>
      <c r="B308" s="1">
        <f t="shared" si="32"/>
        <v>2023</v>
      </c>
      <c r="C308" s="1" t="str">
        <f t="shared" si="33"/>
        <v>10</v>
      </c>
      <c r="D308" s="1" t="str">
        <f t="shared" si="34"/>
        <v>10/23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2</v>
      </c>
      <c r="M308" s="1" t="s">
        <v>1044</v>
      </c>
      <c r="N308" s="1" t="s">
        <v>3</v>
      </c>
      <c r="O308" s="6">
        <v>0</v>
      </c>
      <c r="P308" s="6">
        <v>0</v>
      </c>
      <c r="Q308" s="6">
        <v>10</v>
      </c>
      <c r="R308" s="4">
        <v>0</v>
      </c>
      <c r="S308" s="4">
        <v>0</v>
      </c>
      <c r="T308" s="4">
        <v>0</v>
      </c>
      <c r="U308" s="4">
        <f t="shared" si="35"/>
        <v>0</v>
      </c>
      <c r="V308" s="9">
        <f t="shared" si="36"/>
        <v>1</v>
      </c>
      <c r="W308" s="9">
        <f t="shared" si="37"/>
        <v>0</v>
      </c>
      <c r="X308" s="9">
        <f t="shared" si="38"/>
        <v>0</v>
      </c>
      <c r="Y308" s="9">
        <f t="shared" si="39"/>
        <v>0</v>
      </c>
    </row>
    <row r="309" spans="1:25" x14ac:dyDescent="0.2">
      <c r="A309" s="1" t="s">
        <v>541</v>
      </c>
      <c r="B309" s="1">
        <f t="shared" si="32"/>
        <v>2023</v>
      </c>
      <c r="C309" s="1" t="str">
        <f t="shared" si="33"/>
        <v>11</v>
      </c>
      <c r="D309" s="1" t="str">
        <f t="shared" si="34"/>
        <v>11/23</v>
      </c>
      <c r="E309" s="1" t="s">
        <v>5</v>
      </c>
      <c r="F309" s="1" t="s">
        <v>542</v>
      </c>
      <c r="G309" s="1" t="s">
        <v>7</v>
      </c>
      <c r="H309" s="1" t="s">
        <v>8</v>
      </c>
      <c r="I309" s="1" t="s">
        <v>9</v>
      </c>
      <c r="J309" s="1" t="s">
        <v>1</v>
      </c>
      <c r="K309" s="1" t="s">
        <v>1</v>
      </c>
      <c r="L309" s="1" t="s">
        <v>2</v>
      </c>
      <c r="M309" s="1" t="s">
        <v>1044</v>
      </c>
      <c r="N309" s="1" t="s">
        <v>3</v>
      </c>
      <c r="O309" s="6">
        <v>8</v>
      </c>
      <c r="P309" s="6">
        <v>0</v>
      </c>
      <c r="Q309" s="6">
        <v>2</v>
      </c>
      <c r="R309" s="4">
        <v>0</v>
      </c>
      <c r="S309" s="4">
        <v>0</v>
      </c>
      <c r="T309" s="4">
        <v>0</v>
      </c>
      <c r="U309" s="4">
        <f t="shared" si="35"/>
        <v>0</v>
      </c>
      <c r="V309" s="9">
        <f t="shared" si="36"/>
        <v>1</v>
      </c>
      <c r="W309" s="9">
        <f t="shared" si="37"/>
        <v>1</v>
      </c>
      <c r="X309" s="9">
        <f t="shared" si="38"/>
        <v>0.8</v>
      </c>
      <c r="Y309" s="9">
        <f t="shared" si="39"/>
        <v>0.8</v>
      </c>
    </row>
    <row r="310" spans="1:25" x14ac:dyDescent="0.2">
      <c r="A310" s="1" t="s">
        <v>543</v>
      </c>
      <c r="B310" s="1">
        <f t="shared" si="32"/>
        <v>2023</v>
      </c>
      <c r="C310" s="1" t="str">
        <f t="shared" si="33"/>
        <v>11</v>
      </c>
      <c r="D310" s="1" t="str">
        <f t="shared" si="34"/>
        <v>11/23</v>
      </c>
      <c r="E310" s="1" t="s">
        <v>5</v>
      </c>
      <c r="F310" s="1" t="s">
        <v>544</v>
      </c>
      <c r="G310" s="1" t="s">
        <v>7</v>
      </c>
      <c r="H310" s="1" t="s">
        <v>8</v>
      </c>
      <c r="I310" s="1" t="s">
        <v>9</v>
      </c>
      <c r="J310" s="1" t="s">
        <v>1</v>
      </c>
      <c r="K310" s="1" t="s">
        <v>1</v>
      </c>
      <c r="L310" s="1" t="s">
        <v>2</v>
      </c>
      <c r="M310" s="1" t="s">
        <v>1044</v>
      </c>
      <c r="N310" s="1" t="s">
        <v>3</v>
      </c>
      <c r="O310" s="6">
        <v>10</v>
      </c>
      <c r="P310" s="6">
        <v>0</v>
      </c>
      <c r="Q310" s="6">
        <v>0</v>
      </c>
      <c r="R310" s="4">
        <v>0</v>
      </c>
      <c r="S310" s="4">
        <v>0</v>
      </c>
      <c r="T310" s="4">
        <v>0</v>
      </c>
      <c r="U310" s="4">
        <f t="shared" si="35"/>
        <v>0</v>
      </c>
      <c r="V310" s="9">
        <f t="shared" si="36"/>
        <v>1</v>
      </c>
      <c r="W310" s="9">
        <f t="shared" si="37"/>
        <v>1</v>
      </c>
      <c r="X310" s="9">
        <f t="shared" si="38"/>
        <v>1</v>
      </c>
      <c r="Y310" s="9">
        <f t="shared" si="39"/>
        <v>1</v>
      </c>
    </row>
    <row r="311" spans="1:25" x14ac:dyDescent="0.2">
      <c r="A311" s="1" t="s">
        <v>545</v>
      </c>
      <c r="B311" s="1">
        <f t="shared" si="32"/>
        <v>2023</v>
      </c>
      <c r="C311" s="1" t="str">
        <f t="shared" si="33"/>
        <v>11</v>
      </c>
      <c r="D311" s="1" t="str">
        <f t="shared" si="34"/>
        <v>11/23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546</v>
      </c>
      <c r="K311" s="1" t="s">
        <v>13</v>
      </c>
      <c r="L311" s="1" t="s">
        <v>2</v>
      </c>
      <c r="M311" s="1" t="s">
        <v>1044</v>
      </c>
      <c r="N311" s="1" t="s">
        <v>3</v>
      </c>
      <c r="O311" s="6">
        <v>0</v>
      </c>
      <c r="P311" s="6">
        <v>2.6786111111111111</v>
      </c>
      <c r="Q311" s="6">
        <v>7.3213888888888894</v>
      </c>
      <c r="R311" s="4">
        <v>0</v>
      </c>
      <c r="S311" s="4">
        <v>0</v>
      </c>
      <c r="T311" s="4">
        <v>0</v>
      </c>
      <c r="U311" s="4">
        <f t="shared" si="35"/>
        <v>0</v>
      </c>
      <c r="V311" s="9">
        <f t="shared" si="36"/>
        <v>0.73213888888888889</v>
      </c>
      <c r="W311" s="9">
        <f t="shared" si="37"/>
        <v>0</v>
      </c>
      <c r="X311" s="9">
        <f t="shared" si="38"/>
        <v>0</v>
      </c>
      <c r="Y311" s="9">
        <f t="shared" si="39"/>
        <v>0</v>
      </c>
    </row>
    <row r="312" spans="1:25" x14ac:dyDescent="0.2">
      <c r="A312" s="1" t="s">
        <v>547</v>
      </c>
      <c r="B312" s="1">
        <f t="shared" si="32"/>
        <v>2023</v>
      </c>
      <c r="C312" s="1" t="str">
        <f t="shared" si="33"/>
        <v>11</v>
      </c>
      <c r="D312" s="1" t="str">
        <f t="shared" si="34"/>
        <v>11/23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2</v>
      </c>
      <c r="M312" s="1" t="s">
        <v>1044</v>
      </c>
      <c r="N312" s="1" t="s">
        <v>3</v>
      </c>
      <c r="O312" s="6">
        <v>0</v>
      </c>
      <c r="P312" s="6">
        <v>0</v>
      </c>
      <c r="Q312" s="6">
        <v>10</v>
      </c>
      <c r="R312" s="4">
        <v>0</v>
      </c>
      <c r="S312" s="4">
        <v>0</v>
      </c>
      <c r="T312" s="4">
        <v>0</v>
      </c>
      <c r="U312" s="4">
        <f t="shared" si="35"/>
        <v>0</v>
      </c>
      <c r="V312" s="9">
        <f t="shared" si="36"/>
        <v>1</v>
      </c>
      <c r="W312" s="9">
        <f t="shared" si="37"/>
        <v>0</v>
      </c>
      <c r="X312" s="9">
        <f t="shared" si="38"/>
        <v>0</v>
      </c>
      <c r="Y312" s="9">
        <f t="shared" si="39"/>
        <v>0</v>
      </c>
    </row>
    <row r="313" spans="1:25" x14ac:dyDescent="0.2">
      <c r="A313" s="1" t="s">
        <v>548</v>
      </c>
      <c r="B313" s="1">
        <f t="shared" si="32"/>
        <v>2023</v>
      </c>
      <c r="C313" s="1" t="str">
        <f t="shared" si="33"/>
        <v>11</v>
      </c>
      <c r="D313" s="1" t="str">
        <f t="shared" si="34"/>
        <v>11/23</v>
      </c>
      <c r="E313" s="1" t="s">
        <v>5</v>
      </c>
      <c r="F313" s="1" t="s">
        <v>549</v>
      </c>
      <c r="G313" s="1" t="s">
        <v>7</v>
      </c>
      <c r="H313" s="1" t="s">
        <v>8</v>
      </c>
      <c r="I313" s="1" t="s">
        <v>9</v>
      </c>
      <c r="J313" s="1" t="s">
        <v>550</v>
      </c>
      <c r="K313" s="1" t="s">
        <v>13</v>
      </c>
      <c r="L313" s="1" t="s">
        <v>2</v>
      </c>
      <c r="M313" s="1" t="s">
        <v>1044</v>
      </c>
      <c r="N313" s="1" t="s">
        <v>3</v>
      </c>
      <c r="O313" s="6">
        <v>8</v>
      </c>
      <c r="P313" s="6">
        <v>0.5</v>
      </c>
      <c r="Q313" s="6">
        <v>1.5</v>
      </c>
      <c r="R313" s="4">
        <v>2580000</v>
      </c>
      <c r="S313" s="4">
        <v>0</v>
      </c>
      <c r="T313" s="4">
        <v>0</v>
      </c>
      <c r="U313" s="4">
        <f t="shared" si="35"/>
        <v>2580000</v>
      </c>
      <c r="V313" s="9">
        <f t="shared" si="36"/>
        <v>0.95</v>
      </c>
      <c r="W313" s="9">
        <f t="shared" si="37"/>
        <v>0.94117647058823528</v>
      </c>
      <c r="X313" s="9">
        <f t="shared" si="38"/>
        <v>0.84210526315789469</v>
      </c>
      <c r="Y313" s="9">
        <f t="shared" si="39"/>
        <v>0.8</v>
      </c>
    </row>
    <row r="314" spans="1:25" x14ac:dyDescent="0.2">
      <c r="A314" s="1" t="s">
        <v>551</v>
      </c>
      <c r="B314" s="1">
        <f t="shared" si="32"/>
        <v>2023</v>
      </c>
      <c r="C314" s="1" t="str">
        <f t="shared" si="33"/>
        <v>11</v>
      </c>
      <c r="D314" s="1" t="str">
        <f t="shared" si="34"/>
        <v>11/23</v>
      </c>
      <c r="E314" s="1" t="s">
        <v>5</v>
      </c>
      <c r="F314" s="1" t="s">
        <v>552</v>
      </c>
      <c r="G314" s="1" t="s">
        <v>7</v>
      </c>
      <c r="H314" s="1" t="s">
        <v>8</v>
      </c>
      <c r="I314" s="1" t="s">
        <v>9</v>
      </c>
      <c r="J314" s="1" t="s">
        <v>1</v>
      </c>
      <c r="K314" s="1" t="s">
        <v>1</v>
      </c>
      <c r="L314" s="1" t="s">
        <v>2</v>
      </c>
      <c r="M314" s="1" t="s">
        <v>1044</v>
      </c>
      <c r="N314" s="1" t="s">
        <v>3</v>
      </c>
      <c r="O314" s="6">
        <v>10</v>
      </c>
      <c r="P314" s="6">
        <v>0</v>
      </c>
      <c r="Q314" s="6">
        <v>0</v>
      </c>
      <c r="R314" s="4">
        <v>0</v>
      </c>
      <c r="S314" s="4">
        <v>0</v>
      </c>
      <c r="T314" s="4">
        <v>0</v>
      </c>
      <c r="U314" s="4">
        <f t="shared" si="35"/>
        <v>0</v>
      </c>
      <c r="V314" s="9">
        <f t="shared" si="36"/>
        <v>1</v>
      </c>
      <c r="W314" s="9">
        <f t="shared" si="37"/>
        <v>1</v>
      </c>
      <c r="X314" s="9">
        <f t="shared" si="38"/>
        <v>1</v>
      </c>
      <c r="Y314" s="9">
        <f t="shared" si="39"/>
        <v>1</v>
      </c>
    </row>
    <row r="315" spans="1:25" x14ac:dyDescent="0.2">
      <c r="A315" s="1" t="s">
        <v>553</v>
      </c>
      <c r="B315" s="1">
        <f t="shared" si="32"/>
        <v>2023</v>
      </c>
      <c r="C315" s="1" t="str">
        <f t="shared" si="33"/>
        <v>11</v>
      </c>
      <c r="D315" s="1" t="str">
        <f t="shared" si="34"/>
        <v>11/23</v>
      </c>
      <c r="E315" s="1" t="s">
        <v>5</v>
      </c>
      <c r="F315" s="1" t="s">
        <v>554</v>
      </c>
      <c r="G315" s="1" t="s">
        <v>7</v>
      </c>
      <c r="H315" s="1" t="s">
        <v>8</v>
      </c>
      <c r="I315" s="1" t="s">
        <v>9</v>
      </c>
      <c r="J315" s="1" t="s">
        <v>1</v>
      </c>
      <c r="K315" s="1" t="s">
        <v>1</v>
      </c>
      <c r="L315" s="1" t="s">
        <v>2</v>
      </c>
      <c r="M315" s="1" t="s">
        <v>1044</v>
      </c>
      <c r="N315" s="1" t="s">
        <v>3</v>
      </c>
      <c r="O315" s="6">
        <v>10</v>
      </c>
      <c r="P315" s="6">
        <v>0</v>
      </c>
      <c r="Q315" s="6">
        <v>0</v>
      </c>
      <c r="R315" s="4">
        <v>0</v>
      </c>
      <c r="S315" s="4">
        <v>0</v>
      </c>
      <c r="T315" s="4">
        <v>0</v>
      </c>
      <c r="U315" s="4">
        <f t="shared" si="35"/>
        <v>0</v>
      </c>
      <c r="V315" s="9">
        <f t="shared" si="36"/>
        <v>1</v>
      </c>
      <c r="W315" s="9">
        <f t="shared" si="37"/>
        <v>1</v>
      </c>
      <c r="X315" s="9">
        <f t="shared" si="38"/>
        <v>1</v>
      </c>
      <c r="Y315" s="9">
        <f t="shared" si="39"/>
        <v>1</v>
      </c>
    </row>
    <row r="316" spans="1:25" x14ac:dyDescent="0.2">
      <c r="A316" s="1" t="s">
        <v>555</v>
      </c>
      <c r="B316" s="1">
        <f t="shared" si="32"/>
        <v>2023</v>
      </c>
      <c r="C316" s="1" t="str">
        <f t="shared" si="33"/>
        <v>11</v>
      </c>
      <c r="D316" s="1" t="str">
        <f t="shared" si="34"/>
        <v>11/23</v>
      </c>
      <c r="E316" s="1" t="s">
        <v>5</v>
      </c>
      <c r="F316" s="1" t="s">
        <v>556</v>
      </c>
      <c r="G316" s="1" t="s">
        <v>7</v>
      </c>
      <c r="H316" s="1" t="s">
        <v>8</v>
      </c>
      <c r="I316" s="1" t="s">
        <v>9</v>
      </c>
      <c r="J316" s="1" t="s">
        <v>1</v>
      </c>
      <c r="K316" s="1" t="s">
        <v>1</v>
      </c>
      <c r="L316" s="1" t="s">
        <v>2</v>
      </c>
      <c r="M316" s="1" t="s">
        <v>1044</v>
      </c>
      <c r="N316" s="1" t="s">
        <v>3</v>
      </c>
      <c r="O316" s="6">
        <v>8</v>
      </c>
      <c r="P316" s="6">
        <v>0</v>
      </c>
      <c r="Q316" s="6">
        <v>2</v>
      </c>
      <c r="R316" s="4">
        <v>0</v>
      </c>
      <c r="S316" s="4">
        <v>0</v>
      </c>
      <c r="T316" s="4">
        <v>0</v>
      </c>
      <c r="U316" s="4">
        <f t="shared" si="35"/>
        <v>0</v>
      </c>
      <c r="V316" s="9">
        <f t="shared" si="36"/>
        <v>1</v>
      </c>
      <c r="W316" s="9">
        <f t="shared" si="37"/>
        <v>1</v>
      </c>
      <c r="X316" s="9">
        <f t="shared" si="38"/>
        <v>0.8</v>
      </c>
      <c r="Y316" s="9">
        <f t="shared" si="39"/>
        <v>0.8</v>
      </c>
    </row>
    <row r="317" spans="1:25" x14ac:dyDescent="0.2">
      <c r="A317" s="1" t="s">
        <v>557</v>
      </c>
      <c r="B317" s="1">
        <f t="shared" si="32"/>
        <v>2023</v>
      </c>
      <c r="C317" s="1" t="str">
        <f t="shared" si="33"/>
        <v>11</v>
      </c>
      <c r="D317" s="1" t="str">
        <f t="shared" si="34"/>
        <v>11/23</v>
      </c>
      <c r="E317" s="1" t="s">
        <v>5</v>
      </c>
      <c r="F317" s="1" t="s">
        <v>558</v>
      </c>
      <c r="G317" s="1" t="s">
        <v>7</v>
      </c>
      <c r="H317" s="1" t="s">
        <v>8</v>
      </c>
      <c r="I317" s="1" t="s">
        <v>9</v>
      </c>
      <c r="J317" s="1" t="s">
        <v>559</v>
      </c>
      <c r="K317" s="1" t="s">
        <v>13</v>
      </c>
      <c r="L317" s="1" t="s">
        <v>2</v>
      </c>
      <c r="M317" s="1" t="s">
        <v>1044</v>
      </c>
      <c r="N317" s="1" t="s">
        <v>3</v>
      </c>
      <c r="O317" s="6">
        <v>7</v>
      </c>
      <c r="P317" s="6">
        <v>0.51277777777777778</v>
      </c>
      <c r="Q317" s="6">
        <v>2.487222222222222</v>
      </c>
      <c r="R317" s="4">
        <v>0</v>
      </c>
      <c r="S317" s="4">
        <v>0</v>
      </c>
      <c r="T317" s="4">
        <v>0</v>
      </c>
      <c r="U317" s="4">
        <f t="shared" si="35"/>
        <v>0</v>
      </c>
      <c r="V317" s="9">
        <f t="shared" si="36"/>
        <v>0.94872222222222224</v>
      </c>
      <c r="W317" s="9">
        <f t="shared" si="37"/>
        <v>0.9317459143681136</v>
      </c>
      <c r="X317" s="9">
        <f t="shared" si="38"/>
        <v>0.73783451425894475</v>
      </c>
      <c r="Y317" s="9">
        <f t="shared" si="39"/>
        <v>0.7</v>
      </c>
    </row>
    <row r="318" spans="1:25" x14ac:dyDescent="0.2">
      <c r="A318" s="1" t="s">
        <v>560</v>
      </c>
      <c r="B318" s="1">
        <f t="shared" si="32"/>
        <v>2023</v>
      </c>
      <c r="C318" s="1" t="str">
        <f t="shared" si="33"/>
        <v>11</v>
      </c>
      <c r="D318" s="1" t="str">
        <f t="shared" si="34"/>
        <v>11/23</v>
      </c>
      <c r="E318" s="1" t="s">
        <v>5</v>
      </c>
      <c r="F318" s="1" t="s">
        <v>561</v>
      </c>
      <c r="G318" s="1" t="s">
        <v>7</v>
      </c>
      <c r="H318" s="1" t="s">
        <v>8</v>
      </c>
      <c r="I318" s="1" t="s">
        <v>9</v>
      </c>
      <c r="J318" s="1" t="s">
        <v>562</v>
      </c>
      <c r="K318" s="1" t="s">
        <v>13</v>
      </c>
      <c r="L318" s="1" t="s">
        <v>2</v>
      </c>
      <c r="M318" s="1" t="s">
        <v>1044</v>
      </c>
      <c r="N318" s="1" t="s">
        <v>3</v>
      </c>
      <c r="O318" s="6">
        <v>7</v>
      </c>
      <c r="P318" s="6">
        <v>2.8202777777777781</v>
      </c>
      <c r="Q318" s="6">
        <v>0.17972222222222281</v>
      </c>
      <c r="R318" s="4">
        <v>0</v>
      </c>
      <c r="S318" s="4">
        <v>0</v>
      </c>
      <c r="T318" s="4">
        <v>0</v>
      </c>
      <c r="U318" s="4">
        <f t="shared" si="35"/>
        <v>0</v>
      </c>
      <c r="V318" s="9">
        <f t="shared" si="36"/>
        <v>0.71797222222222223</v>
      </c>
      <c r="W318" s="9">
        <f t="shared" si="37"/>
        <v>0.71281079399202318</v>
      </c>
      <c r="X318" s="9">
        <f t="shared" si="38"/>
        <v>0.9749680814020969</v>
      </c>
      <c r="Y318" s="9">
        <f t="shared" si="39"/>
        <v>0.7</v>
      </c>
    </row>
    <row r="319" spans="1:25" x14ac:dyDescent="0.2">
      <c r="A319" s="1" t="s">
        <v>563</v>
      </c>
      <c r="B319" s="1">
        <f t="shared" si="32"/>
        <v>2023</v>
      </c>
      <c r="C319" s="1" t="str">
        <f t="shared" si="33"/>
        <v>11</v>
      </c>
      <c r="D319" s="1" t="str">
        <f t="shared" si="34"/>
        <v>11/23</v>
      </c>
      <c r="E319" s="1" t="s">
        <v>5</v>
      </c>
      <c r="F319" s="1" t="s">
        <v>564</v>
      </c>
      <c r="G319" s="1" t="s">
        <v>7</v>
      </c>
      <c r="H319" s="1" t="s">
        <v>8</v>
      </c>
      <c r="I319" s="1" t="s">
        <v>9</v>
      </c>
      <c r="J319" s="1" t="s">
        <v>565</v>
      </c>
      <c r="K319" s="1" t="s">
        <v>13</v>
      </c>
      <c r="L319" s="1" t="s">
        <v>2</v>
      </c>
      <c r="M319" s="1" t="s">
        <v>1044</v>
      </c>
      <c r="N319" s="1" t="s">
        <v>3</v>
      </c>
      <c r="O319" s="6">
        <v>6</v>
      </c>
      <c r="P319" s="6">
        <v>0.33333333333333331</v>
      </c>
      <c r="Q319" s="6">
        <v>3.666666666666667</v>
      </c>
      <c r="R319" s="4">
        <v>66066.180000000008</v>
      </c>
      <c r="S319" s="4">
        <v>0</v>
      </c>
      <c r="T319" s="4">
        <v>0</v>
      </c>
      <c r="U319" s="4">
        <f t="shared" si="35"/>
        <v>66066.180000000008</v>
      </c>
      <c r="V319" s="9">
        <f t="shared" si="36"/>
        <v>0.96666666666666679</v>
      </c>
      <c r="W319" s="9">
        <f t="shared" si="37"/>
        <v>0.94736842105263164</v>
      </c>
      <c r="X319" s="9">
        <f t="shared" si="38"/>
        <v>0.6206896551724137</v>
      </c>
      <c r="Y319" s="9">
        <f t="shared" si="39"/>
        <v>0.6</v>
      </c>
    </row>
    <row r="320" spans="1:25" x14ac:dyDescent="0.2">
      <c r="A320" s="1" t="s">
        <v>566</v>
      </c>
      <c r="B320" s="1">
        <f t="shared" si="32"/>
        <v>2023</v>
      </c>
      <c r="C320" s="1" t="str">
        <f t="shared" si="33"/>
        <v>11</v>
      </c>
      <c r="D320" s="1" t="str">
        <f t="shared" si="34"/>
        <v>11/23</v>
      </c>
      <c r="E320" s="1" t="s">
        <v>5</v>
      </c>
      <c r="F320" s="1" t="s">
        <v>567</v>
      </c>
      <c r="G320" s="1" t="s">
        <v>7</v>
      </c>
      <c r="H320" s="1" t="s">
        <v>8</v>
      </c>
      <c r="I320" s="1" t="s">
        <v>9</v>
      </c>
      <c r="J320" s="1" t="s">
        <v>1</v>
      </c>
      <c r="K320" s="1" t="s">
        <v>1</v>
      </c>
      <c r="L320" s="1" t="s">
        <v>2</v>
      </c>
      <c r="M320" s="1" t="s">
        <v>1044</v>
      </c>
      <c r="N320" s="1" t="s">
        <v>3</v>
      </c>
      <c r="O320" s="6">
        <v>10</v>
      </c>
      <c r="P320" s="6">
        <v>0</v>
      </c>
      <c r="Q320" s="6">
        <v>0</v>
      </c>
      <c r="R320" s="4">
        <v>0</v>
      </c>
      <c r="S320" s="4">
        <v>0</v>
      </c>
      <c r="T320" s="4">
        <v>0</v>
      </c>
      <c r="U320" s="4">
        <f t="shared" si="35"/>
        <v>0</v>
      </c>
      <c r="V320" s="9">
        <f t="shared" si="36"/>
        <v>1</v>
      </c>
      <c r="W320" s="9">
        <f t="shared" si="37"/>
        <v>1</v>
      </c>
      <c r="X320" s="9">
        <f t="shared" si="38"/>
        <v>1</v>
      </c>
      <c r="Y320" s="9">
        <f t="shared" si="39"/>
        <v>1</v>
      </c>
    </row>
    <row r="321" spans="1:25" x14ac:dyDescent="0.2">
      <c r="A321" s="1" t="s">
        <v>568</v>
      </c>
      <c r="B321" s="1">
        <f t="shared" si="32"/>
        <v>2023</v>
      </c>
      <c r="C321" s="1" t="str">
        <f t="shared" si="33"/>
        <v>11</v>
      </c>
      <c r="D321" s="1" t="str">
        <f t="shared" si="34"/>
        <v>11/23</v>
      </c>
      <c r="E321" s="1" t="s">
        <v>5</v>
      </c>
      <c r="F321" s="1" t="s">
        <v>569</v>
      </c>
      <c r="G321" s="1" t="s">
        <v>7</v>
      </c>
      <c r="H321" s="1" t="s">
        <v>8</v>
      </c>
      <c r="I321" s="1" t="s">
        <v>9</v>
      </c>
      <c r="J321" s="1" t="s">
        <v>1</v>
      </c>
      <c r="K321" s="1" t="s">
        <v>1</v>
      </c>
      <c r="L321" s="1" t="s">
        <v>2</v>
      </c>
      <c r="M321" s="1" t="s">
        <v>1044</v>
      </c>
      <c r="N321" s="1" t="s">
        <v>3</v>
      </c>
      <c r="O321" s="6">
        <v>10</v>
      </c>
      <c r="P321" s="6">
        <v>0</v>
      </c>
      <c r="Q321" s="6">
        <v>0</v>
      </c>
      <c r="R321" s="4">
        <v>0</v>
      </c>
      <c r="S321" s="4">
        <v>0</v>
      </c>
      <c r="T321" s="4">
        <v>0</v>
      </c>
      <c r="U321" s="4">
        <f t="shared" si="35"/>
        <v>0</v>
      </c>
      <c r="V321" s="9">
        <f t="shared" si="36"/>
        <v>1</v>
      </c>
      <c r="W321" s="9">
        <f t="shared" si="37"/>
        <v>1</v>
      </c>
      <c r="X321" s="9">
        <f t="shared" si="38"/>
        <v>1</v>
      </c>
      <c r="Y321" s="9">
        <f t="shared" si="39"/>
        <v>1</v>
      </c>
    </row>
    <row r="322" spans="1:25" x14ac:dyDescent="0.2">
      <c r="A322" s="1" t="s">
        <v>570</v>
      </c>
      <c r="B322" s="1">
        <f t="shared" si="32"/>
        <v>2023</v>
      </c>
      <c r="C322" s="1" t="str">
        <f t="shared" si="33"/>
        <v>11</v>
      </c>
      <c r="D322" s="1" t="str">
        <f t="shared" si="34"/>
        <v>11/23</v>
      </c>
      <c r="E322" s="1" t="s">
        <v>5</v>
      </c>
      <c r="F322" s="1" t="s">
        <v>571</v>
      </c>
      <c r="G322" s="1" t="s">
        <v>7</v>
      </c>
      <c r="H322" s="1" t="s">
        <v>8</v>
      </c>
      <c r="I322" s="1" t="s">
        <v>9</v>
      </c>
      <c r="J322" s="1" t="s">
        <v>572</v>
      </c>
      <c r="K322" s="1" t="s">
        <v>13</v>
      </c>
      <c r="L322" s="1" t="s">
        <v>2</v>
      </c>
      <c r="M322" s="1" t="s">
        <v>1044</v>
      </c>
      <c r="N322" s="1" t="s">
        <v>3</v>
      </c>
      <c r="O322" s="6">
        <v>10</v>
      </c>
      <c r="P322" s="6">
        <v>0.32750000000000001</v>
      </c>
      <c r="Q322" s="6">
        <v>0</v>
      </c>
      <c r="R322" s="4">
        <v>66066.180000000008</v>
      </c>
      <c r="S322" s="4">
        <v>0</v>
      </c>
      <c r="T322" s="4">
        <v>0</v>
      </c>
      <c r="U322" s="4">
        <f t="shared" si="35"/>
        <v>66066.180000000008</v>
      </c>
      <c r="V322" s="9">
        <f t="shared" si="36"/>
        <v>1</v>
      </c>
      <c r="W322" s="9">
        <f t="shared" si="37"/>
        <v>0.96828854998789637</v>
      </c>
      <c r="X322" s="9">
        <f t="shared" si="38"/>
        <v>1</v>
      </c>
      <c r="Y322" s="9">
        <f t="shared" si="39"/>
        <v>1</v>
      </c>
    </row>
    <row r="323" spans="1:25" x14ac:dyDescent="0.2">
      <c r="A323" s="1" t="s">
        <v>573</v>
      </c>
      <c r="B323" s="1">
        <f t="shared" ref="B323:B386" si="40">YEAR(A323)</f>
        <v>2023</v>
      </c>
      <c r="C323" s="1" t="str">
        <f t="shared" ref="C323:C386" si="41">TEXT(A323,"mm")</f>
        <v>11</v>
      </c>
      <c r="D323" s="1" t="str">
        <f t="shared" ref="D323:D386" si="42">TEXT(A323,"mm/yy")</f>
        <v>11/23</v>
      </c>
      <c r="E323" s="1" t="s">
        <v>5</v>
      </c>
      <c r="F323" s="1" t="s">
        <v>574</v>
      </c>
      <c r="G323" s="1" t="s">
        <v>7</v>
      </c>
      <c r="H323" s="1" t="s">
        <v>8</v>
      </c>
      <c r="I323" s="1" t="s">
        <v>9</v>
      </c>
      <c r="J323" s="1" t="s">
        <v>1</v>
      </c>
      <c r="K323" s="1" t="s">
        <v>1</v>
      </c>
      <c r="L323" s="1" t="s">
        <v>2</v>
      </c>
      <c r="M323" s="1" t="s">
        <v>1044</v>
      </c>
      <c r="N323" s="1" t="s">
        <v>3</v>
      </c>
      <c r="O323" s="6">
        <v>9</v>
      </c>
      <c r="P323" s="6">
        <v>0</v>
      </c>
      <c r="Q323" s="6">
        <v>1</v>
      </c>
      <c r="R323" s="4">
        <v>0</v>
      </c>
      <c r="S323" s="4">
        <v>0</v>
      </c>
      <c r="T323" s="4">
        <v>0</v>
      </c>
      <c r="U323" s="4">
        <f t="shared" ref="U323:U386" si="43">SUM(R323:T323)</f>
        <v>0</v>
      </c>
      <c r="V323" s="9">
        <f t="shared" ref="V323:V386" si="44">IFERROR((O323+Q323)/10,0)</f>
        <v>1</v>
      </c>
      <c r="W323" s="9">
        <f t="shared" ref="W323:W386" si="45">IFERROR(O323/(O323+P323),0)</f>
        <v>1</v>
      </c>
      <c r="X323" s="9">
        <f t="shared" ref="X323:X386" si="46">IFERROR(O323/(O323+Q323),0)</f>
        <v>0.9</v>
      </c>
      <c r="Y323" s="9">
        <f t="shared" ref="Y323:Y386" si="47">IFERROR(O323/10,0)</f>
        <v>0.9</v>
      </c>
    </row>
    <row r="324" spans="1:25" x14ac:dyDescent="0.2">
      <c r="A324" s="1" t="s">
        <v>575</v>
      </c>
      <c r="B324" s="1">
        <f t="shared" si="40"/>
        <v>2023</v>
      </c>
      <c r="C324" s="1" t="str">
        <f t="shared" si="41"/>
        <v>11</v>
      </c>
      <c r="D324" s="1" t="str">
        <f t="shared" si="42"/>
        <v>11/23</v>
      </c>
      <c r="E324" s="1" t="s">
        <v>5</v>
      </c>
      <c r="F324" s="1" t="s">
        <v>576</v>
      </c>
      <c r="G324" s="1" t="s">
        <v>7</v>
      </c>
      <c r="H324" s="1" t="s">
        <v>8</v>
      </c>
      <c r="I324" s="1" t="s">
        <v>9</v>
      </c>
      <c r="J324" s="1" t="s">
        <v>1</v>
      </c>
      <c r="K324" s="1" t="s">
        <v>1</v>
      </c>
      <c r="L324" s="1" t="s">
        <v>2</v>
      </c>
      <c r="M324" s="1" t="s">
        <v>1044</v>
      </c>
      <c r="N324" s="1" t="s">
        <v>3</v>
      </c>
      <c r="O324" s="6">
        <v>10</v>
      </c>
      <c r="P324" s="6">
        <v>0</v>
      </c>
      <c r="Q324" s="6">
        <v>0</v>
      </c>
      <c r="R324" s="4">
        <v>0</v>
      </c>
      <c r="S324" s="4">
        <v>0</v>
      </c>
      <c r="T324" s="4">
        <v>0</v>
      </c>
      <c r="U324" s="4">
        <f t="shared" si="43"/>
        <v>0</v>
      </c>
      <c r="V324" s="9">
        <f t="shared" si="44"/>
        <v>1</v>
      </c>
      <c r="W324" s="9">
        <f t="shared" si="45"/>
        <v>1</v>
      </c>
      <c r="X324" s="9">
        <f t="shared" si="46"/>
        <v>1</v>
      </c>
      <c r="Y324" s="9">
        <f t="shared" si="47"/>
        <v>1</v>
      </c>
    </row>
    <row r="325" spans="1:25" x14ac:dyDescent="0.2">
      <c r="A325" s="1" t="s">
        <v>577</v>
      </c>
      <c r="B325" s="1">
        <f t="shared" si="40"/>
        <v>2023</v>
      </c>
      <c r="C325" s="1" t="str">
        <f t="shared" si="41"/>
        <v>11</v>
      </c>
      <c r="D325" s="1" t="str">
        <f t="shared" si="42"/>
        <v>11/23</v>
      </c>
      <c r="E325" s="1" t="s">
        <v>5</v>
      </c>
      <c r="F325" s="1" t="s">
        <v>578</v>
      </c>
      <c r="G325" s="1" t="s">
        <v>7</v>
      </c>
      <c r="H325" s="1" t="s">
        <v>8</v>
      </c>
      <c r="I325" s="1" t="s">
        <v>9</v>
      </c>
      <c r="J325" s="1" t="s">
        <v>1</v>
      </c>
      <c r="K325" s="1" t="s">
        <v>1</v>
      </c>
      <c r="L325" s="1" t="s">
        <v>2</v>
      </c>
      <c r="M325" s="1" t="s">
        <v>1044</v>
      </c>
      <c r="N325" s="1" t="s">
        <v>3</v>
      </c>
      <c r="O325" s="6">
        <v>10</v>
      </c>
      <c r="P325" s="6">
        <v>0</v>
      </c>
      <c r="Q325" s="6">
        <v>0</v>
      </c>
      <c r="R325" s="4">
        <v>0</v>
      </c>
      <c r="S325" s="4">
        <v>0</v>
      </c>
      <c r="T325" s="4">
        <v>0</v>
      </c>
      <c r="U325" s="4">
        <f t="shared" si="43"/>
        <v>0</v>
      </c>
      <c r="V325" s="9">
        <f t="shared" si="44"/>
        <v>1</v>
      </c>
      <c r="W325" s="9">
        <f t="shared" si="45"/>
        <v>1</v>
      </c>
      <c r="X325" s="9">
        <f t="shared" si="46"/>
        <v>1</v>
      </c>
      <c r="Y325" s="9">
        <f t="shared" si="47"/>
        <v>1</v>
      </c>
    </row>
    <row r="326" spans="1:25" x14ac:dyDescent="0.2">
      <c r="A326" s="1" t="s">
        <v>579</v>
      </c>
      <c r="B326" s="1">
        <f t="shared" si="40"/>
        <v>2023</v>
      </c>
      <c r="C326" s="1" t="str">
        <f t="shared" si="41"/>
        <v>11</v>
      </c>
      <c r="D326" s="1" t="str">
        <f t="shared" si="42"/>
        <v>11/23</v>
      </c>
      <c r="E326" s="1" t="s">
        <v>5</v>
      </c>
      <c r="F326" s="1" t="s">
        <v>580</v>
      </c>
      <c r="G326" s="1" t="s">
        <v>7</v>
      </c>
      <c r="H326" s="1" t="s">
        <v>8</v>
      </c>
      <c r="I326" s="1" t="s">
        <v>9</v>
      </c>
      <c r="J326" s="1" t="s">
        <v>581</v>
      </c>
      <c r="K326" s="1" t="s">
        <v>13</v>
      </c>
      <c r="L326" s="1" t="s">
        <v>2</v>
      </c>
      <c r="M326" s="1" t="s">
        <v>1044</v>
      </c>
      <c r="N326" s="1" t="s">
        <v>3</v>
      </c>
      <c r="O326" s="6">
        <v>10</v>
      </c>
      <c r="P326" s="6">
        <v>0.20749999999999999</v>
      </c>
      <c r="Q326" s="6">
        <v>0</v>
      </c>
      <c r="R326" s="4">
        <v>66066.180000000008</v>
      </c>
      <c r="S326" s="4">
        <v>0</v>
      </c>
      <c r="T326" s="4">
        <v>0</v>
      </c>
      <c r="U326" s="4">
        <f t="shared" si="43"/>
        <v>66066.180000000008</v>
      </c>
      <c r="V326" s="9">
        <f t="shared" si="44"/>
        <v>1</v>
      </c>
      <c r="W326" s="9">
        <f t="shared" si="45"/>
        <v>0.97967180994366887</v>
      </c>
      <c r="X326" s="9">
        <f t="shared" si="46"/>
        <v>1</v>
      </c>
      <c r="Y326" s="9">
        <f t="shared" si="47"/>
        <v>1</v>
      </c>
    </row>
    <row r="327" spans="1:25" x14ac:dyDescent="0.2">
      <c r="A327" s="1" t="s">
        <v>582</v>
      </c>
      <c r="B327" s="1">
        <f t="shared" si="40"/>
        <v>2023</v>
      </c>
      <c r="C327" s="1" t="str">
        <f t="shared" si="41"/>
        <v>11</v>
      </c>
      <c r="D327" s="1" t="str">
        <f t="shared" si="42"/>
        <v>11/23</v>
      </c>
      <c r="E327" s="1" t="s">
        <v>5</v>
      </c>
      <c r="F327" s="1" t="s">
        <v>583</v>
      </c>
      <c r="G327" s="1" t="s">
        <v>7</v>
      </c>
      <c r="H327" s="1" t="s">
        <v>8</v>
      </c>
      <c r="I327" s="1" t="s">
        <v>9</v>
      </c>
      <c r="J327" s="1" t="s">
        <v>1</v>
      </c>
      <c r="K327" s="1" t="s">
        <v>1</v>
      </c>
      <c r="L327" s="1" t="s">
        <v>2</v>
      </c>
      <c r="M327" s="1" t="s">
        <v>1044</v>
      </c>
      <c r="N327" s="1" t="s">
        <v>3</v>
      </c>
      <c r="O327" s="6">
        <v>10</v>
      </c>
      <c r="P327" s="6">
        <v>0</v>
      </c>
      <c r="Q327" s="6">
        <v>0</v>
      </c>
      <c r="R327" s="4">
        <v>0</v>
      </c>
      <c r="S327" s="4">
        <v>0</v>
      </c>
      <c r="T327" s="4">
        <v>0</v>
      </c>
      <c r="U327" s="4">
        <f t="shared" si="43"/>
        <v>0</v>
      </c>
      <c r="V327" s="9">
        <f t="shared" si="44"/>
        <v>1</v>
      </c>
      <c r="W327" s="9">
        <f t="shared" si="45"/>
        <v>1</v>
      </c>
      <c r="X327" s="9">
        <f t="shared" si="46"/>
        <v>1</v>
      </c>
      <c r="Y327" s="9">
        <f t="shared" si="47"/>
        <v>1</v>
      </c>
    </row>
    <row r="328" spans="1:25" x14ac:dyDescent="0.2">
      <c r="A328" s="1" t="s">
        <v>584</v>
      </c>
      <c r="B328" s="1">
        <f t="shared" si="40"/>
        <v>2023</v>
      </c>
      <c r="C328" s="1" t="str">
        <f t="shared" si="41"/>
        <v>11</v>
      </c>
      <c r="D328" s="1" t="str">
        <f t="shared" si="42"/>
        <v>11/23</v>
      </c>
      <c r="E328" s="1" t="s">
        <v>5</v>
      </c>
      <c r="F328" s="1" t="s">
        <v>585</v>
      </c>
      <c r="G328" s="1" t="s">
        <v>7</v>
      </c>
      <c r="H328" s="1" t="s">
        <v>8</v>
      </c>
      <c r="I328" s="1" t="s">
        <v>9</v>
      </c>
      <c r="J328" s="1" t="s">
        <v>586</v>
      </c>
      <c r="K328" s="1" t="s">
        <v>13</v>
      </c>
      <c r="L328" s="1" t="s">
        <v>2</v>
      </c>
      <c r="M328" s="1" t="s">
        <v>1044</v>
      </c>
      <c r="N328" s="1" t="s">
        <v>3</v>
      </c>
      <c r="O328" s="6">
        <v>9</v>
      </c>
      <c r="P328" s="6">
        <v>0.33333333333333331</v>
      </c>
      <c r="Q328" s="6">
        <v>0.66666666666666607</v>
      </c>
      <c r="R328" s="4">
        <v>132132.35999999999</v>
      </c>
      <c r="S328" s="4">
        <v>0</v>
      </c>
      <c r="T328" s="4">
        <v>0</v>
      </c>
      <c r="U328" s="4">
        <f t="shared" si="43"/>
        <v>132132.35999999999</v>
      </c>
      <c r="V328" s="9">
        <f t="shared" si="44"/>
        <v>0.96666666666666656</v>
      </c>
      <c r="W328" s="9">
        <f t="shared" si="45"/>
        <v>0.96428571428571419</v>
      </c>
      <c r="X328" s="9">
        <f t="shared" si="46"/>
        <v>0.93103448275862077</v>
      </c>
      <c r="Y328" s="9">
        <f t="shared" si="47"/>
        <v>0.9</v>
      </c>
    </row>
    <row r="329" spans="1:25" x14ac:dyDescent="0.2">
      <c r="A329" s="1" t="s">
        <v>587</v>
      </c>
      <c r="B329" s="1">
        <f t="shared" si="40"/>
        <v>2023</v>
      </c>
      <c r="C329" s="1" t="str">
        <f t="shared" si="41"/>
        <v>11</v>
      </c>
      <c r="D329" s="1" t="str">
        <f t="shared" si="42"/>
        <v>11/23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2</v>
      </c>
      <c r="M329" s="1" t="s">
        <v>1044</v>
      </c>
      <c r="N329" s="1" t="s">
        <v>3</v>
      </c>
      <c r="O329" s="6">
        <v>0</v>
      </c>
      <c r="P329" s="6">
        <v>0</v>
      </c>
      <c r="Q329" s="6">
        <v>10</v>
      </c>
      <c r="R329" s="4">
        <v>0</v>
      </c>
      <c r="S329" s="4">
        <v>0</v>
      </c>
      <c r="T329" s="4">
        <v>0</v>
      </c>
      <c r="U329" s="4">
        <f t="shared" si="43"/>
        <v>0</v>
      </c>
      <c r="V329" s="9">
        <f t="shared" si="44"/>
        <v>1</v>
      </c>
      <c r="W329" s="9">
        <f t="shared" si="45"/>
        <v>0</v>
      </c>
      <c r="X329" s="9">
        <f t="shared" si="46"/>
        <v>0</v>
      </c>
      <c r="Y329" s="9">
        <f t="shared" si="47"/>
        <v>0</v>
      </c>
    </row>
    <row r="330" spans="1:25" x14ac:dyDescent="0.2">
      <c r="A330" s="1" t="s">
        <v>588</v>
      </c>
      <c r="B330" s="1">
        <f t="shared" si="40"/>
        <v>2023</v>
      </c>
      <c r="C330" s="1" t="str">
        <f t="shared" si="41"/>
        <v>11</v>
      </c>
      <c r="D330" s="1" t="str">
        <f t="shared" si="42"/>
        <v>11/23</v>
      </c>
      <c r="E330" s="1" t="s">
        <v>5</v>
      </c>
      <c r="F330" s="1" t="s">
        <v>589</v>
      </c>
      <c r="G330" s="1" t="s">
        <v>7</v>
      </c>
      <c r="H330" s="1" t="s">
        <v>8</v>
      </c>
      <c r="I330" s="1" t="s">
        <v>9</v>
      </c>
      <c r="J330" s="1" t="s">
        <v>1</v>
      </c>
      <c r="K330" s="1" t="s">
        <v>1</v>
      </c>
      <c r="L330" s="1" t="s">
        <v>2</v>
      </c>
      <c r="M330" s="1" t="s">
        <v>1044</v>
      </c>
      <c r="N330" s="1" t="s">
        <v>3</v>
      </c>
      <c r="O330" s="6">
        <v>8</v>
      </c>
      <c r="P330" s="6">
        <v>0</v>
      </c>
      <c r="Q330" s="6">
        <v>2</v>
      </c>
      <c r="R330" s="4">
        <v>0</v>
      </c>
      <c r="S330" s="4">
        <v>0</v>
      </c>
      <c r="T330" s="4">
        <v>0</v>
      </c>
      <c r="U330" s="4">
        <f t="shared" si="43"/>
        <v>0</v>
      </c>
      <c r="V330" s="9">
        <f t="shared" si="44"/>
        <v>1</v>
      </c>
      <c r="W330" s="9">
        <f t="shared" si="45"/>
        <v>1</v>
      </c>
      <c r="X330" s="9">
        <f t="shared" si="46"/>
        <v>0.8</v>
      </c>
      <c r="Y330" s="9">
        <f t="shared" si="47"/>
        <v>0.8</v>
      </c>
    </row>
    <row r="331" spans="1:25" x14ac:dyDescent="0.2">
      <c r="A331" s="1" t="s">
        <v>590</v>
      </c>
      <c r="B331" s="1">
        <f t="shared" si="40"/>
        <v>2023</v>
      </c>
      <c r="C331" s="1" t="str">
        <f t="shared" si="41"/>
        <v>11</v>
      </c>
      <c r="D331" s="1" t="str">
        <f t="shared" si="42"/>
        <v>11/23</v>
      </c>
      <c r="E331" s="1" t="s">
        <v>5</v>
      </c>
      <c r="F331" s="1" t="s">
        <v>591</v>
      </c>
      <c r="G331" s="1" t="s">
        <v>7</v>
      </c>
      <c r="H331" s="1" t="s">
        <v>8</v>
      </c>
      <c r="I331" s="1" t="s">
        <v>9</v>
      </c>
      <c r="J331" s="1" t="s">
        <v>592</v>
      </c>
      <c r="K331" s="1" t="s">
        <v>13</v>
      </c>
      <c r="L331" s="1" t="s">
        <v>2</v>
      </c>
      <c r="M331" s="1" t="s">
        <v>1044</v>
      </c>
      <c r="N331" s="1" t="s">
        <v>3</v>
      </c>
      <c r="O331" s="6">
        <v>8</v>
      </c>
      <c r="P331" s="6">
        <v>7.8497222222222218</v>
      </c>
      <c r="Q331" s="6">
        <v>0</v>
      </c>
      <c r="R331" s="4">
        <v>0</v>
      </c>
      <c r="S331" s="4">
        <v>0</v>
      </c>
      <c r="T331" s="4">
        <v>0</v>
      </c>
      <c r="U331" s="4">
        <f t="shared" si="43"/>
        <v>0</v>
      </c>
      <c r="V331" s="9">
        <f t="shared" si="44"/>
        <v>0.8</v>
      </c>
      <c r="W331" s="9">
        <f t="shared" si="45"/>
        <v>0.50474070698750417</v>
      </c>
      <c r="X331" s="9">
        <f t="shared" si="46"/>
        <v>1</v>
      </c>
      <c r="Y331" s="9">
        <f t="shared" si="47"/>
        <v>0.8</v>
      </c>
    </row>
    <row r="332" spans="1:25" x14ac:dyDescent="0.2">
      <c r="A332" s="1" t="s">
        <v>593</v>
      </c>
      <c r="B332" s="1">
        <f t="shared" si="40"/>
        <v>2023</v>
      </c>
      <c r="C332" s="1" t="str">
        <f t="shared" si="41"/>
        <v>11</v>
      </c>
      <c r="D332" s="1" t="str">
        <f t="shared" si="42"/>
        <v>11/23</v>
      </c>
      <c r="E332" s="1" t="s">
        <v>5</v>
      </c>
      <c r="F332" s="1" t="s">
        <v>594</v>
      </c>
      <c r="G332" s="1" t="s">
        <v>7</v>
      </c>
      <c r="H332" s="1" t="s">
        <v>8</v>
      </c>
      <c r="I332" s="1" t="s">
        <v>9</v>
      </c>
      <c r="J332" s="1" t="s">
        <v>1</v>
      </c>
      <c r="K332" s="1" t="s">
        <v>1</v>
      </c>
      <c r="L332" s="1" t="s">
        <v>2</v>
      </c>
      <c r="M332" s="1" t="s">
        <v>1044</v>
      </c>
      <c r="N332" s="1" t="s">
        <v>3</v>
      </c>
      <c r="O332" s="6">
        <v>10</v>
      </c>
      <c r="P332" s="6">
        <v>0</v>
      </c>
      <c r="Q332" s="6">
        <v>0</v>
      </c>
      <c r="R332" s="4">
        <v>0</v>
      </c>
      <c r="S332" s="4">
        <v>0</v>
      </c>
      <c r="T332" s="4">
        <v>0</v>
      </c>
      <c r="U332" s="4">
        <f t="shared" si="43"/>
        <v>0</v>
      </c>
      <c r="V332" s="9">
        <f t="shared" si="44"/>
        <v>1</v>
      </c>
      <c r="W332" s="9">
        <f t="shared" si="45"/>
        <v>1</v>
      </c>
      <c r="X332" s="9">
        <f t="shared" si="46"/>
        <v>1</v>
      </c>
      <c r="Y332" s="9">
        <f t="shared" si="47"/>
        <v>1</v>
      </c>
    </row>
    <row r="333" spans="1:25" x14ac:dyDescent="0.2">
      <c r="A333" s="1" t="s">
        <v>595</v>
      </c>
      <c r="B333" s="1">
        <f t="shared" si="40"/>
        <v>2023</v>
      </c>
      <c r="C333" s="1" t="str">
        <f t="shared" si="41"/>
        <v>11</v>
      </c>
      <c r="D333" s="1" t="str">
        <f t="shared" si="42"/>
        <v>11/23</v>
      </c>
      <c r="E333" s="1" t="s">
        <v>5</v>
      </c>
      <c r="F333" s="1" t="s">
        <v>596</v>
      </c>
      <c r="G333" s="1" t="s">
        <v>7</v>
      </c>
      <c r="H333" s="1" t="s">
        <v>8</v>
      </c>
      <c r="I333" s="1" t="s">
        <v>9</v>
      </c>
      <c r="J333" s="1" t="s">
        <v>597</v>
      </c>
      <c r="K333" s="1" t="s">
        <v>13</v>
      </c>
      <c r="L333" s="1" t="s">
        <v>2</v>
      </c>
      <c r="M333" s="1" t="s">
        <v>1044</v>
      </c>
      <c r="N333" s="1" t="s">
        <v>3</v>
      </c>
      <c r="O333" s="6">
        <v>10</v>
      </c>
      <c r="P333" s="6">
        <v>0.33333333333333331</v>
      </c>
      <c r="Q333" s="6">
        <v>0</v>
      </c>
      <c r="R333" s="4">
        <v>66066.180000000008</v>
      </c>
      <c r="S333" s="4">
        <v>0</v>
      </c>
      <c r="T333" s="4">
        <v>0</v>
      </c>
      <c r="U333" s="4">
        <f t="shared" si="43"/>
        <v>66066.180000000008</v>
      </c>
      <c r="V333" s="9">
        <f t="shared" si="44"/>
        <v>1</v>
      </c>
      <c r="W333" s="9">
        <f t="shared" si="45"/>
        <v>0.96774193548387089</v>
      </c>
      <c r="X333" s="9">
        <f t="shared" si="46"/>
        <v>1</v>
      </c>
      <c r="Y333" s="9">
        <f t="shared" si="47"/>
        <v>1</v>
      </c>
    </row>
    <row r="334" spans="1:25" x14ac:dyDescent="0.2">
      <c r="A334" s="1" t="s">
        <v>598</v>
      </c>
      <c r="B334" s="1">
        <f t="shared" si="40"/>
        <v>2023</v>
      </c>
      <c r="C334" s="1" t="str">
        <f t="shared" si="41"/>
        <v>11</v>
      </c>
      <c r="D334" s="1" t="str">
        <f t="shared" si="42"/>
        <v>11/23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2</v>
      </c>
      <c r="M334" s="1" t="s">
        <v>1044</v>
      </c>
      <c r="N334" s="1" t="s">
        <v>3</v>
      </c>
      <c r="O334" s="6">
        <v>0</v>
      </c>
      <c r="P334" s="6">
        <v>0</v>
      </c>
      <c r="Q334" s="6">
        <v>10</v>
      </c>
      <c r="R334" s="4">
        <v>0</v>
      </c>
      <c r="S334" s="4">
        <v>0</v>
      </c>
      <c r="T334" s="4">
        <v>0</v>
      </c>
      <c r="U334" s="4">
        <f t="shared" si="43"/>
        <v>0</v>
      </c>
      <c r="V334" s="9">
        <f t="shared" si="44"/>
        <v>1</v>
      </c>
      <c r="W334" s="9">
        <f t="shared" si="45"/>
        <v>0</v>
      </c>
      <c r="X334" s="9">
        <f t="shared" si="46"/>
        <v>0</v>
      </c>
      <c r="Y334" s="9">
        <f t="shared" si="47"/>
        <v>0</v>
      </c>
    </row>
    <row r="335" spans="1:25" x14ac:dyDescent="0.2">
      <c r="A335" s="1" t="s">
        <v>599</v>
      </c>
      <c r="B335" s="1">
        <f t="shared" si="40"/>
        <v>2023</v>
      </c>
      <c r="C335" s="1" t="str">
        <f t="shared" si="41"/>
        <v>11</v>
      </c>
      <c r="D335" s="1" t="str">
        <f t="shared" si="42"/>
        <v>11/23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2</v>
      </c>
      <c r="M335" s="1" t="s">
        <v>1044</v>
      </c>
      <c r="N335" s="1" t="s">
        <v>3</v>
      </c>
      <c r="O335" s="6">
        <v>0</v>
      </c>
      <c r="P335" s="6">
        <v>0</v>
      </c>
      <c r="Q335" s="6">
        <v>10</v>
      </c>
      <c r="R335" s="4">
        <v>0</v>
      </c>
      <c r="S335" s="4">
        <v>0</v>
      </c>
      <c r="T335" s="4">
        <v>0</v>
      </c>
      <c r="U335" s="4">
        <f t="shared" si="43"/>
        <v>0</v>
      </c>
      <c r="V335" s="9">
        <f t="shared" si="44"/>
        <v>1</v>
      </c>
      <c r="W335" s="9">
        <f t="shared" si="45"/>
        <v>0</v>
      </c>
      <c r="X335" s="9">
        <f t="shared" si="46"/>
        <v>0</v>
      </c>
      <c r="Y335" s="9">
        <f t="shared" si="47"/>
        <v>0</v>
      </c>
    </row>
    <row r="336" spans="1:25" x14ac:dyDescent="0.2">
      <c r="A336" s="1" t="s">
        <v>600</v>
      </c>
      <c r="B336" s="1">
        <f t="shared" si="40"/>
        <v>2023</v>
      </c>
      <c r="C336" s="1" t="str">
        <f t="shared" si="41"/>
        <v>11</v>
      </c>
      <c r="D336" s="1" t="str">
        <f t="shared" si="42"/>
        <v>11/23</v>
      </c>
      <c r="E336" s="1" t="s">
        <v>5</v>
      </c>
      <c r="F336" s="1" t="s">
        <v>601</v>
      </c>
      <c r="G336" s="1" t="s">
        <v>7</v>
      </c>
      <c r="H336" s="1" t="s">
        <v>8</v>
      </c>
      <c r="I336" s="1" t="s">
        <v>9</v>
      </c>
      <c r="J336" s="1" t="s">
        <v>1</v>
      </c>
      <c r="K336" s="1" t="s">
        <v>1</v>
      </c>
      <c r="L336" s="1" t="s">
        <v>2</v>
      </c>
      <c r="M336" s="1" t="s">
        <v>1044</v>
      </c>
      <c r="N336" s="1" t="s">
        <v>3</v>
      </c>
      <c r="O336" s="6">
        <v>7</v>
      </c>
      <c r="P336" s="6">
        <v>0</v>
      </c>
      <c r="Q336" s="6">
        <v>3</v>
      </c>
      <c r="R336" s="4">
        <v>0</v>
      </c>
      <c r="S336" s="4">
        <v>0</v>
      </c>
      <c r="T336" s="4">
        <v>0</v>
      </c>
      <c r="U336" s="4">
        <f t="shared" si="43"/>
        <v>0</v>
      </c>
      <c r="V336" s="9">
        <f t="shared" si="44"/>
        <v>1</v>
      </c>
      <c r="W336" s="9">
        <f t="shared" si="45"/>
        <v>1</v>
      </c>
      <c r="X336" s="9">
        <f t="shared" si="46"/>
        <v>0.7</v>
      </c>
      <c r="Y336" s="9">
        <f t="shared" si="47"/>
        <v>0.7</v>
      </c>
    </row>
    <row r="337" spans="1:25" x14ac:dyDescent="0.2">
      <c r="A337" s="1" t="s">
        <v>602</v>
      </c>
      <c r="B337" s="1">
        <f t="shared" si="40"/>
        <v>2023</v>
      </c>
      <c r="C337" s="1" t="str">
        <f t="shared" si="41"/>
        <v>11</v>
      </c>
      <c r="D337" s="1" t="str">
        <f t="shared" si="42"/>
        <v>11/23</v>
      </c>
      <c r="E337" s="1" t="s">
        <v>5</v>
      </c>
      <c r="F337" s="1" t="s">
        <v>603</v>
      </c>
      <c r="G337" s="1" t="s">
        <v>7</v>
      </c>
      <c r="H337" s="1" t="s">
        <v>8</v>
      </c>
      <c r="I337" s="1" t="s">
        <v>9</v>
      </c>
      <c r="J337" s="1" t="s">
        <v>604</v>
      </c>
      <c r="K337" s="1" t="s">
        <v>13</v>
      </c>
      <c r="L337" s="1" t="s">
        <v>2</v>
      </c>
      <c r="M337" s="1" t="s">
        <v>1044</v>
      </c>
      <c r="N337" s="1" t="s">
        <v>3</v>
      </c>
      <c r="O337" s="6">
        <v>2</v>
      </c>
      <c r="P337" s="6">
        <v>9.150555555555556</v>
      </c>
      <c r="Q337" s="6">
        <v>0</v>
      </c>
      <c r="R337" s="4">
        <v>240018</v>
      </c>
      <c r="S337" s="4">
        <v>0</v>
      </c>
      <c r="T337" s="4">
        <v>0</v>
      </c>
      <c r="U337" s="4">
        <f t="shared" si="43"/>
        <v>240018</v>
      </c>
      <c r="V337" s="9">
        <f t="shared" si="44"/>
        <v>0.2</v>
      </c>
      <c r="W337" s="9">
        <f t="shared" si="45"/>
        <v>0.1793632604254895</v>
      </c>
      <c r="X337" s="9">
        <f t="shared" si="46"/>
        <v>1</v>
      </c>
      <c r="Y337" s="9">
        <f t="shared" si="47"/>
        <v>0.2</v>
      </c>
    </row>
    <row r="338" spans="1:25" x14ac:dyDescent="0.2">
      <c r="A338" s="1" t="s">
        <v>605</v>
      </c>
      <c r="B338" s="1">
        <f t="shared" si="40"/>
        <v>2023</v>
      </c>
      <c r="C338" s="1" t="str">
        <f t="shared" si="41"/>
        <v>11</v>
      </c>
      <c r="D338" s="1" t="str">
        <f t="shared" si="42"/>
        <v>11/23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2</v>
      </c>
      <c r="M338" s="1" t="s">
        <v>1044</v>
      </c>
      <c r="N338" s="1" t="s">
        <v>3</v>
      </c>
      <c r="O338" s="6">
        <v>0</v>
      </c>
      <c r="P338" s="6">
        <v>0</v>
      </c>
      <c r="Q338" s="6">
        <v>10</v>
      </c>
      <c r="R338" s="4">
        <v>0</v>
      </c>
      <c r="S338" s="4">
        <v>0</v>
      </c>
      <c r="T338" s="4">
        <v>0</v>
      </c>
      <c r="U338" s="4">
        <f t="shared" si="43"/>
        <v>0</v>
      </c>
      <c r="V338" s="9">
        <f t="shared" si="44"/>
        <v>1</v>
      </c>
      <c r="W338" s="9">
        <f t="shared" si="45"/>
        <v>0</v>
      </c>
      <c r="X338" s="9">
        <f t="shared" si="46"/>
        <v>0</v>
      </c>
      <c r="Y338" s="9">
        <f t="shared" si="47"/>
        <v>0</v>
      </c>
    </row>
    <row r="339" spans="1:25" x14ac:dyDescent="0.2">
      <c r="A339" s="1" t="s">
        <v>606</v>
      </c>
      <c r="B339" s="1">
        <f t="shared" si="40"/>
        <v>2023</v>
      </c>
      <c r="C339" s="1" t="str">
        <f t="shared" si="41"/>
        <v>12</v>
      </c>
      <c r="D339" s="1" t="str">
        <f t="shared" si="42"/>
        <v>12/23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2</v>
      </c>
      <c r="M339" s="1" t="s">
        <v>1044</v>
      </c>
      <c r="N339" s="1" t="s">
        <v>3</v>
      </c>
      <c r="O339" s="6">
        <v>0</v>
      </c>
      <c r="P339" s="6">
        <v>0</v>
      </c>
      <c r="Q339" s="6">
        <v>10</v>
      </c>
      <c r="R339" s="4">
        <v>0</v>
      </c>
      <c r="S339" s="4">
        <v>0</v>
      </c>
      <c r="T339" s="4">
        <v>0</v>
      </c>
      <c r="U339" s="4">
        <f t="shared" si="43"/>
        <v>0</v>
      </c>
      <c r="V339" s="9">
        <f t="shared" si="44"/>
        <v>1</v>
      </c>
      <c r="W339" s="9">
        <f t="shared" si="45"/>
        <v>0</v>
      </c>
      <c r="X339" s="9">
        <f t="shared" si="46"/>
        <v>0</v>
      </c>
      <c r="Y339" s="9">
        <f t="shared" si="47"/>
        <v>0</v>
      </c>
    </row>
    <row r="340" spans="1:25" x14ac:dyDescent="0.2">
      <c r="A340" s="1" t="s">
        <v>607</v>
      </c>
      <c r="B340" s="1">
        <f t="shared" si="40"/>
        <v>2023</v>
      </c>
      <c r="C340" s="1" t="str">
        <f t="shared" si="41"/>
        <v>12</v>
      </c>
      <c r="D340" s="1" t="str">
        <f t="shared" si="42"/>
        <v>12/23</v>
      </c>
      <c r="E340" s="1" t="s">
        <v>5</v>
      </c>
      <c r="F340" s="1" t="s">
        <v>608</v>
      </c>
      <c r="G340" s="1" t="s">
        <v>7</v>
      </c>
      <c r="H340" s="1" t="s">
        <v>8</v>
      </c>
      <c r="I340" s="1" t="s">
        <v>9</v>
      </c>
      <c r="J340" s="1" t="s">
        <v>609</v>
      </c>
      <c r="K340" s="1" t="s">
        <v>13</v>
      </c>
      <c r="L340" s="1" t="s">
        <v>2</v>
      </c>
      <c r="M340" s="1" t="s">
        <v>1044</v>
      </c>
      <c r="N340" s="1" t="s">
        <v>3</v>
      </c>
      <c r="O340" s="6">
        <v>6</v>
      </c>
      <c r="P340" s="6">
        <v>0.33333333333333331</v>
      </c>
      <c r="Q340" s="6">
        <v>3.666666666666667</v>
      </c>
      <c r="R340" s="4">
        <v>132132.35999999999</v>
      </c>
      <c r="S340" s="4">
        <v>0</v>
      </c>
      <c r="T340" s="4">
        <v>0</v>
      </c>
      <c r="U340" s="4">
        <f t="shared" si="43"/>
        <v>132132.35999999999</v>
      </c>
      <c r="V340" s="9">
        <f t="shared" si="44"/>
        <v>0.96666666666666679</v>
      </c>
      <c r="W340" s="9">
        <f t="shared" si="45"/>
        <v>0.94736842105263164</v>
      </c>
      <c r="X340" s="9">
        <f t="shared" si="46"/>
        <v>0.6206896551724137</v>
      </c>
      <c r="Y340" s="9">
        <f t="shared" si="47"/>
        <v>0.6</v>
      </c>
    </row>
    <row r="341" spans="1:25" x14ac:dyDescent="0.2">
      <c r="A341" s="1" t="s">
        <v>610</v>
      </c>
      <c r="B341" s="1">
        <f t="shared" si="40"/>
        <v>2023</v>
      </c>
      <c r="C341" s="1" t="str">
        <f t="shared" si="41"/>
        <v>12</v>
      </c>
      <c r="D341" s="1" t="str">
        <f t="shared" si="42"/>
        <v>12/23</v>
      </c>
      <c r="E341" s="1" t="s">
        <v>5</v>
      </c>
      <c r="F341" s="1" t="s">
        <v>611</v>
      </c>
      <c r="G341" s="1" t="s">
        <v>7</v>
      </c>
      <c r="H341" s="1" t="s">
        <v>8</v>
      </c>
      <c r="I341" s="1" t="s">
        <v>9</v>
      </c>
      <c r="J341" s="1" t="s">
        <v>1</v>
      </c>
      <c r="K341" s="1" t="s">
        <v>1</v>
      </c>
      <c r="L341" s="1" t="s">
        <v>2</v>
      </c>
      <c r="M341" s="1" t="s">
        <v>1044</v>
      </c>
      <c r="N341" s="1" t="s">
        <v>3</v>
      </c>
      <c r="O341" s="6">
        <v>7</v>
      </c>
      <c r="P341" s="6">
        <v>0</v>
      </c>
      <c r="Q341" s="6">
        <v>3</v>
      </c>
      <c r="R341" s="4">
        <v>0</v>
      </c>
      <c r="S341" s="4">
        <v>0</v>
      </c>
      <c r="T341" s="4">
        <v>0</v>
      </c>
      <c r="U341" s="4">
        <f t="shared" si="43"/>
        <v>0</v>
      </c>
      <c r="V341" s="9">
        <f t="shared" si="44"/>
        <v>1</v>
      </c>
      <c r="W341" s="9">
        <f t="shared" si="45"/>
        <v>1</v>
      </c>
      <c r="X341" s="9">
        <f t="shared" si="46"/>
        <v>0.7</v>
      </c>
      <c r="Y341" s="9">
        <f t="shared" si="47"/>
        <v>0.7</v>
      </c>
    </row>
    <row r="342" spans="1:25" x14ac:dyDescent="0.2">
      <c r="A342" s="1" t="s">
        <v>612</v>
      </c>
      <c r="B342" s="1">
        <f t="shared" si="40"/>
        <v>2023</v>
      </c>
      <c r="C342" s="1" t="str">
        <f t="shared" si="41"/>
        <v>12</v>
      </c>
      <c r="D342" s="1" t="str">
        <f t="shared" si="42"/>
        <v>12/23</v>
      </c>
      <c r="E342" s="1" t="s">
        <v>5</v>
      </c>
      <c r="F342" s="1" t="s">
        <v>613</v>
      </c>
      <c r="G342" s="1" t="s">
        <v>7</v>
      </c>
      <c r="H342" s="1" t="s">
        <v>8</v>
      </c>
      <c r="I342" s="1" t="s">
        <v>9</v>
      </c>
      <c r="J342" s="1" t="s">
        <v>1</v>
      </c>
      <c r="K342" s="1" t="s">
        <v>1</v>
      </c>
      <c r="L342" s="1" t="s">
        <v>2</v>
      </c>
      <c r="M342" s="1" t="s">
        <v>1044</v>
      </c>
      <c r="N342" s="1" t="s">
        <v>3</v>
      </c>
      <c r="O342" s="6">
        <v>4</v>
      </c>
      <c r="P342" s="6">
        <v>0</v>
      </c>
      <c r="Q342" s="6">
        <v>6</v>
      </c>
      <c r="R342" s="4">
        <v>0</v>
      </c>
      <c r="S342" s="4">
        <v>0</v>
      </c>
      <c r="T342" s="4">
        <v>0</v>
      </c>
      <c r="U342" s="4">
        <f t="shared" si="43"/>
        <v>0</v>
      </c>
      <c r="V342" s="9">
        <f t="shared" si="44"/>
        <v>1</v>
      </c>
      <c r="W342" s="9">
        <f t="shared" si="45"/>
        <v>1</v>
      </c>
      <c r="X342" s="9">
        <f t="shared" si="46"/>
        <v>0.4</v>
      </c>
      <c r="Y342" s="9">
        <f t="shared" si="47"/>
        <v>0.4</v>
      </c>
    </row>
    <row r="343" spans="1:25" x14ac:dyDescent="0.2">
      <c r="A343" s="1" t="s">
        <v>614</v>
      </c>
      <c r="B343" s="1">
        <f t="shared" si="40"/>
        <v>2023</v>
      </c>
      <c r="C343" s="1" t="str">
        <f t="shared" si="41"/>
        <v>12</v>
      </c>
      <c r="D343" s="1" t="str">
        <f t="shared" si="42"/>
        <v>12/23</v>
      </c>
      <c r="E343" s="1" t="s">
        <v>5</v>
      </c>
      <c r="F343" s="1" t="s">
        <v>615</v>
      </c>
      <c r="G343" s="1" t="s">
        <v>7</v>
      </c>
      <c r="H343" s="1" t="s">
        <v>8</v>
      </c>
      <c r="I343" s="1" t="s">
        <v>9</v>
      </c>
      <c r="J343" s="1" t="s">
        <v>1</v>
      </c>
      <c r="K343" s="1" t="s">
        <v>1</v>
      </c>
      <c r="L343" s="1" t="s">
        <v>2</v>
      </c>
      <c r="M343" s="1" t="s">
        <v>1044</v>
      </c>
      <c r="N343" s="1" t="s">
        <v>3</v>
      </c>
      <c r="O343" s="6">
        <v>7</v>
      </c>
      <c r="P343" s="6">
        <v>0</v>
      </c>
      <c r="Q343" s="6">
        <v>3</v>
      </c>
      <c r="R343" s="4">
        <v>0</v>
      </c>
      <c r="S343" s="4">
        <v>0</v>
      </c>
      <c r="T343" s="4">
        <v>0</v>
      </c>
      <c r="U343" s="4">
        <f t="shared" si="43"/>
        <v>0</v>
      </c>
      <c r="V343" s="9">
        <f t="shared" si="44"/>
        <v>1</v>
      </c>
      <c r="W343" s="9">
        <f t="shared" si="45"/>
        <v>1</v>
      </c>
      <c r="X343" s="9">
        <f t="shared" si="46"/>
        <v>0.7</v>
      </c>
      <c r="Y343" s="9">
        <f t="shared" si="47"/>
        <v>0.7</v>
      </c>
    </row>
    <row r="344" spans="1:25" x14ac:dyDescent="0.2">
      <c r="A344" s="1" t="s">
        <v>616</v>
      </c>
      <c r="B344" s="1">
        <f t="shared" si="40"/>
        <v>2023</v>
      </c>
      <c r="C344" s="1" t="str">
        <f t="shared" si="41"/>
        <v>12</v>
      </c>
      <c r="D344" s="1" t="str">
        <f t="shared" si="42"/>
        <v>12/23</v>
      </c>
      <c r="E344" s="1" t="s">
        <v>5</v>
      </c>
      <c r="F344" s="1" t="s">
        <v>617</v>
      </c>
      <c r="G344" s="1" t="s">
        <v>7</v>
      </c>
      <c r="H344" s="1" t="s">
        <v>8</v>
      </c>
      <c r="I344" s="1" t="s">
        <v>9</v>
      </c>
      <c r="J344" s="1" t="s">
        <v>618</v>
      </c>
      <c r="K344" s="1" t="s">
        <v>13</v>
      </c>
      <c r="L344" s="1" t="s">
        <v>2</v>
      </c>
      <c r="M344" s="1" t="s">
        <v>1044</v>
      </c>
      <c r="N344" s="1" t="s">
        <v>3</v>
      </c>
      <c r="O344" s="6">
        <v>8</v>
      </c>
      <c r="P344" s="6">
        <v>0</v>
      </c>
      <c r="Q344" s="6">
        <v>2</v>
      </c>
      <c r="R344" s="4">
        <v>132132.35999999999</v>
      </c>
      <c r="S344" s="4">
        <v>0</v>
      </c>
      <c r="T344" s="4">
        <v>0</v>
      </c>
      <c r="U344" s="4">
        <f t="shared" si="43"/>
        <v>132132.35999999999</v>
      </c>
      <c r="V344" s="9">
        <f t="shared" si="44"/>
        <v>1</v>
      </c>
      <c r="W344" s="9">
        <f t="shared" si="45"/>
        <v>1</v>
      </c>
      <c r="X344" s="9">
        <f t="shared" si="46"/>
        <v>0.8</v>
      </c>
      <c r="Y344" s="9">
        <f t="shared" si="47"/>
        <v>0.8</v>
      </c>
    </row>
    <row r="345" spans="1:25" x14ac:dyDescent="0.2">
      <c r="A345" s="1" t="s">
        <v>619</v>
      </c>
      <c r="B345" s="1">
        <f t="shared" si="40"/>
        <v>2023</v>
      </c>
      <c r="C345" s="1" t="str">
        <f t="shared" si="41"/>
        <v>12</v>
      </c>
      <c r="D345" s="1" t="str">
        <f t="shared" si="42"/>
        <v>12/23</v>
      </c>
      <c r="E345" s="1" t="s">
        <v>5</v>
      </c>
      <c r="F345" s="1" t="s">
        <v>620</v>
      </c>
      <c r="G345" s="1" t="s">
        <v>7</v>
      </c>
      <c r="H345" s="1" t="s">
        <v>8</v>
      </c>
      <c r="I345" s="1" t="s">
        <v>9</v>
      </c>
      <c r="J345" s="1" t="s">
        <v>1</v>
      </c>
      <c r="K345" s="1" t="s">
        <v>1</v>
      </c>
      <c r="L345" s="1" t="s">
        <v>2</v>
      </c>
      <c r="M345" s="1" t="s">
        <v>1044</v>
      </c>
      <c r="N345" s="1" t="s">
        <v>3</v>
      </c>
      <c r="O345" s="6">
        <v>10</v>
      </c>
      <c r="P345" s="6">
        <v>0</v>
      </c>
      <c r="Q345" s="6">
        <v>0</v>
      </c>
      <c r="R345" s="4">
        <v>0</v>
      </c>
      <c r="S345" s="4">
        <v>0</v>
      </c>
      <c r="T345" s="4">
        <v>0</v>
      </c>
      <c r="U345" s="4">
        <f t="shared" si="43"/>
        <v>0</v>
      </c>
      <c r="V345" s="9">
        <f t="shared" si="44"/>
        <v>1</v>
      </c>
      <c r="W345" s="9">
        <f t="shared" si="45"/>
        <v>1</v>
      </c>
      <c r="X345" s="9">
        <f t="shared" si="46"/>
        <v>1</v>
      </c>
      <c r="Y345" s="9">
        <f t="shared" si="47"/>
        <v>1</v>
      </c>
    </row>
    <row r="346" spans="1:25" x14ac:dyDescent="0.2">
      <c r="A346" s="1" t="s">
        <v>621</v>
      </c>
      <c r="B346" s="1">
        <f t="shared" si="40"/>
        <v>2023</v>
      </c>
      <c r="C346" s="1" t="str">
        <f t="shared" si="41"/>
        <v>12</v>
      </c>
      <c r="D346" s="1" t="str">
        <f t="shared" si="42"/>
        <v>12/23</v>
      </c>
      <c r="E346" s="1" t="s">
        <v>5</v>
      </c>
      <c r="F346" s="1" t="s">
        <v>622</v>
      </c>
      <c r="G346" s="1" t="s">
        <v>7</v>
      </c>
      <c r="H346" s="1" t="s">
        <v>8</v>
      </c>
      <c r="I346" s="1" t="s">
        <v>9</v>
      </c>
      <c r="J346" s="1" t="s">
        <v>1</v>
      </c>
      <c r="K346" s="1" t="s">
        <v>1</v>
      </c>
      <c r="L346" s="1" t="s">
        <v>2</v>
      </c>
      <c r="M346" s="1" t="s">
        <v>1044</v>
      </c>
      <c r="N346" s="1" t="s">
        <v>3</v>
      </c>
      <c r="O346" s="6">
        <v>8</v>
      </c>
      <c r="P346" s="6">
        <v>0</v>
      </c>
      <c r="Q346" s="6">
        <v>2</v>
      </c>
      <c r="R346" s="4">
        <v>0</v>
      </c>
      <c r="S346" s="4">
        <v>0</v>
      </c>
      <c r="T346" s="4">
        <v>0</v>
      </c>
      <c r="U346" s="4">
        <f t="shared" si="43"/>
        <v>0</v>
      </c>
      <c r="V346" s="9">
        <f t="shared" si="44"/>
        <v>1</v>
      </c>
      <c r="W346" s="9">
        <f t="shared" si="45"/>
        <v>1</v>
      </c>
      <c r="X346" s="9">
        <f t="shared" si="46"/>
        <v>0.8</v>
      </c>
      <c r="Y346" s="9">
        <f t="shared" si="47"/>
        <v>0.8</v>
      </c>
    </row>
    <row r="347" spans="1:25" x14ac:dyDescent="0.2">
      <c r="A347" s="1" t="s">
        <v>623</v>
      </c>
      <c r="B347" s="1">
        <f t="shared" si="40"/>
        <v>2023</v>
      </c>
      <c r="C347" s="1" t="str">
        <f t="shared" si="41"/>
        <v>12</v>
      </c>
      <c r="D347" s="1" t="str">
        <f t="shared" si="42"/>
        <v>12/23</v>
      </c>
      <c r="E347" s="1" t="s">
        <v>5</v>
      </c>
      <c r="F347" s="1" t="s">
        <v>624</v>
      </c>
      <c r="G347" s="1" t="s">
        <v>7</v>
      </c>
      <c r="H347" s="1" t="s">
        <v>8</v>
      </c>
      <c r="I347" s="1" t="s">
        <v>9</v>
      </c>
      <c r="J347" s="1" t="s">
        <v>625</v>
      </c>
      <c r="K347" s="1" t="s">
        <v>13</v>
      </c>
      <c r="L347" s="1" t="s">
        <v>2</v>
      </c>
      <c r="M347" s="1" t="s">
        <v>1044</v>
      </c>
      <c r="N347" s="1" t="s">
        <v>3</v>
      </c>
      <c r="O347" s="6">
        <v>8</v>
      </c>
      <c r="P347" s="6">
        <v>0.33333333333333331</v>
      </c>
      <c r="Q347" s="6">
        <v>1.6666666666666661</v>
      </c>
      <c r="R347" s="4">
        <v>132132.35999999999</v>
      </c>
      <c r="S347" s="4">
        <v>0</v>
      </c>
      <c r="T347" s="4">
        <v>0</v>
      </c>
      <c r="U347" s="4">
        <f t="shared" si="43"/>
        <v>132132.35999999999</v>
      </c>
      <c r="V347" s="9">
        <f t="shared" si="44"/>
        <v>0.96666666666666656</v>
      </c>
      <c r="W347" s="9">
        <f t="shared" si="45"/>
        <v>0.96</v>
      </c>
      <c r="X347" s="9">
        <f t="shared" si="46"/>
        <v>0.82758620689655182</v>
      </c>
      <c r="Y347" s="9">
        <f t="shared" si="47"/>
        <v>0.8</v>
      </c>
    </row>
    <row r="348" spans="1:25" x14ac:dyDescent="0.2">
      <c r="A348" s="1" t="s">
        <v>626</v>
      </c>
      <c r="B348" s="1">
        <f t="shared" si="40"/>
        <v>2023</v>
      </c>
      <c r="C348" s="1" t="str">
        <f t="shared" si="41"/>
        <v>12</v>
      </c>
      <c r="D348" s="1" t="str">
        <f t="shared" si="42"/>
        <v>12/23</v>
      </c>
      <c r="E348" s="1" t="s">
        <v>5</v>
      </c>
      <c r="F348" s="1" t="s">
        <v>627</v>
      </c>
      <c r="G348" s="1" t="s">
        <v>7</v>
      </c>
      <c r="H348" s="1" t="s">
        <v>8</v>
      </c>
      <c r="I348" s="1" t="s">
        <v>9</v>
      </c>
      <c r="J348" s="1" t="s">
        <v>1</v>
      </c>
      <c r="K348" s="1" t="s">
        <v>1</v>
      </c>
      <c r="L348" s="1" t="s">
        <v>2</v>
      </c>
      <c r="M348" s="1" t="s">
        <v>1044</v>
      </c>
      <c r="N348" s="1" t="s">
        <v>3</v>
      </c>
      <c r="O348" s="6">
        <v>8</v>
      </c>
      <c r="P348" s="6">
        <v>0</v>
      </c>
      <c r="Q348" s="6">
        <v>2</v>
      </c>
      <c r="R348" s="4">
        <v>0</v>
      </c>
      <c r="S348" s="4">
        <v>0</v>
      </c>
      <c r="T348" s="4">
        <v>0</v>
      </c>
      <c r="U348" s="4">
        <f t="shared" si="43"/>
        <v>0</v>
      </c>
      <c r="V348" s="9">
        <f t="shared" si="44"/>
        <v>1</v>
      </c>
      <c r="W348" s="9">
        <f t="shared" si="45"/>
        <v>1</v>
      </c>
      <c r="X348" s="9">
        <f t="shared" si="46"/>
        <v>0.8</v>
      </c>
      <c r="Y348" s="9">
        <f t="shared" si="47"/>
        <v>0.8</v>
      </c>
    </row>
    <row r="349" spans="1:25" x14ac:dyDescent="0.2">
      <c r="A349" s="1" t="s">
        <v>628</v>
      </c>
      <c r="B349" s="1">
        <f t="shared" si="40"/>
        <v>2023</v>
      </c>
      <c r="C349" s="1" t="str">
        <f t="shared" si="41"/>
        <v>12</v>
      </c>
      <c r="D349" s="1" t="str">
        <f t="shared" si="42"/>
        <v>12/23</v>
      </c>
      <c r="E349" s="1" t="s">
        <v>5</v>
      </c>
      <c r="F349" s="1" t="s">
        <v>629</v>
      </c>
      <c r="G349" s="1" t="s">
        <v>7</v>
      </c>
      <c r="H349" s="1" t="s">
        <v>8</v>
      </c>
      <c r="I349" s="1" t="s">
        <v>9</v>
      </c>
      <c r="J349" s="1" t="s">
        <v>1</v>
      </c>
      <c r="K349" s="1" t="s">
        <v>1</v>
      </c>
      <c r="L349" s="1" t="s">
        <v>2</v>
      </c>
      <c r="M349" s="1" t="s">
        <v>1044</v>
      </c>
      <c r="N349" s="1" t="s">
        <v>3</v>
      </c>
      <c r="O349" s="6">
        <v>10</v>
      </c>
      <c r="P349" s="6">
        <v>0</v>
      </c>
      <c r="Q349" s="6">
        <v>0</v>
      </c>
      <c r="R349" s="4">
        <v>0</v>
      </c>
      <c r="S349" s="4">
        <v>0</v>
      </c>
      <c r="T349" s="4">
        <v>0</v>
      </c>
      <c r="U349" s="4">
        <f t="shared" si="43"/>
        <v>0</v>
      </c>
      <c r="V349" s="9">
        <f t="shared" si="44"/>
        <v>1</v>
      </c>
      <c r="W349" s="9">
        <f t="shared" si="45"/>
        <v>1</v>
      </c>
      <c r="X349" s="9">
        <f t="shared" si="46"/>
        <v>1</v>
      </c>
      <c r="Y349" s="9">
        <f t="shared" si="47"/>
        <v>1</v>
      </c>
    </row>
    <row r="350" spans="1:25" x14ac:dyDescent="0.2">
      <c r="A350" s="1" t="s">
        <v>630</v>
      </c>
      <c r="B350" s="1">
        <f t="shared" si="40"/>
        <v>2023</v>
      </c>
      <c r="C350" s="1" t="str">
        <f t="shared" si="41"/>
        <v>12</v>
      </c>
      <c r="D350" s="1" t="str">
        <f t="shared" si="42"/>
        <v>12/23</v>
      </c>
      <c r="E350" s="1" t="s">
        <v>5</v>
      </c>
      <c r="F350" s="1" t="s">
        <v>631</v>
      </c>
      <c r="G350" s="1" t="s">
        <v>7</v>
      </c>
      <c r="H350" s="1" t="s">
        <v>8</v>
      </c>
      <c r="I350" s="1" t="s">
        <v>9</v>
      </c>
      <c r="J350" s="1" t="s">
        <v>1</v>
      </c>
      <c r="K350" s="1" t="s">
        <v>1</v>
      </c>
      <c r="L350" s="1" t="s">
        <v>2</v>
      </c>
      <c r="M350" s="1" t="s">
        <v>1044</v>
      </c>
      <c r="N350" s="1" t="s">
        <v>3</v>
      </c>
      <c r="O350" s="6">
        <v>8</v>
      </c>
      <c r="P350" s="6">
        <v>0</v>
      </c>
      <c r="Q350" s="6">
        <v>2</v>
      </c>
      <c r="R350" s="4">
        <v>0</v>
      </c>
      <c r="S350" s="4">
        <v>0</v>
      </c>
      <c r="T350" s="4">
        <v>0</v>
      </c>
      <c r="U350" s="4">
        <f t="shared" si="43"/>
        <v>0</v>
      </c>
      <c r="V350" s="9">
        <f t="shared" si="44"/>
        <v>1</v>
      </c>
      <c r="W350" s="9">
        <f t="shared" si="45"/>
        <v>1</v>
      </c>
      <c r="X350" s="9">
        <f t="shared" si="46"/>
        <v>0.8</v>
      </c>
      <c r="Y350" s="9">
        <f t="shared" si="47"/>
        <v>0.8</v>
      </c>
    </row>
    <row r="351" spans="1:25" x14ac:dyDescent="0.2">
      <c r="A351" s="1" t="s">
        <v>632</v>
      </c>
      <c r="B351" s="1">
        <f t="shared" si="40"/>
        <v>2023</v>
      </c>
      <c r="C351" s="1" t="str">
        <f t="shared" si="41"/>
        <v>12</v>
      </c>
      <c r="D351" s="1" t="str">
        <f t="shared" si="42"/>
        <v>12/23</v>
      </c>
      <c r="E351" s="1" t="s">
        <v>5</v>
      </c>
      <c r="F351" s="1" t="s">
        <v>633</v>
      </c>
      <c r="G351" s="1" t="s">
        <v>7</v>
      </c>
      <c r="H351" s="1" t="s">
        <v>8</v>
      </c>
      <c r="I351" s="1" t="s">
        <v>9</v>
      </c>
      <c r="J351" s="1" t="s">
        <v>634</v>
      </c>
      <c r="K351" s="1" t="s">
        <v>13</v>
      </c>
      <c r="L351" s="1" t="s">
        <v>2</v>
      </c>
      <c r="M351" s="1" t="s">
        <v>1044</v>
      </c>
      <c r="N351" s="1" t="s">
        <v>3</v>
      </c>
      <c r="O351" s="6">
        <v>7</v>
      </c>
      <c r="P351" s="6">
        <v>8.4494444444444436</v>
      </c>
      <c r="Q351" s="6">
        <v>0</v>
      </c>
      <c r="R351" s="4">
        <v>133500</v>
      </c>
      <c r="S351" s="4">
        <v>0</v>
      </c>
      <c r="T351" s="4">
        <v>0</v>
      </c>
      <c r="U351" s="4">
        <f t="shared" si="43"/>
        <v>133500</v>
      </c>
      <c r="V351" s="9">
        <f t="shared" si="44"/>
        <v>0.7</v>
      </c>
      <c r="W351" s="9">
        <f t="shared" si="45"/>
        <v>0.45309072602394912</v>
      </c>
      <c r="X351" s="9">
        <f t="shared" si="46"/>
        <v>1</v>
      </c>
      <c r="Y351" s="9">
        <f t="shared" si="47"/>
        <v>0.7</v>
      </c>
    </row>
    <row r="352" spans="1:25" x14ac:dyDescent="0.2">
      <c r="A352" s="1" t="s">
        <v>635</v>
      </c>
      <c r="B352" s="1">
        <f t="shared" si="40"/>
        <v>2023</v>
      </c>
      <c r="C352" s="1" t="str">
        <f t="shared" si="41"/>
        <v>12</v>
      </c>
      <c r="D352" s="1" t="str">
        <f t="shared" si="42"/>
        <v>12/23</v>
      </c>
      <c r="E352" s="1" t="s">
        <v>5</v>
      </c>
      <c r="F352" s="1" t="s">
        <v>636</v>
      </c>
      <c r="G352" s="1" t="s">
        <v>7</v>
      </c>
      <c r="H352" s="1" t="s">
        <v>8</v>
      </c>
      <c r="I352" s="1" t="s">
        <v>9</v>
      </c>
      <c r="J352" s="1" t="s">
        <v>1</v>
      </c>
      <c r="K352" s="1" t="s">
        <v>1</v>
      </c>
      <c r="L352" s="1" t="s">
        <v>2</v>
      </c>
      <c r="M352" s="1" t="s">
        <v>1044</v>
      </c>
      <c r="N352" s="1" t="s">
        <v>3</v>
      </c>
      <c r="O352" s="6">
        <v>10</v>
      </c>
      <c r="P352" s="6">
        <v>0</v>
      </c>
      <c r="Q352" s="6">
        <v>0</v>
      </c>
      <c r="R352" s="4">
        <v>0</v>
      </c>
      <c r="S352" s="4">
        <v>0</v>
      </c>
      <c r="T352" s="4">
        <v>0</v>
      </c>
      <c r="U352" s="4">
        <f t="shared" si="43"/>
        <v>0</v>
      </c>
      <c r="V352" s="9">
        <f t="shared" si="44"/>
        <v>1</v>
      </c>
      <c r="W352" s="9">
        <f t="shared" si="45"/>
        <v>1</v>
      </c>
      <c r="X352" s="9">
        <f t="shared" si="46"/>
        <v>1</v>
      </c>
      <c r="Y352" s="9">
        <f t="shared" si="47"/>
        <v>1</v>
      </c>
    </row>
    <row r="353" spans="1:25" x14ac:dyDescent="0.2">
      <c r="A353" s="1" t="s">
        <v>637</v>
      </c>
      <c r="B353" s="1">
        <f t="shared" si="40"/>
        <v>2023</v>
      </c>
      <c r="C353" s="1" t="str">
        <f t="shared" si="41"/>
        <v>12</v>
      </c>
      <c r="D353" s="1" t="str">
        <f t="shared" si="42"/>
        <v>12/23</v>
      </c>
      <c r="E353" s="1" t="s">
        <v>5</v>
      </c>
      <c r="F353" s="1" t="s">
        <v>638</v>
      </c>
      <c r="G353" s="1" t="s">
        <v>7</v>
      </c>
      <c r="H353" s="1" t="s">
        <v>8</v>
      </c>
      <c r="I353" s="1" t="s">
        <v>9</v>
      </c>
      <c r="J353" s="1" t="s">
        <v>1</v>
      </c>
      <c r="K353" s="1" t="s">
        <v>1</v>
      </c>
      <c r="L353" s="1" t="s">
        <v>2</v>
      </c>
      <c r="M353" s="1" t="s">
        <v>1044</v>
      </c>
      <c r="N353" s="1" t="s">
        <v>3</v>
      </c>
      <c r="O353" s="6">
        <v>6</v>
      </c>
      <c r="P353" s="6">
        <v>0</v>
      </c>
      <c r="Q353" s="6">
        <v>4</v>
      </c>
      <c r="R353" s="4">
        <v>0</v>
      </c>
      <c r="S353" s="4">
        <v>0</v>
      </c>
      <c r="T353" s="4">
        <v>0</v>
      </c>
      <c r="U353" s="4">
        <f t="shared" si="43"/>
        <v>0</v>
      </c>
      <c r="V353" s="9">
        <f t="shared" si="44"/>
        <v>1</v>
      </c>
      <c r="W353" s="9">
        <f t="shared" si="45"/>
        <v>1</v>
      </c>
      <c r="X353" s="9">
        <f t="shared" si="46"/>
        <v>0.6</v>
      </c>
      <c r="Y353" s="9">
        <f t="shared" si="47"/>
        <v>0.6</v>
      </c>
    </row>
    <row r="354" spans="1:25" x14ac:dyDescent="0.2">
      <c r="A354" s="1" t="s">
        <v>639</v>
      </c>
      <c r="B354" s="1">
        <f t="shared" si="40"/>
        <v>2023</v>
      </c>
      <c r="C354" s="1" t="str">
        <f t="shared" si="41"/>
        <v>12</v>
      </c>
      <c r="D354" s="1" t="str">
        <f t="shared" si="42"/>
        <v>12/23</v>
      </c>
      <c r="E354" s="1" t="s">
        <v>5</v>
      </c>
      <c r="F354" s="1" t="s">
        <v>640</v>
      </c>
      <c r="G354" s="1" t="s">
        <v>7</v>
      </c>
      <c r="H354" s="1" t="s">
        <v>8</v>
      </c>
      <c r="I354" s="1" t="s">
        <v>9</v>
      </c>
      <c r="J354" s="1" t="s">
        <v>1</v>
      </c>
      <c r="K354" s="1" t="s">
        <v>1</v>
      </c>
      <c r="L354" s="1" t="s">
        <v>2</v>
      </c>
      <c r="M354" s="1" t="s">
        <v>1044</v>
      </c>
      <c r="N354" s="1" t="s">
        <v>3</v>
      </c>
      <c r="O354" s="6">
        <v>9</v>
      </c>
      <c r="P354" s="6">
        <v>0</v>
      </c>
      <c r="Q354" s="6">
        <v>1</v>
      </c>
      <c r="R354" s="4">
        <v>0</v>
      </c>
      <c r="S354" s="4">
        <v>0</v>
      </c>
      <c r="T354" s="4">
        <v>0</v>
      </c>
      <c r="U354" s="4">
        <f t="shared" si="43"/>
        <v>0</v>
      </c>
      <c r="V354" s="9">
        <f t="shared" si="44"/>
        <v>1</v>
      </c>
      <c r="W354" s="9">
        <f t="shared" si="45"/>
        <v>1</v>
      </c>
      <c r="X354" s="9">
        <f t="shared" si="46"/>
        <v>0.9</v>
      </c>
      <c r="Y354" s="9">
        <f t="shared" si="47"/>
        <v>0.9</v>
      </c>
    </row>
    <row r="355" spans="1:25" x14ac:dyDescent="0.2">
      <c r="A355" s="1" t="s">
        <v>641</v>
      </c>
      <c r="B355" s="1">
        <f t="shared" si="40"/>
        <v>2023</v>
      </c>
      <c r="C355" s="1" t="str">
        <f t="shared" si="41"/>
        <v>12</v>
      </c>
      <c r="D355" s="1" t="str">
        <f t="shared" si="42"/>
        <v>12/23</v>
      </c>
      <c r="E355" s="1" t="s">
        <v>5</v>
      </c>
      <c r="F355" s="1" t="s">
        <v>642</v>
      </c>
      <c r="G355" s="1" t="s">
        <v>7</v>
      </c>
      <c r="H355" s="1" t="s">
        <v>8</v>
      </c>
      <c r="I355" s="1" t="s">
        <v>9</v>
      </c>
      <c r="J355" s="1" t="s">
        <v>643</v>
      </c>
      <c r="K355" s="1" t="s">
        <v>13</v>
      </c>
      <c r="L355" s="1" t="s">
        <v>2</v>
      </c>
      <c r="M355" s="1" t="s">
        <v>1044</v>
      </c>
      <c r="N355" s="1" t="s">
        <v>3</v>
      </c>
      <c r="O355" s="6">
        <v>9</v>
      </c>
      <c r="P355" s="6">
        <v>0.33333333333333331</v>
      </c>
      <c r="Q355" s="6">
        <v>0.66666666666666607</v>
      </c>
      <c r="R355" s="4">
        <v>66066.180000000008</v>
      </c>
      <c r="S355" s="4">
        <v>0</v>
      </c>
      <c r="T355" s="4">
        <v>0</v>
      </c>
      <c r="U355" s="4">
        <f t="shared" si="43"/>
        <v>66066.180000000008</v>
      </c>
      <c r="V355" s="9">
        <f t="shared" si="44"/>
        <v>0.96666666666666656</v>
      </c>
      <c r="W355" s="9">
        <f t="shared" si="45"/>
        <v>0.96428571428571419</v>
      </c>
      <c r="X355" s="9">
        <f t="shared" si="46"/>
        <v>0.93103448275862077</v>
      </c>
      <c r="Y355" s="9">
        <f t="shared" si="47"/>
        <v>0.9</v>
      </c>
    </row>
    <row r="356" spans="1:25" x14ac:dyDescent="0.2">
      <c r="A356" s="1" t="s">
        <v>644</v>
      </c>
      <c r="B356" s="1">
        <f t="shared" si="40"/>
        <v>2023</v>
      </c>
      <c r="C356" s="1" t="str">
        <f t="shared" si="41"/>
        <v>12</v>
      </c>
      <c r="D356" s="1" t="str">
        <f t="shared" si="42"/>
        <v>12/23</v>
      </c>
      <c r="E356" s="1" t="s">
        <v>5</v>
      </c>
      <c r="F356" s="1" t="s">
        <v>645</v>
      </c>
      <c r="G356" s="1" t="s">
        <v>7</v>
      </c>
      <c r="H356" s="1" t="s">
        <v>8</v>
      </c>
      <c r="I356" s="1" t="s">
        <v>9</v>
      </c>
      <c r="J356" s="1" t="s">
        <v>646</v>
      </c>
      <c r="K356" s="1" t="s">
        <v>13</v>
      </c>
      <c r="L356" s="1" t="s">
        <v>2</v>
      </c>
      <c r="M356" s="1" t="s">
        <v>1044</v>
      </c>
      <c r="N356" s="1" t="s">
        <v>3</v>
      </c>
      <c r="O356" s="6">
        <v>6</v>
      </c>
      <c r="P356" s="6">
        <v>1.833333333333333</v>
      </c>
      <c r="Q356" s="6">
        <v>2.166666666666667</v>
      </c>
      <c r="R356" s="4">
        <v>237575</v>
      </c>
      <c r="S356" s="4">
        <v>0</v>
      </c>
      <c r="T356" s="4">
        <v>0</v>
      </c>
      <c r="U356" s="4">
        <f t="shared" si="43"/>
        <v>237575</v>
      </c>
      <c r="V356" s="9">
        <f t="shared" si="44"/>
        <v>0.81666666666666676</v>
      </c>
      <c r="W356" s="9">
        <f t="shared" si="45"/>
        <v>0.76595744680851063</v>
      </c>
      <c r="X356" s="9">
        <f t="shared" si="46"/>
        <v>0.73469387755102034</v>
      </c>
      <c r="Y356" s="9">
        <f t="shared" si="47"/>
        <v>0.6</v>
      </c>
    </row>
    <row r="357" spans="1:25" x14ac:dyDescent="0.2">
      <c r="A357" s="1" t="s">
        <v>647</v>
      </c>
      <c r="B357" s="1">
        <f t="shared" si="40"/>
        <v>2023</v>
      </c>
      <c r="C357" s="1" t="str">
        <f t="shared" si="41"/>
        <v>12</v>
      </c>
      <c r="D357" s="1" t="str">
        <f t="shared" si="42"/>
        <v>12/23</v>
      </c>
      <c r="E357" s="1" t="s">
        <v>5</v>
      </c>
      <c r="F357" s="1" t="s">
        <v>648</v>
      </c>
      <c r="G357" s="1" t="s">
        <v>7</v>
      </c>
      <c r="H357" s="1" t="s">
        <v>8</v>
      </c>
      <c r="I357" s="1" t="s">
        <v>9</v>
      </c>
      <c r="J357" s="1" t="s">
        <v>649</v>
      </c>
      <c r="K357" s="1" t="s">
        <v>650</v>
      </c>
      <c r="L357" s="1" t="s">
        <v>2</v>
      </c>
      <c r="M357" s="1" t="s">
        <v>1044</v>
      </c>
      <c r="N357" s="1" t="s">
        <v>3</v>
      </c>
      <c r="O357" s="6">
        <v>3</v>
      </c>
      <c r="P357" s="6">
        <v>5.7586111111111107</v>
      </c>
      <c r="Q357" s="6">
        <v>1.241388888888888</v>
      </c>
      <c r="R357" s="4">
        <v>430000</v>
      </c>
      <c r="S357" s="4">
        <v>0</v>
      </c>
      <c r="T357" s="4">
        <v>0</v>
      </c>
      <c r="U357" s="4">
        <f t="shared" si="43"/>
        <v>430000</v>
      </c>
      <c r="V357" s="9">
        <f t="shared" si="44"/>
        <v>0.42413888888888884</v>
      </c>
      <c r="W357" s="9">
        <f t="shared" si="45"/>
        <v>0.34252005962386223</v>
      </c>
      <c r="X357" s="9">
        <f t="shared" si="46"/>
        <v>0.70731547580064191</v>
      </c>
      <c r="Y357" s="9">
        <f t="shared" si="47"/>
        <v>0.3</v>
      </c>
    </row>
    <row r="358" spans="1:25" x14ac:dyDescent="0.2">
      <c r="A358" s="1" t="s">
        <v>651</v>
      </c>
      <c r="B358" s="1">
        <f t="shared" si="40"/>
        <v>2023</v>
      </c>
      <c r="C358" s="1" t="str">
        <f t="shared" si="41"/>
        <v>12</v>
      </c>
      <c r="D358" s="1" t="str">
        <f t="shared" si="42"/>
        <v>12/23</v>
      </c>
      <c r="E358" s="1" t="s">
        <v>5</v>
      </c>
      <c r="F358" s="1" t="s">
        <v>652</v>
      </c>
      <c r="G358" s="1" t="s">
        <v>7</v>
      </c>
      <c r="H358" s="1" t="s">
        <v>8</v>
      </c>
      <c r="I358" s="1" t="s">
        <v>9</v>
      </c>
      <c r="J358" s="1" t="s">
        <v>653</v>
      </c>
      <c r="K358" s="1" t="s">
        <v>13</v>
      </c>
      <c r="L358" s="1" t="s">
        <v>2</v>
      </c>
      <c r="M358" s="1" t="s">
        <v>1044</v>
      </c>
      <c r="N358" s="1" t="s">
        <v>3</v>
      </c>
      <c r="O358" s="6">
        <v>7</v>
      </c>
      <c r="P358" s="6">
        <v>0.32916666666666672</v>
      </c>
      <c r="Q358" s="6">
        <v>2.6708333333333329</v>
      </c>
      <c r="R358" s="4">
        <v>132132.35999999999</v>
      </c>
      <c r="S358" s="4">
        <v>0</v>
      </c>
      <c r="T358" s="4">
        <v>0</v>
      </c>
      <c r="U358" s="4">
        <f t="shared" si="43"/>
        <v>132132.35999999999</v>
      </c>
      <c r="V358" s="9">
        <f t="shared" si="44"/>
        <v>0.96708333333333329</v>
      </c>
      <c r="W358" s="9">
        <f t="shared" si="45"/>
        <v>0.95508811824900508</v>
      </c>
      <c r="X358" s="9">
        <f t="shared" si="46"/>
        <v>0.72382593709607934</v>
      </c>
      <c r="Y358" s="9">
        <f t="shared" si="47"/>
        <v>0.7</v>
      </c>
    </row>
    <row r="359" spans="1:25" x14ac:dyDescent="0.2">
      <c r="A359" s="1" t="s">
        <v>654</v>
      </c>
      <c r="B359" s="1">
        <f t="shared" si="40"/>
        <v>2023</v>
      </c>
      <c r="C359" s="1" t="str">
        <f t="shared" si="41"/>
        <v>12</v>
      </c>
      <c r="D359" s="1" t="str">
        <f t="shared" si="42"/>
        <v>12/23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2</v>
      </c>
      <c r="M359" s="1" t="s">
        <v>1044</v>
      </c>
      <c r="N359" s="1" t="s">
        <v>3</v>
      </c>
      <c r="O359" s="6">
        <v>0</v>
      </c>
      <c r="P359" s="6">
        <v>0</v>
      </c>
      <c r="Q359" s="6">
        <v>10</v>
      </c>
      <c r="R359" s="4">
        <v>0</v>
      </c>
      <c r="S359" s="4">
        <v>0</v>
      </c>
      <c r="T359" s="4">
        <v>0</v>
      </c>
      <c r="U359" s="4">
        <f t="shared" si="43"/>
        <v>0</v>
      </c>
      <c r="V359" s="9">
        <f t="shared" si="44"/>
        <v>1</v>
      </c>
      <c r="W359" s="9">
        <f t="shared" si="45"/>
        <v>0</v>
      </c>
      <c r="X359" s="9">
        <f t="shared" si="46"/>
        <v>0</v>
      </c>
      <c r="Y359" s="9">
        <f t="shared" si="47"/>
        <v>0</v>
      </c>
    </row>
    <row r="360" spans="1:25" x14ac:dyDescent="0.2">
      <c r="A360" s="1" t="s">
        <v>655</v>
      </c>
      <c r="B360" s="1">
        <f t="shared" si="40"/>
        <v>2023</v>
      </c>
      <c r="C360" s="1" t="str">
        <f t="shared" si="41"/>
        <v>12</v>
      </c>
      <c r="D360" s="1" t="str">
        <f t="shared" si="42"/>
        <v>12/23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2</v>
      </c>
      <c r="M360" s="1" t="s">
        <v>1044</v>
      </c>
      <c r="N360" s="1" t="s">
        <v>3</v>
      </c>
      <c r="O360" s="6">
        <v>0</v>
      </c>
      <c r="P360" s="6">
        <v>0</v>
      </c>
      <c r="Q360" s="6">
        <v>10</v>
      </c>
      <c r="R360" s="4">
        <v>0</v>
      </c>
      <c r="S360" s="4">
        <v>0</v>
      </c>
      <c r="T360" s="4">
        <v>0</v>
      </c>
      <c r="U360" s="4">
        <f t="shared" si="43"/>
        <v>0</v>
      </c>
      <c r="V360" s="9">
        <f t="shared" si="44"/>
        <v>1</v>
      </c>
      <c r="W360" s="9">
        <f t="shared" si="45"/>
        <v>0</v>
      </c>
      <c r="X360" s="9">
        <f t="shared" si="46"/>
        <v>0</v>
      </c>
      <c r="Y360" s="9">
        <f t="shared" si="47"/>
        <v>0</v>
      </c>
    </row>
    <row r="361" spans="1:25" x14ac:dyDescent="0.2">
      <c r="A361" s="1" t="s">
        <v>656</v>
      </c>
      <c r="B361" s="1">
        <f t="shared" si="40"/>
        <v>2023</v>
      </c>
      <c r="C361" s="1" t="str">
        <f t="shared" si="41"/>
        <v>12</v>
      </c>
      <c r="D361" s="1" t="str">
        <f t="shared" si="42"/>
        <v>12/23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2</v>
      </c>
      <c r="M361" s="1" t="s">
        <v>1044</v>
      </c>
      <c r="N361" s="1" t="s">
        <v>3</v>
      </c>
      <c r="O361" s="6">
        <v>0</v>
      </c>
      <c r="P361" s="6">
        <v>0</v>
      </c>
      <c r="Q361" s="6">
        <v>10</v>
      </c>
      <c r="R361" s="4">
        <v>0</v>
      </c>
      <c r="S361" s="4">
        <v>0</v>
      </c>
      <c r="T361" s="4">
        <v>0</v>
      </c>
      <c r="U361" s="4">
        <f t="shared" si="43"/>
        <v>0</v>
      </c>
      <c r="V361" s="9">
        <f t="shared" si="44"/>
        <v>1</v>
      </c>
      <c r="W361" s="9">
        <f t="shared" si="45"/>
        <v>0</v>
      </c>
      <c r="X361" s="9">
        <f t="shared" si="46"/>
        <v>0</v>
      </c>
      <c r="Y361" s="9">
        <f t="shared" si="47"/>
        <v>0</v>
      </c>
    </row>
    <row r="362" spans="1:25" x14ac:dyDescent="0.2">
      <c r="A362" s="1" t="s">
        <v>657</v>
      </c>
      <c r="B362" s="1">
        <f t="shared" si="40"/>
        <v>2023</v>
      </c>
      <c r="C362" s="1" t="str">
        <f t="shared" si="41"/>
        <v>12</v>
      </c>
      <c r="D362" s="1" t="str">
        <f t="shared" si="42"/>
        <v>12/23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2</v>
      </c>
      <c r="M362" s="1" t="s">
        <v>1044</v>
      </c>
      <c r="N362" s="1" t="s">
        <v>3</v>
      </c>
      <c r="O362" s="6">
        <v>0</v>
      </c>
      <c r="P362" s="6">
        <v>0</v>
      </c>
      <c r="Q362" s="6">
        <v>10</v>
      </c>
      <c r="R362" s="4">
        <v>0</v>
      </c>
      <c r="S362" s="4">
        <v>0</v>
      </c>
      <c r="T362" s="4">
        <v>0</v>
      </c>
      <c r="U362" s="4">
        <f t="shared" si="43"/>
        <v>0</v>
      </c>
      <c r="V362" s="9">
        <f t="shared" si="44"/>
        <v>1</v>
      </c>
      <c r="W362" s="9">
        <f t="shared" si="45"/>
        <v>0</v>
      </c>
      <c r="X362" s="9">
        <f t="shared" si="46"/>
        <v>0</v>
      </c>
      <c r="Y362" s="9">
        <f t="shared" si="47"/>
        <v>0</v>
      </c>
    </row>
    <row r="363" spans="1:25" x14ac:dyDescent="0.2">
      <c r="A363" s="1" t="s">
        <v>658</v>
      </c>
      <c r="B363" s="1">
        <f t="shared" si="40"/>
        <v>2023</v>
      </c>
      <c r="C363" s="1" t="str">
        <f t="shared" si="41"/>
        <v>12</v>
      </c>
      <c r="D363" s="1" t="str">
        <f t="shared" si="42"/>
        <v>12/23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2</v>
      </c>
      <c r="M363" s="1" t="s">
        <v>1044</v>
      </c>
      <c r="N363" s="1" t="s">
        <v>3</v>
      </c>
      <c r="O363" s="6">
        <v>0</v>
      </c>
      <c r="P363" s="6">
        <v>0</v>
      </c>
      <c r="Q363" s="6">
        <v>10</v>
      </c>
      <c r="R363" s="4">
        <v>0</v>
      </c>
      <c r="S363" s="4">
        <v>0</v>
      </c>
      <c r="T363" s="4">
        <v>0</v>
      </c>
      <c r="U363" s="4">
        <f t="shared" si="43"/>
        <v>0</v>
      </c>
      <c r="V363" s="9">
        <f t="shared" si="44"/>
        <v>1</v>
      </c>
      <c r="W363" s="9">
        <f t="shared" si="45"/>
        <v>0</v>
      </c>
      <c r="X363" s="9">
        <f t="shared" si="46"/>
        <v>0</v>
      </c>
      <c r="Y363" s="9">
        <f t="shared" si="47"/>
        <v>0</v>
      </c>
    </row>
    <row r="364" spans="1:25" x14ac:dyDescent="0.2">
      <c r="A364" s="1" t="s">
        <v>659</v>
      </c>
      <c r="B364" s="1">
        <f t="shared" si="40"/>
        <v>2023</v>
      </c>
      <c r="C364" s="1" t="str">
        <f t="shared" si="41"/>
        <v>12</v>
      </c>
      <c r="D364" s="1" t="str">
        <f t="shared" si="42"/>
        <v>12/23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2</v>
      </c>
      <c r="M364" s="1" t="s">
        <v>1044</v>
      </c>
      <c r="N364" s="1" t="s">
        <v>3</v>
      </c>
      <c r="O364" s="6">
        <v>0</v>
      </c>
      <c r="P364" s="6">
        <v>0</v>
      </c>
      <c r="Q364" s="6">
        <v>10</v>
      </c>
      <c r="R364" s="4">
        <v>0</v>
      </c>
      <c r="S364" s="4">
        <v>0</v>
      </c>
      <c r="T364" s="4">
        <v>0</v>
      </c>
      <c r="U364" s="4">
        <f t="shared" si="43"/>
        <v>0</v>
      </c>
      <c r="V364" s="9">
        <f t="shared" si="44"/>
        <v>1</v>
      </c>
      <c r="W364" s="9">
        <f t="shared" si="45"/>
        <v>0</v>
      </c>
      <c r="X364" s="9">
        <f t="shared" si="46"/>
        <v>0</v>
      </c>
      <c r="Y364" s="9">
        <f t="shared" si="47"/>
        <v>0</v>
      </c>
    </row>
    <row r="365" spans="1:25" x14ac:dyDescent="0.2">
      <c r="A365" s="1" t="s">
        <v>660</v>
      </c>
      <c r="B365" s="1">
        <f t="shared" si="40"/>
        <v>2023</v>
      </c>
      <c r="C365" s="1" t="str">
        <f t="shared" si="41"/>
        <v>12</v>
      </c>
      <c r="D365" s="1" t="str">
        <f t="shared" si="42"/>
        <v>12/23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661</v>
      </c>
      <c r="K365" s="1" t="s">
        <v>99</v>
      </c>
      <c r="L365" s="1" t="s">
        <v>2</v>
      </c>
      <c r="M365" s="1" t="s">
        <v>1044</v>
      </c>
      <c r="N365" s="1" t="s">
        <v>3</v>
      </c>
      <c r="O365" s="6">
        <v>0</v>
      </c>
      <c r="P365" s="6">
        <v>1.333333333333333</v>
      </c>
      <c r="Q365" s="6">
        <v>8.6666666666666661</v>
      </c>
      <c r="R365" s="4">
        <v>122323.43</v>
      </c>
      <c r="S365" s="4">
        <v>0</v>
      </c>
      <c r="T365" s="4">
        <v>0</v>
      </c>
      <c r="U365" s="4">
        <f t="shared" si="43"/>
        <v>122323.43</v>
      </c>
      <c r="V365" s="9">
        <f t="shared" si="44"/>
        <v>0.86666666666666659</v>
      </c>
      <c r="W365" s="9">
        <f t="shared" si="45"/>
        <v>0</v>
      </c>
      <c r="X365" s="9">
        <f t="shared" si="46"/>
        <v>0</v>
      </c>
      <c r="Y365" s="9">
        <f t="shared" si="47"/>
        <v>0</v>
      </c>
    </row>
    <row r="366" spans="1:25" x14ac:dyDescent="0.2">
      <c r="A366" s="1" t="s">
        <v>662</v>
      </c>
      <c r="B366" s="1">
        <f t="shared" si="40"/>
        <v>2023</v>
      </c>
      <c r="C366" s="1" t="str">
        <f t="shared" si="41"/>
        <v>12</v>
      </c>
      <c r="D366" s="1" t="str">
        <f t="shared" si="42"/>
        <v>12/23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2</v>
      </c>
      <c r="M366" s="1" t="s">
        <v>1044</v>
      </c>
      <c r="N366" s="1" t="s">
        <v>3</v>
      </c>
      <c r="O366" s="6">
        <v>0</v>
      </c>
      <c r="P366" s="6">
        <v>0</v>
      </c>
      <c r="Q366" s="6">
        <v>10</v>
      </c>
      <c r="R366" s="4">
        <v>0</v>
      </c>
      <c r="S366" s="4">
        <v>0</v>
      </c>
      <c r="T366" s="4">
        <v>0</v>
      </c>
      <c r="U366" s="4">
        <f t="shared" si="43"/>
        <v>0</v>
      </c>
      <c r="V366" s="9">
        <f t="shared" si="44"/>
        <v>1</v>
      </c>
      <c r="W366" s="9">
        <f t="shared" si="45"/>
        <v>0</v>
      </c>
      <c r="X366" s="9">
        <f t="shared" si="46"/>
        <v>0</v>
      </c>
      <c r="Y366" s="9">
        <f t="shared" si="47"/>
        <v>0</v>
      </c>
    </row>
    <row r="367" spans="1:25" x14ac:dyDescent="0.2">
      <c r="A367" s="1" t="s">
        <v>663</v>
      </c>
      <c r="B367" s="1">
        <f t="shared" si="40"/>
        <v>2023</v>
      </c>
      <c r="C367" s="1" t="str">
        <f t="shared" si="41"/>
        <v>12</v>
      </c>
      <c r="D367" s="1" t="str">
        <f t="shared" si="42"/>
        <v>12/23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2</v>
      </c>
      <c r="M367" s="1" t="s">
        <v>1044</v>
      </c>
      <c r="N367" s="1" t="s">
        <v>3</v>
      </c>
      <c r="O367" s="6">
        <v>0</v>
      </c>
      <c r="P367" s="6">
        <v>0</v>
      </c>
      <c r="Q367" s="6">
        <v>10</v>
      </c>
      <c r="R367" s="4">
        <v>0</v>
      </c>
      <c r="S367" s="4">
        <v>0</v>
      </c>
      <c r="T367" s="4">
        <v>0</v>
      </c>
      <c r="U367" s="4">
        <f t="shared" si="43"/>
        <v>0</v>
      </c>
      <c r="V367" s="9">
        <f t="shared" si="44"/>
        <v>1</v>
      </c>
      <c r="W367" s="9">
        <f t="shared" si="45"/>
        <v>0</v>
      </c>
      <c r="X367" s="9">
        <f t="shared" si="46"/>
        <v>0</v>
      </c>
      <c r="Y367" s="9">
        <f t="shared" si="47"/>
        <v>0</v>
      </c>
    </row>
    <row r="368" spans="1:25" x14ac:dyDescent="0.2">
      <c r="A368" s="1" t="s">
        <v>664</v>
      </c>
      <c r="B368" s="1">
        <f t="shared" si="40"/>
        <v>2023</v>
      </c>
      <c r="C368" s="1" t="str">
        <f t="shared" si="41"/>
        <v>12</v>
      </c>
      <c r="D368" s="1" t="str">
        <f t="shared" si="42"/>
        <v>12/23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665</v>
      </c>
      <c r="K368" s="1" t="s">
        <v>13</v>
      </c>
      <c r="L368" s="1" t="s">
        <v>2</v>
      </c>
      <c r="M368" s="1" t="s">
        <v>1044</v>
      </c>
      <c r="N368" s="1" t="s">
        <v>3</v>
      </c>
      <c r="O368" s="6">
        <v>0</v>
      </c>
      <c r="P368" s="6">
        <v>0.33333333333333331</v>
      </c>
      <c r="Q368" s="6">
        <v>9.6666666666666661</v>
      </c>
      <c r="R368" s="4">
        <v>1290000</v>
      </c>
      <c r="S368" s="4">
        <v>0</v>
      </c>
      <c r="T368" s="4">
        <v>0</v>
      </c>
      <c r="U368" s="4">
        <f t="shared" si="43"/>
        <v>1290000</v>
      </c>
      <c r="V368" s="9">
        <f t="shared" si="44"/>
        <v>0.96666666666666656</v>
      </c>
      <c r="W368" s="9">
        <f t="shared" si="45"/>
        <v>0</v>
      </c>
      <c r="X368" s="9">
        <f t="shared" si="46"/>
        <v>0</v>
      </c>
      <c r="Y368" s="9">
        <f t="shared" si="47"/>
        <v>0</v>
      </c>
    </row>
    <row r="369" spans="1:25" x14ac:dyDescent="0.2">
      <c r="A369" s="1" t="s">
        <v>666</v>
      </c>
      <c r="B369" s="1">
        <f t="shared" si="40"/>
        <v>2023</v>
      </c>
      <c r="C369" s="1" t="str">
        <f t="shared" si="41"/>
        <v>12</v>
      </c>
      <c r="D369" s="1" t="str">
        <f t="shared" si="42"/>
        <v>12/23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2</v>
      </c>
      <c r="M369" s="1" t="s">
        <v>1044</v>
      </c>
      <c r="N369" s="1" t="s">
        <v>3</v>
      </c>
      <c r="O369" s="6">
        <v>0</v>
      </c>
      <c r="P369" s="6">
        <v>0</v>
      </c>
      <c r="Q369" s="6">
        <v>10</v>
      </c>
      <c r="R369" s="4">
        <v>0</v>
      </c>
      <c r="S369" s="4">
        <v>0</v>
      </c>
      <c r="T369" s="4">
        <v>0</v>
      </c>
      <c r="U369" s="4">
        <f t="shared" si="43"/>
        <v>0</v>
      </c>
      <c r="V369" s="9">
        <f t="shared" si="44"/>
        <v>1</v>
      </c>
      <c r="W369" s="9">
        <f t="shared" si="45"/>
        <v>0</v>
      </c>
      <c r="X369" s="9">
        <f t="shared" si="46"/>
        <v>0</v>
      </c>
      <c r="Y369" s="9">
        <f t="shared" si="47"/>
        <v>0</v>
      </c>
    </row>
    <row r="370" spans="1:25" x14ac:dyDescent="0.2">
      <c r="A370" s="1" t="s">
        <v>667</v>
      </c>
      <c r="B370" s="1">
        <f t="shared" si="40"/>
        <v>2024</v>
      </c>
      <c r="C370" s="1" t="str">
        <f t="shared" si="41"/>
        <v>01</v>
      </c>
      <c r="D370" s="1" t="str">
        <f t="shared" si="42"/>
        <v>01/24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2</v>
      </c>
      <c r="M370" s="1" t="s">
        <v>1044</v>
      </c>
      <c r="N370" s="1" t="s">
        <v>3</v>
      </c>
      <c r="O370" s="6">
        <v>0</v>
      </c>
      <c r="P370" s="6">
        <v>0</v>
      </c>
      <c r="Q370" s="6">
        <v>10</v>
      </c>
      <c r="R370" s="4">
        <v>0</v>
      </c>
      <c r="S370" s="4">
        <v>0</v>
      </c>
      <c r="T370" s="4">
        <v>0</v>
      </c>
      <c r="U370" s="4">
        <f t="shared" si="43"/>
        <v>0</v>
      </c>
      <c r="V370" s="9">
        <f t="shared" si="44"/>
        <v>1</v>
      </c>
      <c r="W370" s="9">
        <f t="shared" si="45"/>
        <v>0</v>
      </c>
      <c r="X370" s="9">
        <f t="shared" si="46"/>
        <v>0</v>
      </c>
      <c r="Y370" s="9">
        <f t="shared" si="47"/>
        <v>0</v>
      </c>
    </row>
    <row r="371" spans="1:25" x14ac:dyDescent="0.2">
      <c r="A371" s="1" t="s">
        <v>668</v>
      </c>
      <c r="B371" s="1">
        <f t="shared" si="40"/>
        <v>2024</v>
      </c>
      <c r="C371" s="1" t="str">
        <f t="shared" si="41"/>
        <v>01</v>
      </c>
      <c r="D371" s="1" t="str">
        <f t="shared" si="42"/>
        <v>01/24</v>
      </c>
      <c r="E371" s="1" t="s">
        <v>5</v>
      </c>
      <c r="F371" s="1" t="s">
        <v>669</v>
      </c>
      <c r="G371" s="1" t="s">
        <v>7</v>
      </c>
      <c r="H371" s="1" t="s">
        <v>131</v>
      </c>
      <c r="I371" s="1" t="s">
        <v>9</v>
      </c>
      <c r="J371" s="1" t="s">
        <v>1</v>
      </c>
      <c r="K371" s="1" t="s">
        <v>1</v>
      </c>
      <c r="L371" s="1" t="s">
        <v>2</v>
      </c>
      <c r="M371" s="1" t="s">
        <v>1044</v>
      </c>
      <c r="N371" s="1" t="s">
        <v>3</v>
      </c>
      <c r="O371" s="6">
        <v>7</v>
      </c>
      <c r="P371" s="6">
        <v>0</v>
      </c>
      <c r="Q371" s="6">
        <v>3</v>
      </c>
      <c r="R371" s="4">
        <v>0</v>
      </c>
      <c r="S371" s="4">
        <v>0</v>
      </c>
      <c r="T371" s="4">
        <v>0</v>
      </c>
      <c r="U371" s="4">
        <f t="shared" si="43"/>
        <v>0</v>
      </c>
      <c r="V371" s="9">
        <f t="shared" si="44"/>
        <v>1</v>
      </c>
      <c r="W371" s="9">
        <f t="shared" si="45"/>
        <v>1</v>
      </c>
      <c r="X371" s="9">
        <f t="shared" si="46"/>
        <v>0.7</v>
      </c>
      <c r="Y371" s="9">
        <f t="shared" si="47"/>
        <v>0.7</v>
      </c>
    </row>
    <row r="372" spans="1:25" x14ac:dyDescent="0.2">
      <c r="A372" s="1" t="s">
        <v>670</v>
      </c>
      <c r="B372" s="1">
        <f t="shared" si="40"/>
        <v>2024</v>
      </c>
      <c r="C372" s="1" t="str">
        <f t="shared" si="41"/>
        <v>01</v>
      </c>
      <c r="D372" s="1" t="str">
        <f t="shared" si="42"/>
        <v>01/24</v>
      </c>
      <c r="E372" s="1" t="s">
        <v>5</v>
      </c>
      <c r="F372" s="1" t="s">
        <v>671</v>
      </c>
      <c r="G372" s="1" t="s">
        <v>7</v>
      </c>
      <c r="H372" s="1" t="s">
        <v>8</v>
      </c>
      <c r="I372" s="1" t="s">
        <v>9</v>
      </c>
      <c r="J372" s="1" t="s">
        <v>672</v>
      </c>
      <c r="K372" s="1" t="s">
        <v>13</v>
      </c>
      <c r="L372" s="1" t="s">
        <v>2</v>
      </c>
      <c r="M372" s="1" t="s">
        <v>1044</v>
      </c>
      <c r="N372" s="1" t="s">
        <v>3</v>
      </c>
      <c r="O372" s="6">
        <v>9</v>
      </c>
      <c r="P372" s="6">
        <v>0.33333333333333331</v>
      </c>
      <c r="Q372" s="6">
        <v>0.66666666666666607</v>
      </c>
      <c r="R372" s="4">
        <v>66066.180000000008</v>
      </c>
      <c r="S372" s="4">
        <v>0</v>
      </c>
      <c r="T372" s="4">
        <v>0</v>
      </c>
      <c r="U372" s="4">
        <f t="shared" si="43"/>
        <v>66066.180000000008</v>
      </c>
      <c r="V372" s="9">
        <f t="shared" si="44"/>
        <v>0.96666666666666656</v>
      </c>
      <c r="W372" s="9">
        <f t="shared" si="45"/>
        <v>0.96428571428571419</v>
      </c>
      <c r="X372" s="9">
        <f t="shared" si="46"/>
        <v>0.93103448275862077</v>
      </c>
      <c r="Y372" s="9">
        <f t="shared" si="47"/>
        <v>0.9</v>
      </c>
    </row>
    <row r="373" spans="1:25" x14ac:dyDescent="0.2">
      <c r="A373" s="1" t="s">
        <v>673</v>
      </c>
      <c r="B373" s="1">
        <f t="shared" si="40"/>
        <v>2024</v>
      </c>
      <c r="C373" s="1" t="str">
        <f t="shared" si="41"/>
        <v>01</v>
      </c>
      <c r="D373" s="1" t="str">
        <f t="shared" si="42"/>
        <v>01/24</v>
      </c>
      <c r="E373" s="1" t="s">
        <v>5</v>
      </c>
      <c r="F373" s="1" t="s">
        <v>674</v>
      </c>
      <c r="G373" s="1" t="s">
        <v>7</v>
      </c>
      <c r="H373" s="1" t="s">
        <v>8</v>
      </c>
      <c r="I373" s="1" t="s">
        <v>9</v>
      </c>
      <c r="J373" s="1" t="s">
        <v>675</v>
      </c>
      <c r="K373" s="1" t="s">
        <v>13</v>
      </c>
      <c r="L373" s="1" t="s">
        <v>2</v>
      </c>
      <c r="M373" s="1" t="s">
        <v>1044</v>
      </c>
      <c r="N373" s="1" t="s">
        <v>3</v>
      </c>
      <c r="O373" s="6">
        <v>7</v>
      </c>
      <c r="P373" s="6">
        <v>9.4383333333333326</v>
      </c>
      <c r="Q373" s="6">
        <v>0</v>
      </c>
      <c r="R373" s="4">
        <v>0</v>
      </c>
      <c r="S373" s="4">
        <v>0</v>
      </c>
      <c r="T373" s="4">
        <v>0</v>
      </c>
      <c r="U373" s="4">
        <f t="shared" si="43"/>
        <v>0</v>
      </c>
      <c r="V373" s="9">
        <f t="shared" si="44"/>
        <v>0.7</v>
      </c>
      <c r="W373" s="9">
        <f t="shared" si="45"/>
        <v>0.42583392476933996</v>
      </c>
      <c r="X373" s="9">
        <f t="shared" si="46"/>
        <v>1</v>
      </c>
      <c r="Y373" s="9">
        <f t="shared" si="47"/>
        <v>0.7</v>
      </c>
    </row>
    <row r="374" spans="1:25" x14ac:dyDescent="0.2">
      <c r="A374" s="1" t="s">
        <v>676</v>
      </c>
      <c r="B374" s="1">
        <f t="shared" si="40"/>
        <v>2024</v>
      </c>
      <c r="C374" s="1" t="str">
        <f t="shared" si="41"/>
        <v>01</v>
      </c>
      <c r="D374" s="1" t="str">
        <f t="shared" si="42"/>
        <v>01/24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2</v>
      </c>
      <c r="M374" s="1" t="s">
        <v>1044</v>
      </c>
      <c r="N374" s="1" t="s">
        <v>3</v>
      </c>
      <c r="O374" s="6">
        <v>0</v>
      </c>
      <c r="P374" s="6">
        <v>0</v>
      </c>
      <c r="Q374" s="6">
        <v>10</v>
      </c>
      <c r="R374" s="4">
        <v>0</v>
      </c>
      <c r="S374" s="4">
        <v>0</v>
      </c>
      <c r="T374" s="4">
        <v>0</v>
      </c>
      <c r="U374" s="4">
        <f t="shared" si="43"/>
        <v>0</v>
      </c>
      <c r="V374" s="9">
        <f t="shared" si="44"/>
        <v>1</v>
      </c>
      <c r="W374" s="9">
        <f t="shared" si="45"/>
        <v>0</v>
      </c>
      <c r="X374" s="9">
        <f t="shared" si="46"/>
        <v>0</v>
      </c>
      <c r="Y374" s="9">
        <f t="shared" si="47"/>
        <v>0</v>
      </c>
    </row>
    <row r="375" spans="1:25" x14ac:dyDescent="0.2">
      <c r="A375" s="1" t="s">
        <v>677</v>
      </c>
      <c r="B375" s="1">
        <f t="shared" si="40"/>
        <v>2024</v>
      </c>
      <c r="C375" s="1" t="str">
        <f t="shared" si="41"/>
        <v>01</v>
      </c>
      <c r="D375" s="1" t="str">
        <f t="shared" si="42"/>
        <v>01/24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2</v>
      </c>
      <c r="M375" s="1" t="s">
        <v>1044</v>
      </c>
      <c r="N375" s="1" t="s">
        <v>3</v>
      </c>
      <c r="O375" s="6">
        <v>0</v>
      </c>
      <c r="P375" s="6">
        <v>0</v>
      </c>
      <c r="Q375" s="6">
        <v>10</v>
      </c>
      <c r="R375" s="4">
        <v>0</v>
      </c>
      <c r="S375" s="4">
        <v>0</v>
      </c>
      <c r="T375" s="4">
        <v>0</v>
      </c>
      <c r="U375" s="4">
        <f t="shared" si="43"/>
        <v>0</v>
      </c>
      <c r="V375" s="9">
        <f t="shared" si="44"/>
        <v>1</v>
      </c>
      <c r="W375" s="9">
        <f t="shared" si="45"/>
        <v>0</v>
      </c>
      <c r="X375" s="9">
        <f t="shared" si="46"/>
        <v>0</v>
      </c>
      <c r="Y375" s="9">
        <f t="shared" si="47"/>
        <v>0</v>
      </c>
    </row>
    <row r="376" spans="1:25" x14ac:dyDescent="0.2">
      <c r="A376" s="1" t="s">
        <v>678</v>
      </c>
      <c r="B376" s="1">
        <f t="shared" si="40"/>
        <v>2024</v>
      </c>
      <c r="C376" s="1" t="str">
        <f t="shared" si="41"/>
        <v>01</v>
      </c>
      <c r="D376" s="1" t="str">
        <f t="shared" si="42"/>
        <v>01/24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2</v>
      </c>
      <c r="M376" s="1" t="s">
        <v>1044</v>
      </c>
      <c r="N376" s="1" t="s">
        <v>3</v>
      </c>
      <c r="O376" s="6">
        <v>0</v>
      </c>
      <c r="P376" s="6">
        <v>0</v>
      </c>
      <c r="Q376" s="6">
        <v>10</v>
      </c>
      <c r="R376" s="4">
        <v>0</v>
      </c>
      <c r="S376" s="4">
        <v>0</v>
      </c>
      <c r="T376" s="4">
        <v>0</v>
      </c>
      <c r="U376" s="4">
        <f t="shared" si="43"/>
        <v>0</v>
      </c>
      <c r="V376" s="9">
        <f t="shared" si="44"/>
        <v>1</v>
      </c>
      <c r="W376" s="9">
        <f t="shared" si="45"/>
        <v>0</v>
      </c>
      <c r="X376" s="9">
        <f t="shared" si="46"/>
        <v>0</v>
      </c>
      <c r="Y376" s="9">
        <f t="shared" si="47"/>
        <v>0</v>
      </c>
    </row>
    <row r="377" spans="1:25" x14ac:dyDescent="0.2">
      <c r="A377" s="1" t="s">
        <v>679</v>
      </c>
      <c r="B377" s="1">
        <f t="shared" si="40"/>
        <v>2024</v>
      </c>
      <c r="C377" s="1" t="str">
        <f t="shared" si="41"/>
        <v>01</v>
      </c>
      <c r="D377" s="1" t="str">
        <f t="shared" si="42"/>
        <v>01/24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2</v>
      </c>
      <c r="M377" s="1" t="s">
        <v>1044</v>
      </c>
      <c r="N377" s="1" t="s">
        <v>3</v>
      </c>
      <c r="O377" s="6">
        <v>0</v>
      </c>
      <c r="P377" s="6">
        <v>0</v>
      </c>
      <c r="Q377" s="6">
        <v>10</v>
      </c>
      <c r="R377" s="4">
        <v>0</v>
      </c>
      <c r="S377" s="4">
        <v>0</v>
      </c>
      <c r="T377" s="4">
        <v>0</v>
      </c>
      <c r="U377" s="4">
        <f t="shared" si="43"/>
        <v>0</v>
      </c>
      <c r="V377" s="9">
        <f t="shared" si="44"/>
        <v>1</v>
      </c>
      <c r="W377" s="9">
        <f t="shared" si="45"/>
        <v>0</v>
      </c>
      <c r="X377" s="9">
        <f t="shared" si="46"/>
        <v>0</v>
      </c>
      <c r="Y377" s="9">
        <f t="shared" si="47"/>
        <v>0</v>
      </c>
    </row>
    <row r="378" spans="1:25" x14ac:dyDescent="0.2">
      <c r="A378" s="1" t="s">
        <v>680</v>
      </c>
      <c r="B378" s="1">
        <f t="shared" si="40"/>
        <v>2024</v>
      </c>
      <c r="C378" s="1" t="str">
        <f t="shared" si="41"/>
        <v>01</v>
      </c>
      <c r="D378" s="1" t="str">
        <f t="shared" si="42"/>
        <v>01/24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2</v>
      </c>
      <c r="M378" s="1" t="s">
        <v>1044</v>
      </c>
      <c r="N378" s="1" t="s">
        <v>3</v>
      </c>
      <c r="O378" s="6">
        <v>0</v>
      </c>
      <c r="P378" s="6">
        <v>0</v>
      </c>
      <c r="Q378" s="6">
        <v>10</v>
      </c>
      <c r="R378" s="4">
        <v>0</v>
      </c>
      <c r="S378" s="4">
        <v>0</v>
      </c>
      <c r="T378" s="4">
        <v>0</v>
      </c>
      <c r="U378" s="4">
        <f t="shared" si="43"/>
        <v>0</v>
      </c>
      <c r="V378" s="9">
        <f t="shared" si="44"/>
        <v>1</v>
      </c>
      <c r="W378" s="9">
        <f t="shared" si="45"/>
        <v>0</v>
      </c>
      <c r="X378" s="9">
        <f t="shared" si="46"/>
        <v>0</v>
      </c>
      <c r="Y378" s="9">
        <f t="shared" si="47"/>
        <v>0</v>
      </c>
    </row>
    <row r="379" spans="1:25" x14ac:dyDescent="0.2">
      <c r="A379" s="1" t="s">
        <v>681</v>
      </c>
      <c r="B379" s="1">
        <f t="shared" si="40"/>
        <v>2024</v>
      </c>
      <c r="C379" s="1" t="str">
        <f t="shared" si="41"/>
        <v>01</v>
      </c>
      <c r="D379" s="1" t="str">
        <f t="shared" si="42"/>
        <v>01/24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2</v>
      </c>
      <c r="M379" s="1" t="s">
        <v>1044</v>
      </c>
      <c r="N379" s="1" t="s">
        <v>3</v>
      </c>
      <c r="O379" s="6">
        <v>0</v>
      </c>
      <c r="P379" s="6">
        <v>0</v>
      </c>
      <c r="Q379" s="6">
        <v>10</v>
      </c>
      <c r="R379" s="4">
        <v>0</v>
      </c>
      <c r="S379" s="4">
        <v>0</v>
      </c>
      <c r="T379" s="4">
        <v>0</v>
      </c>
      <c r="U379" s="4">
        <f t="shared" si="43"/>
        <v>0</v>
      </c>
      <c r="V379" s="9">
        <f t="shared" si="44"/>
        <v>1</v>
      </c>
      <c r="W379" s="9">
        <f t="shared" si="45"/>
        <v>0</v>
      </c>
      <c r="X379" s="9">
        <f t="shared" si="46"/>
        <v>0</v>
      </c>
      <c r="Y379" s="9">
        <f t="shared" si="47"/>
        <v>0</v>
      </c>
    </row>
    <row r="380" spans="1:25" x14ac:dyDescent="0.2">
      <c r="A380" s="1" t="s">
        <v>682</v>
      </c>
      <c r="B380" s="1">
        <f t="shared" si="40"/>
        <v>2024</v>
      </c>
      <c r="C380" s="1" t="str">
        <f t="shared" si="41"/>
        <v>01</v>
      </c>
      <c r="D380" s="1" t="str">
        <f t="shared" si="42"/>
        <v>01/24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2</v>
      </c>
      <c r="M380" s="1" t="s">
        <v>1044</v>
      </c>
      <c r="N380" s="1" t="s">
        <v>3</v>
      </c>
      <c r="O380" s="6">
        <v>0</v>
      </c>
      <c r="P380" s="6">
        <v>0</v>
      </c>
      <c r="Q380" s="6">
        <v>10</v>
      </c>
      <c r="R380" s="4">
        <v>0</v>
      </c>
      <c r="S380" s="4">
        <v>0</v>
      </c>
      <c r="T380" s="4">
        <v>0</v>
      </c>
      <c r="U380" s="4">
        <f t="shared" si="43"/>
        <v>0</v>
      </c>
      <c r="V380" s="9">
        <f t="shared" si="44"/>
        <v>1</v>
      </c>
      <c r="W380" s="9">
        <f t="shared" si="45"/>
        <v>0</v>
      </c>
      <c r="X380" s="9">
        <f t="shared" si="46"/>
        <v>0</v>
      </c>
      <c r="Y380" s="9">
        <f t="shared" si="47"/>
        <v>0</v>
      </c>
    </row>
    <row r="381" spans="1:25" x14ac:dyDescent="0.2">
      <c r="A381" s="1" t="s">
        <v>683</v>
      </c>
      <c r="B381" s="1">
        <f t="shared" si="40"/>
        <v>2024</v>
      </c>
      <c r="C381" s="1" t="str">
        <f t="shared" si="41"/>
        <v>01</v>
      </c>
      <c r="D381" s="1" t="str">
        <f t="shared" si="42"/>
        <v>01/24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2</v>
      </c>
      <c r="M381" s="1" t="s">
        <v>1044</v>
      </c>
      <c r="N381" s="1" t="s">
        <v>3</v>
      </c>
      <c r="O381" s="6">
        <v>0</v>
      </c>
      <c r="P381" s="6">
        <v>0</v>
      </c>
      <c r="Q381" s="6">
        <v>10</v>
      </c>
      <c r="R381" s="4">
        <v>0</v>
      </c>
      <c r="S381" s="4">
        <v>0</v>
      </c>
      <c r="T381" s="4">
        <v>0</v>
      </c>
      <c r="U381" s="4">
        <f t="shared" si="43"/>
        <v>0</v>
      </c>
      <c r="V381" s="9">
        <f t="shared" si="44"/>
        <v>1</v>
      </c>
      <c r="W381" s="9">
        <f t="shared" si="45"/>
        <v>0</v>
      </c>
      <c r="X381" s="9">
        <f t="shared" si="46"/>
        <v>0</v>
      </c>
      <c r="Y381" s="9">
        <f t="shared" si="47"/>
        <v>0</v>
      </c>
    </row>
    <row r="382" spans="1:25" x14ac:dyDescent="0.2">
      <c r="A382" s="1" t="s">
        <v>684</v>
      </c>
      <c r="B382" s="1">
        <f t="shared" si="40"/>
        <v>2024</v>
      </c>
      <c r="C382" s="1" t="str">
        <f t="shared" si="41"/>
        <v>01</v>
      </c>
      <c r="D382" s="1" t="str">
        <f t="shared" si="42"/>
        <v>01/24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2</v>
      </c>
      <c r="M382" s="1" t="s">
        <v>1044</v>
      </c>
      <c r="N382" s="1" t="s">
        <v>3</v>
      </c>
      <c r="O382" s="6">
        <v>0</v>
      </c>
      <c r="P382" s="6">
        <v>0</v>
      </c>
      <c r="Q382" s="6">
        <v>10</v>
      </c>
      <c r="R382" s="4">
        <v>0</v>
      </c>
      <c r="S382" s="4">
        <v>0</v>
      </c>
      <c r="T382" s="4">
        <v>0</v>
      </c>
      <c r="U382" s="4">
        <f t="shared" si="43"/>
        <v>0</v>
      </c>
      <c r="V382" s="9">
        <f t="shared" si="44"/>
        <v>1</v>
      </c>
      <c r="W382" s="9">
        <f t="shared" si="45"/>
        <v>0</v>
      </c>
      <c r="X382" s="9">
        <f t="shared" si="46"/>
        <v>0</v>
      </c>
      <c r="Y382" s="9">
        <f t="shared" si="47"/>
        <v>0</v>
      </c>
    </row>
    <row r="383" spans="1:25" x14ac:dyDescent="0.2">
      <c r="A383" s="1" t="s">
        <v>685</v>
      </c>
      <c r="B383" s="1">
        <f t="shared" si="40"/>
        <v>2024</v>
      </c>
      <c r="C383" s="1" t="str">
        <f t="shared" si="41"/>
        <v>01</v>
      </c>
      <c r="D383" s="1" t="str">
        <f t="shared" si="42"/>
        <v>01/24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2</v>
      </c>
      <c r="M383" s="1" t="s">
        <v>1044</v>
      </c>
      <c r="N383" s="1" t="s">
        <v>3</v>
      </c>
      <c r="O383" s="6">
        <v>0</v>
      </c>
      <c r="P383" s="6">
        <v>0</v>
      </c>
      <c r="Q383" s="6">
        <v>10</v>
      </c>
      <c r="R383" s="4">
        <v>0</v>
      </c>
      <c r="S383" s="4">
        <v>0</v>
      </c>
      <c r="T383" s="4">
        <v>0</v>
      </c>
      <c r="U383" s="4">
        <f t="shared" si="43"/>
        <v>0</v>
      </c>
      <c r="V383" s="9">
        <f t="shared" si="44"/>
        <v>1</v>
      </c>
      <c r="W383" s="9">
        <f t="shared" si="45"/>
        <v>0</v>
      </c>
      <c r="X383" s="9">
        <f t="shared" si="46"/>
        <v>0</v>
      </c>
      <c r="Y383" s="9">
        <f t="shared" si="47"/>
        <v>0</v>
      </c>
    </row>
    <row r="384" spans="1:25" x14ac:dyDescent="0.2">
      <c r="A384" s="1" t="s">
        <v>686</v>
      </c>
      <c r="B384" s="1">
        <f t="shared" si="40"/>
        <v>2024</v>
      </c>
      <c r="C384" s="1" t="str">
        <f t="shared" si="41"/>
        <v>01</v>
      </c>
      <c r="D384" s="1" t="str">
        <f t="shared" si="42"/>
        <v>01/24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2</v>
      </c>
      <c r="M384" s="1" t="s">
        <v>1044</v>
      </c>
      <c r="N384" s="1" t="s">
        <v>3</v>
      </c>
      <c r="O384" s="6">
        <v>0</v>
      </c>
      <c r="P384" s="6">
        <v>0</v>
      </c>
      <c r="Q384" s="6">
        <v>10</v>
      </c>
      <c r="R384" s="4">
        <v>0</v>
      </c>
      <c r="S384" s="4">
        <v>0</v>
      </c>
      <c r="T384" s="4">
        <v>0</v>
      </c>
      <c r="U384" s="4">
        <f t="shared" si="43"/>
        <v>0</v>
      </c>
      <c r="V384" s="9">
        <f t="shared" si="44"/>
        <v>1</v>
      </c>
      <c r="W384" s="9">
        <f t="shared" si="45"/>
        <v>0</v>
      </c>
      <c r="X384" s="9">
        <f t="shared" si="46"/>
        <v>0</v>
      </c>
      <c r="Y384" s="9">
        <f t="shared" si="47"/>
        <v>0</v>
      </c>
    </row>
    <row r="385" spans="1:25" x14ac:dyDescent="0.2">
      <c r="A385" s="1" t="s">
        <v>687</v>
      </c>
      <c r="B385" s="1">
        <f t="shared" si="40"/>
        <v>2024</v>
      </c>
      <c r="C385" s="1" t="str">
        <f t="shared" si="41"/>
        <v>01</v>
      </c>
      <c r="D385" s="1" t="str">
        <f t="shared" si="42"/>
        <v>01/24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2</v>
      </c>
      <c r="M385" s="1" t="s">
        <v>1044</v>
      </c>
      <c r="N385" s="1" t="s">
        <v>3</v>
      </c>
      <c r="O385" s="6">
        <v>0</v>
      </c>
      <c r="P385" s="6">
        <v>0</v>
      </c>
      <c r="Q385" s="6">
        <v>10</v>
      </c>
      <c r="R385" s="4">
        <v>0</v>
      </c>
      <c r="S385" s="4">
        <v>0</v>
      </c>
      <c r="T385" s="4">
        <v>0</v>
      </c>
      <c r="U385" s="4">
        <f t="shared" si="43"/>
        <v>0</v>
      </c>
      <c r="V385" s="9">
        <f t="shared" si="44"/>
        <v>1</v>
      </c>
      <c r="W385" s="9">
        <f t="shared" si="45"/>
        <v>0</v>
      </c>
      <c r="X385" s="9">
        <f t="shared" si="46"/>
        <v>0</v>
      </c>
      <c r="Y385" s="9">
        <f t="shared" si="47"/>
        <v>0</v>
      </c>
    </row>
    <row r="386" spans="1:25" x14ac:dyDescent="0.2">
      <c r="A386" s="1" t="s">
        <v>688</v>
      </c>
      <c r="B386" s="1">
        <f t="shared" si="40"/>
        <v>2024</v>
      </c>
      <c r="C386" s="1" t="str">
        <f t="shared" si="41"/>
        <v>01</v>
      </c>
      <c r="D386" s="1" t="str">
        <f t="shared" si="42"/>
        <v>01/24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2</v>
      </c>
      <c r="M386" s="1" t="s">
        <v>1044</v>
      </c>
      <c r="N386" s="1" t="s">
        <v>3</v>
      </c>
      <c r="O386" s="6">
        <v>0</v>
      </c>
      <c r="P386" s="6">
        <v>0</v>
      </c>
      <c r="Q386" s="6">
        <v>10</v>
      </c>
      <c r="R386" s="4">
        <v>0</v>
      </c>
      <c r="S386" s="4">
        <v>0</v>
      </c>
      <c r="T386" s="4">
        <v>0</v>
      </c>
      <c r="U386" s="4">
        <f t="shared" si="43"/>
        <v>0</v>
      </c>
      <c r="V386" s="9">
        <f t="shared" si="44"/>
        <v>1</v>
      </c>
      <c r="W386" s="9">
        <f t="shared" si="45"/>
        <v>0</v>
      </c>
      <c r="X386" s="9">
        <f t="shared" si="46"/>
        <v>0</v>
      </c>
      <c r="Y386" s="9">
        <f t="shared" si="47"/>
        <v>0</v>
      </c>
    </row>
    <row r="387" spans="1:25" x14ac:dyDescent="0.2">
      <c r="A387" s="1" t="s">
        <v>689</v>
      </c>
      <c r="B387" s="1">
        <f t="shared" ref="B387:B450" si="48">YEAR(A387)</f>
        <v>2024</v>
      </c>
      <c r="C387" s="1" t="str">
        <f t="shared" ref="C387:C450" si="49">TEXT(A387,"mm")</f>
        <v>01</v>
      </c>
      <c r="D387" s="1" t="str">
        <f t="shared" ref="D387:D450" si="50">TEXT(A387,"mm/yy")</f>
        <v>01/24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2</v>
      </c>
      <c r="M387" s="1" t="s">
        <v>1044</v>
      </c>
      <c r="N387" s="1" t="s">
        <v>3</v>
      </c>
      <c r="O387" s="6">
        <v>0</v>
      </c>
      <c r="P387" s="6">
        <v>0</v>
      </c>
      <c r="Q387" s="6">
        <v>10</v>
      </c>
      <c r="R387" s="4">
        <v>0</v>
      </c>
      <c r="S387" s="4">
        <v>0</v>
      </c>
      <c r="T387" s="4">
        <v>0</v>
      </c>
      <c r="U387" s="4">
        <f t="shared" ref="U387:U450" si="51">SUM(R387:T387)</f>
        <v>0</v>
      </c>
      <c r="V387" s="9">
        <f t="shared" ref="V387:V450" si="52">IFERROR((O387+Q387)/10,0)</f>
        <v>1</v>
      </c>
      <c r="W387" s="9">
        <f t="shared" ref="W387:W450" si="53">IFERROR(O387/(O387+P387),0)</f>
        <v>0</v>
      </c>
      <c r="X387" s="9">
        <f t="shared" ref="X387:X450" si="54">IFERROR(O387/(O387+Q387),0)</f>
        <v>0</v>
      </c>
      <c r="Y387" s="9">
        <f t="shared" ref="Y387:Y450" si="55">IFERROR(O387/10,0)</f>
        <v>0</v>
      </c>
    </row>
    <row r="388" spans="1:25" x14ac:dyDescent="0.2">
      <c r="A388" s="1" t="s">
        <v>690</v>
      </c>
      <c r="B388" s="1">
        <f t="shared" si="48"/>
        <v>2024</v>
      </c>
      <c r="C388" s="1" t="str">
        <f t="shared" si="49"/>
        <v>01</v>
      </c>
      <c r="D388" s="1" t="str">
        <f t="shared" si="50"/>
        <v>01/24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2</v>
      </c>
      <c r="M388" s="1" t="s">
        <v>1044</v>
      </c>
      <c r="N388" s="1" t="s">
        <v>3</v>
      </c>
      <c r="O388" s="6">
        <v>0</v>
      </c>
      <c r="P388" s="6">
        <v>0</v>
      </c>
      <c r="Q388" s="6">
        <v>10</v>
      </c>
      <c r="R388" s="4">
        <v>0</v>
      </c>
      <c r="S388" s="4">
        <v>0</v>
      </c>
      <c r="T388" s="4">
        <v>0</v>
      </c>
      <c r="U388" s="4">
        <f t="shared" si="51"/>
        <v>0</v>
      </c>
      <c r="V388" s="9">
        <f t="shared" si="52"/>
        <v>1</v>
      </c>
      <c r="W388" s="9">
        <f t="shared" si="53"/>
        <v>0</v>
      </c>
      <c r="X388" s="9">
        <f t="shared" si="54"/>
        <v>0</v>
      </c>
      <c r="Y388" s="9">
        <f t="shared" si="55"/>
        <v>0</v>
      </c>
    </row>
    <row r="389" spans="1:25" x14ac:dyDescent="0.2">
      <c r="A389" s="1" t="s">
        <v>691</v>
      </c>
      <c r="B389" s="1">
        <f t="shared" si="48"/>
        <v>2024</v>
      </c>
      <c r="C389" s="1" t="str">
        <f t="shared" si="49"/>
        <v>01</v>
      </c>
      <c r="D389" s="1" t="str">
        <f t="shared" si="50"/>
        <v>01/24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2</v>
      </c>
      <c r="M389" s="1" t="s">
        <v>1044</v>
      </c>
      <c r="N389" s="1" t="s">
        <v>3</v>
      </c>
      <c r="O389" s="6">
        <v>0</v>
      </c>
      <c r="P389" s="6">
        <v>0</v>
      </c>
      <c r="Q389" s="6">
        <v>10</v>
      </c>
      <c r="R389" s="4">
        <v>0</v>
      </c>
      <c r="S389" s="4">
        <v>0</v>
      </c>
      <c r="T389" s="4">
        <v>0</v>
      </c>
      <c r="U389" s="4">
        <f t="shared" si="51"/>
        <v>0</v>
      </c>
      <c r="V389" s="9">
        <f t="shared" si="52"/>
        <v>1</v>
      </c>
      <c r="W389" s="9">
        <f t="shared" si="53"/>
        <v>0</v>
      </c>
      <c r="X389" s="9">
        <f t="shared" si="54"/>
        <v>0</v>
      </c>
      <c r="Y389" s="9">
        <f t="shared" si="55"/>
        <v>0</v>
      </c>
    </row>
    <row r="390" spans="1:25" x14ac:dyDescent="0.2">
      <c r="A390" s="1" t="s">
        <v>692</v>
      </c>
      <c r="B390" s="1">
        <f t="shared" si="48"/>
        <v>2024</v>
      </c>
      <c r="C390" s="1" t="str">
        <f t="shared" si="49"/>
        <v>01</v>
      </c>
      <c r="D390" s="1" t="str">
        <f t="shared" si="50"/>
        <v>01/24</v>
      </c>
      <c r="E390" s="1" t="s">
        <v>5</v>
      </c>
      <c r="F390" s="1" t="s">
        <v>693</v>
      </c>
      <c r="G390" s="1" t="s">
        <v>7</v>
      </c>
      <c r="H390" s="1" t="s">
        <v>131</v>
      </c>
      <c r="I390" s="1" t="s">
        <v>9</v>
      </c>
      <c r="J390" s="1" t="s">
        <v>694</v>
      </c>
      <c r="K390" s="1" t="s">
        <v>13</v>
      </c>
      <c r="L390" s="1" t="s">
        <v>2</v>
      </c>
      <c r="M390" s="1" t="s">
        <v>1044</v>
      </c>
      <c r="N390" s="1" t="s">
        <v>3</v>
      </c>
      <c r="O390" s="6">
        <v>6</v>
      </c>
      <c r="P390" s="6">
        <v>0.33333333333333331</v>
      </c>
      <c r="Q390" s="6">
        <v>3.666666666666667</v>
      </c>
      <c r="R390" s="4">
        <v>66066.180000000008</v>
      </c>
      <c r="S390" s="4">
        <v>0</v>
      </c>
      <c r="T390" s="4">
        <v>0</v>
      </c>
      <c r="U390" s="4">
        <f t="shared" si="51"/>
        <v>66066.180000000008</v>
      </c>
      <c r="V390" s="9">
        <f t="shared" si="52"/>
        <v>0.96666666666666679</v>
      </c>
      <c r="W390" s="9">
        <f t="shared" si="53"/>
        <v>0.94736842105263164</v>
      </c>
      <c r="X390" s="9">
        <f t="shared" si="54"/>
        <v>0.6206896551724137</v>
      </c>
      <c r="Y390" s="9">
        <f t="shared" si="55"/>
        <v>0.6</v>
      </c>
    </row>
    <row r="391" spans="1:25" x14ac:dyDescent="0.2">
      <c r="A391" s="1" t="s">
        <v>695</v>
      </c>
      <c r="B391" s="1">
        <f t="shared" si="48"/>
        <v>2024</v>
      </c>
      <c r="C391" s="1" t="str">
        <f t="shared" si="49"/>
        <v>01</v>
      </c>
      <c r="D391" s="1" t="str">
        <f t="shared" si="50"/>
        <v>01/24</v>
      </c>
      <c r="E391" s="1" t="s">
        <v>5</v>
      </c>
      <c r="F391" s="1" t="s">
        <v>696</v>
      </c>
      <c r="G391" s="1" t="s">
        <v>7</v>
      </c>
      <c r="H391" s="1" t="s">
        <v>131</v>
      </c>
      <c r="I391" s="1" t="s">
        <v>9</v>
      </c>
      <c r="J391" s="1" t="s">
        <v>1</v>
      </c>
      <c r="K391" s="1" t="s">
        <v>1</v>
      </c>
      <c r="L391" s="1" t="s">
        <v>2</v>
      </c>
      <c r="M391" s="1" t="s">
        <v>1044</v>
      </c>
      <c r="N391" s="1" t="s">
        <v>3</v>
      </c>
      <c r="O391" s="6">
        <v>10</v>
      </c>
      <c r="P391" s="6">
        <v>0</v>
      </c>
      <c r="Q391" s="6">
        <v>0</v>
      </c>
      <c r="R391" s="4">
        <v>0</v>
      </c>
      <c r="S391" s="4">
        <v>0</v>
      </c>
      <c r="T391" s="4">
        <v>0</v>
      </c>
      <c r="U391" s="4">
        <f t="shared" si="51"/>
        <v>0</v>
      </c>
      <c r="V391" s="9">
        <f t="shared" si="52"/>
        <v>1</v>
      </c>
      <c r="W391" s="9">
        <f t="shared" si="53"/>
        <v>1</v>
      </c>
      <c r="X391" s="9">
        <f t="shared" si="54"/>
        <v>1</v>
      </c>
      <c r="Y391" s="9">
        <f t="shared" si="55"/>
        <v>1</v>
      </c>
    </row>
    <row r="392" spans="1:25" x14ac:dyDescent="0.2">
      <c r="A392" s="1" t="s">
        <v>697</v>
      </c>
      <c r="B392" s="1">
        <f t="shared" si="48"/>
        <v>2024</v>
      </c>
      <c r="C392" s="1" t="str">
        <f t="shared" si="49"/>
        <v>01</v>
      </c>
      <c r="D392" s="1" t="str">
        <f t="shared" si="50"/>
        <v>01/24</v>
      </c>
      <c r="E392" s="1" t="s">
        <v>5</v>
      </c>
      <c r="F392" s="1" t="s">
        <v>698</v>
      </c>
      <c r="G392" s="1" t="s">
        <v>7</v>
      </c>
      <c r="H392" s="1" t="s">
        <v>8</v>
      </c>
      <c r="I392" s="1" t="s">
        <v>9</v>
      </c>
      <c r="J392" s="1" t="s">
        <v>1</v>
      </c>
      <c r="K392" s="1" t="s">
        <v>1</v>
      </c>
      <c r="L392" s="1" t="s">
        <v>2</v>
      </c>
      <c r="M392" s="1" t="s">
        <v>1044</v>
      </c>
      <c r="N392" s="1" t="s">
        <v>3</v>
      </c>
      <c r="O392" s="6">
        <v>10</v>
      </c>
      <c r="P392" s="6">
        <v>0</v>
      </c>
      <c r="Q392" s="6">
        <v>0</v>
      </c>
      <c r="R392" s="4">
        <v>0</v>
      </c>
      <c r="S392" s="4">
        <v>0</v>
      </c>
      <c r="T392" s="4">
        <v>0</v>
      </c>
      <c r="U392" s="4">
        <f t="shared" si="51"/>
        <v>0</v>
      </c>
      <c r="V392" s="9">
        <f t="shared" si="52"/>
        <v>1</v>
      </c>
      <c r="W392" s="9">
        <f t="shared" si="53"/>
        <v>1</v>
      </c>
      <c r="X392" s="9">
        <f t="shared" si="54"/>
        <v>1</v>
      </c>
      <c r="Y392" s="9">
        <f t="shared" si="55"/>
        <v>1</v>
      </c>
    </row>
    <row r="393" spans="1:25" x14ac:dyDescent="0.2">
      <c r="A393" s="1" t="s">
        <v>699</v>
      </c>
      <c r="B393" s="1">
        <f t="shared" si="48"/>
        <v>2024</v>
      </c>
      <c r="C393" s="1" t="str">
        <f t="shared" si="49"/>
        <v>01</v>
      </c>
      <c r="D393" s="1" t="str">
        <f t="shared" si="50"/>
        <v>01/24</v>
      </c>
      <c r="E393" s="1" t="s">
        <v>5</v>
      </c>
      <c r="F393" s="1" t="s">
        <v>700</v>
      </c>
      <c r="G393" s="1" t="s">
        <v>7</v>
      </c>
      <c r="H393" s="1" t="s">
        <v>8</v>
      </c>
      <c r="I393" s="1" t="s">
        <v>9</v>
      </c>
      <c r="J393" s="1" t="s">
        <v>701</v>
      </c>
      <c r="K393" s="1" t="s">
        <v>13</v>
      </c>
      <c r="L393" s="1" t="s">
        <v>2</v>
      </c>
      <c r="M393" s="1" t="s">
        <v>1044</v>
      </c>
      <c r="N393" s="1" t="s">
        <v>3</v>
      </c>
      <c r="O393" s="6">
        <v>10</v>
      </c>
      <c r="P393" s="6">
        <v>0.33333333333333331</v>
      </c>
      <c r="Q393" s="6">
        <v>0</v>
      </c>
      <c r="R393" s="4">
        <v>66066.180000000008</v>
      </c>
      <c r="S393" s="4">
        <v>0</v>
      </c>
      <c r="T393" s="4">
        <v>0</v>
      </c>
      <c r="U393" s="4">
        <f t="shared" si="51"/>
        <v>66066.180000000008</v>
      </c>
      <c r="V393" s="9">
        <f t="shared" si="52"/>
        <v>1</v>
      </c>
      <c r="W393" s="9">
        <f t="shared" si="53"/>
        <v>0.96774193548387089</v>
      </c>
      <c r="X393" s="9">
        <f t="shared" si="54"/>
        <v>1</v>
      </c>
      <c r="Y393" s="9">
        <f t="shared" si="55"/>
        <v>1</v>
      </c>
    </row>
    <row r="394" spans="1:25" x14ac:dyDescent="0.2">
      <c r="A394" s="1" t="s">
        <v>702</v>
      </c>
      <c r="B394" s="1">
        <f t="shared" si="48"/>
        <v>2024</v>
      </c>
      <c r="C394" s="1" t="str">
        <f t="shared" si="49"/>
        <v>01</v>
      </c>
      <c r="D394" s="1" t="str">
        <f t="shared" si="50"/>
        <v>01/24</v>
      </c>
      <c r="E394" s="1" t="s">
        <v>5</v>
      </c>
      <c r="F394" s="1" t="s">
        <v>703</v>
      </c>
      <c r="G394" s="1" t="s">
        <v>7</v>
      </c>
      <c r="H394" s="1" t="s">
        <v>8</v>
      </c>
      <c r="I394" s="1" t="s">
        <v>9</v>
      </c>
      <c r="J394" s="1" t="s">
        <v>1</v>
      </c>
      <c r="K394" s="1" t="s">
        <v>1</v>
      </c>
      <c r="L394" s="1" t="s">
        <v>2</v>
      </c>
      <c r="M394" s="1" t="s">
        <v>1044</v>
      </c>
      <c r="N394" s="1" t="s">
        <v>3</v>
      </c>
      <c r="O394" s="6">
        <v>10</v>
      </c>
      <c r="P394" s="6">
        <v>0</v>
      </c>
      <c r="Q394" s="6">
        <v>0</v>
      </c>
      <c r="R394" s="4">
        <v>0</v>
      </c>
      <c r="S394" s="4">
        <v>0</v>
      </c>
      <c r="T394" s="4">
        <v>0</v>
      </c>
      <c r="U394" s="4">
        <f t="shared" si="51"/>
        <v>0</v>
      </c>
      <c r="V394" s="9">
        <f t="shared" si="52"/>
        <v>1</v>
      </c>
      <c r="W394" s="9">
        <f t="shared" si="53"/>
        <v>1</v>
      </c>
      <c r="X394" s="9">
        <f t="shared" si="54"/>
        <v>1</v>
      </c>
      <c r="Y394" s="9">
        <f t="shared" si="55"/>
        <v>1</v>
      </c>
    </row>
    <row r="395" spans="1:25" x14ac:dyDescent="0.2">
      <c r="A395" s="1" t="s">
        <v>704</v>
      </c>
      <c r="B395" s="1">
        <f t="shared" si="48"/>
        <v>2024</v>
      </c>
      <c r="C395" s="1" t="str">
        <f t="shared" si="49"/>
        <v>01</v>
      </c>
      <c r="D395" s="1" t="str">
        <f t="shared" si="50"/>
        <v>01/24</v>
      </c>
      <c r="E395" s="1" t="s">
        <v>5</v>
      </c>
      <c r="F395" s="1" t="s">
        <v>705</v>
      </c>
      <c r="G395" s="1" t="s">
        <v>7</v>
      </c>
      <c r="H395" s="1" t="s">
        <v>8</v>
      </c>
      <c r="I395" s="1" t="s">
        <v>9</v>
      </c>
      <c r="J395" s="1" t="s">
        <v>1</v>
      </c>
      <c r="K395" s="1" t="s">
        <v>1</v>
      </c>
      <c r="L395" s="1" t="s">
        <v>2</v>
      </c>
      <c r="M395" s="1" t="s">
        <v>1044</v>
      </c>
      <c r="N395" s="1" t="s">
        <v>3</v>
      </c>
      <c r="O395" s="6">
        <v>8</v>
      </c>
      <c r="P395" s="6">
        <v>0</v>
      </c>
      <c r="Q395" s="6">
        <v>2</v>
      </c>
      <c r="R395" s="4">
        <v>0</v>
      </c>
      <c r="S395" s="4">
        <v>0</v>
      </c>
      <c r="T395" s="4">
        <v>0</v>
      </c>
      <c r="U395" s="4">
        <f t="shared" si="51"/>
        <v>0</v>
      </c>
      <c r="V395" s="9">
        <f t="shared" si="52"/>
        <v>1</v>
      </c>
      <c r="W395" s="9">
        <f t="shared" si="53"/>
        <v>1</v>
      </c>
      <c r="X395" s="9">
        <f t="shared" si="54"/>
        <v>0.8</v>
      </c>
      <c r="Y395" s="9">
        <f t="shared" si="55"/>
        <v>0.8</v>
      </c>
    </row>
    <row r="396" spans="1:25" x14ac:dyDescent="0.2">
      <c r="A396" s="1" t="s">
        <v>706</v>
      </c>
      <c r="B396" s="1">
        <f t="shared" si="48"/>
        <v>2024</v>
      </c>
      <c r="C396" s="1" t="str">
        <f t="shared" si="49"/>
        <v>01</v>
      </c>
      <c r="D396" s="1" t="str">
        <f t="shared" si="50"/>
        <v>01/24</v>
      </c>
      <c r="E396" s="1" t="s">
        <v>5</v>
      </c>
      <c r="F396" s="1" t="s">
        <v>707</v>
      </c>
      <c r="G396" s="1" t="s">
        <v>7</v>
      </c>
      <c r="H396" s="1" t="s">
        <v>8</v>
      </c>
      <c r="I396" s="1" t="s">
        <v>9</v>
      </c>
      <c r="J396" s="1" t="s">
        <v>1</v>
      </c>
      <c r="K396" s="1" t="s">
        <v>1</v>
      </c>
      <c r="L396" s="1" t="s">
        <v>2</v>
      </c>
      <c r="M396" s="1" t="s">
        <v>1044</v>
      </c>
      <c r="N396" s="1" t="s">
        <v>3</v>
      </c>
      <c r="O396" s="6">
        <v>10</v>
      </c>
      <c r="P396" s="6">
        <v>0</v>
      </c>
      <c r="Q396" s="6">
        <v>0</v>
      </c>
      <c r="R396" s="4">
        <v>0</v>
      </c>
      <c r="S396" s="4">
        <v>0</v>
      </c>
      <c r="T396" s="4">
        <v>0</v>
      </c>
      <c r="U396" s="4">
        <f t="shared" si="51"/>
        <v>0</v>
      </c>
      <c r="V396" s="9">
        <f t="shared" si="52"/>
        <v>1</v>
      </c>
      <c r="W396" s="9">
        <f t="shared" si="53"/>
        <v>1</v>
      </c>
      <c r="X396" s="9">
        <f t="shared" si="54"/>
        <v>1</v>
      </c>
      <c r="Y396" s="9">
        <f t="shared" si="55"/>
        <v>1</v>
      </c>
    </row>
    <row r="397" spans="1:25" x14ac:dyDescent="0.2">
      <c r="A397" s="1" t="s">
        <v>708</v>
      </c>
      <c r="B397" s="1">
        <f t="shared" si="48"/>
        <v>2024</v>
      </c>
      <c r="C397" s="1" t="str">
        <f t="shared" si="49"/>
        <v>01</v>
      </c>
      <c r="D397" s="1" t="str">
        <f t="shared" si="50"/>
        <v>01/24</v>
      </c>
      <c r="E397" s="1" t="s">
        <v>5</v>
      </c>
      <c r="F397" s="1" t="s">
        <v>709</v>
      </c>
      <c r="G397" s="1" t="s">
        <v>7</v>
      </c>
      <c r="H397" s="1" t="s">
        <v>8</v>
      </c>
      <c r="I397" s="1" t="s">
        <v>9</v>
      </c>
      <c r="J397" s="1" t="s">
        <v>1</v>
      </c>
      <c r="K397" s="1" t="s">
        <v>1</v>
      </c>
      <c r="L397" s="1" t="s">
        <v>2</v>
      </c>
      <c r="M397" s="1" t="s">
        <v>1044</v>
      </c>
      <c r="N397" s="1" t="s">
        <v>3</v>
      </c>
      <c r="O397" s="6">
        <v>7</v>
      </c>
      <c r="P397" s="6">
        <v>0</v>
      </c>
      <c r="Q397" s="6">
        <v>3</v>
      </c>
      <c r="R397" s="4">
        <v>0</v>
      </c>
      <c r="S397" s="4">
        <v>0</v>
      </c>
      <c r="T397" s="4">
        <v>0</v>
      </c>
      <c r="U397" s="4">
        <f t="shared" si="51"/>
        <v>0</v>
      </c>
      <c r="V397" s="9">
        <f t="shared" si="52"/>
        <v>1</v>
      </c>
      <c r="W397" s="9">
        <f t="shared" si="53"/>
        <v>1</v>
      </c>
      <c r="X397" s="9">
        <f t="shared" si="54"/>
        <v>0.7</v>
      </c>
      <c r="Y397" s="9">
        <f t="shared" si="55"/>
        <v>0.7</v>
      </c>
    </row>
    <row r="398" spans="1:25" x14ac:dyDescent="0.2">
      <c r="A398" s="1" t="s">
        <v>710</v>
      </c>
      <c r="B398" s="1">
        <f t="shared" si="48"/>
        <v>2024</v>
      </c>
      <c r="C398" s="1" t="str">
        <f t="shared" si="49"/>
        <v>01</v>
      </c>
      <c r="D398" s="1" t="str">
        <f t="shared" si="50"/>
        <v>01/24</v>
      </c>
      <c r="E398" s="1" t="s">
        <v>5</v>
      </c>
      <c r="F398" s="1" t="s">
        <v>711</v>
      </c>
      <c r="G398" s="1" t="s">
        <v>7</v>
      </c>
      <c r="H398" s="1" t="s">
        <v>8</v>
      </c>
      <c r="I398" s="1" t="s">
        <v>9</v>
      </c>
      <c r="J398" s="1" t="s">
        <v>712</v>
      </c>
      <c r="K398" s="1" t="s">
        <v>13</v>
      </c>
      <c r="L398" s="1" t="s">
        <v>2</v>
      </c>
      <c r="M398" s="1" t="s">
        <v>1044</v>
      </c>
      <c r="N398" s="1" t="s">
        <v>3</v>
      </c>
      <c r="O398" s="6">
        <v>1</v>
      </c>
      <c r="P398" s="6">
        <v>0.33333333333333331</v>
      </c>
      <c r="Q398" s="6">
        <v>8.6666666666666661</v>
      </c>
      <c r="R398" s="4">
        <v>215000</v>
      </c>
      <c r="S398" s="4">
        <v>0</v>
      </c>
      <c r="T398" s="4">
        <v>0</v>
      </c>
      <c r="U398" s="4">
        <f t="shared" si="51"/>
        <v>215000</v>
      </c>
      <c r="V398" s="9">
        <f t="shared" si="52"/>
        <v>0.96666666666666656</v>
      </c>
      <c r="W398" s="9">
        <f t="shared" si="53"/>
        <v>0.75</v>
      </c>
      <c r="X398" s="9">
        <f t="shared" si="54"/>
        <v>0.10344827586206898</v>
      </c>
      <c r="Y398" s="9">
        <f t="shared" si="55"/>
        <v>0.1</v>
      </c>
    </row>
    <row r="399" spans="1:25" x14ac:dyDescent="0.2">
      <c r="A399" s="1" t="s">
        <v>710</v>
      </c>
      <c r="B399" s="1">
        <f t="shared" si="48"/>
        <v>2024</v>
      </c>
      <c r="C399" s="1" t="str">
        <f t="shared" si="49"/>
        <v>01</v>
      </c>
      <c r="D399" s="1" t="str">
        <f t="shared" si="50"/>
        <v>01/24</v>
      </c>
      <c r="E399" s="1" t="s">
        <v>5</v>
      </c>
      <c r="F399" s="1" t="s">
        <v>711</v>
      </c>
      <c r="G399" s="1" t="s">
        <v>7</v>
      </c>
      <c r="H399" s="1" t="s">
        <v>8</v>
      </c>
      <c r="I399" s="1" t="s">
        <v>9</v>
      </c>
      <c r="J399" s="1" t="s">
        <v>712</v>
      </c>
      <c r="K399" s="1" t="s">
        <v>13</v>
      </c>
      <c r="L399" s="1" t="s">
        <v>2</v>
      </c>
      <c r="M399" s="1" t="s">
        <v>1044</v>
      </c>
      <c r="N399" s="1" t="s">
        <v>3</v>
      </c>
      <c r="O399" s="6">
        <v>1</v>
      </c>
      <c r="P399" s="6">
        <v>0.33333333333333331</v>
      </c>
      <c r="Q399" s="6">
        <v>8.6666666666666661</v>
      </c>
      <c r="R399" s="4">
        <v>215000</v>
      </c>
      <c r="S399" s="4">
        <v>0</v>
      </c>
      <c r="T399" s="4">
        <v>0</v>
      </c>
      <c r="U399" s="4">
        <f t="shared" si="51"/>
        <v>215000</v>
      </c>
      <c r="V399" s="9">
        <f t="shared" si="52"/>
        <v>0.96666666666666656</v>
      </c>
      <c r="W399" s="9">
        <f t="shared" si="53"/>
        <v>0.75</v>
      </c>
      <c r="X399" s="9">
        <f t="shared" si="54"/>
        <v>0.10344827586206898</v>
      </c>
      <c r="Y399" s="9">
        <f t="shared" si="55"/>
        <v>0.1</v>
      </c>
    </row>
    <row r="400" spans="1:25" x14ac:dyDescent="0.2">
      <c r="A400" s="1" t="s">
        <v>710</v>
      </c>
      <c r="B400" s="1">
        <f t="shared" si="48"/>
        <v>2024</v>
      </c>
      <c r="C400" s="1" t="str">
        <f t="shared" si="49"/>
        <v>01</v>
      </c>
      <c r="D400" s="1" t="str">
        <f t="shared" si="50"/>
        <v>01/24</v>
      </c>
      <c r="E400" s="1" t="s">
        <v>5</v>
      </c>
      <c r="F400" s="1" t="s">
        <v>713</v>
      </c>
      <c r="G400" s="1" t="s">
        <v>7</v>
      </c>
      <c r="H400" s="1" t="s">
        <v>131</v>
      </c>
      <c r="I400" s="1" t="s">
        <v>9</v>
      </c>
      <c r="J400" s="1" t="s">
        <v>712</v>
      </c>
      <c r="K400" s="1" t="s">
        <v>13</v>
      </c>
      <c r="L400" s="1" t="s">
        <v>2</v>
      </c>
      <c r="M400" s="1" t="s">
        <v>1044</v>
      </c>
      <c r="N400" s="1" t="s">
        <v>3</v>
      </c>
      <c r="O400" s="6">
        <v>7</v>
      </c>
      <c r="P400" s="6">
        <v>0.33333333333333331</v>
      </c>
      <c r="Q400" s="6">
        <v>2.666666666666667</v>
      </c>
      <c r="R400" s="4">
        <v>215000</v>
      </c>
      <c r="S400" s="4">
        <v>0</v>
      </c>
      <c r="T400" s="4">
        <v>0</v>
      </c>
      <c r="U400" s="4">
        <f t="shared" si="51"/>
        <v>215000</v>
      </c>
      <c r="V400" s="9">
        <f t="shared" si="52"/>
        <v>0.96666666666666679</v>
      </c>
      <c r="W400" s="9">
        <f t="shared" si="53"/>
        <v>0.95454545454545459</v>
      </c>
      <c r="X400" s="9">
        <f t="shared" si="54"/>
        <v>0.72413793103448265</v>
      </c>
      <c r="Y400" s="9">
        <f t="shared" si="55"/>
        <v>0.7</v>
      </c>
    </row>
    <row r="401" spans="1:25" x14ac:dyDescent="0.2">
      <c r="A401" s="1" t="s">
        <v>710</v>
      </c>
      <c r="B401" s="1">
        <f t="shared" si="48"/>
        <v>2024</v>
      </c>
      <c r="C401" s="1" t="str">
        <f t="shared" si="49"/>
        <v>01</v>
      </c>
      <c r="D401" s="1" t="str">
        <f t="shared" si="50"/>
        <v>01/24</v>
      </c>
      <c r="E401" s="1" t="s">
        <v>5</v>
      </c>
      <c r="F401" s="1" t="s">
        <v>713</v>
      </c>
      <c r="G401" s="1" t="s">
        <v>7</v>
      </c>
      <c r="H401" s="1" t="s">
        <v>131</v>
      </c>
      <c r="I401" s="1" t="s">
        <v>9</v>
      </c>
      <c r="J401" s="1" t="s">
        <v>712</v>
      </c>
      <c r="K401" s="1" t="s">
        <v>13</v>
      </c>
      <c r="L401" s="1" t="s">
        <v>2</v>
      </c>
      <c r="M401" s="1" t="s">
        <v>1044</v>
      </c>
      <c r="N401" s="1" t="s">
        <v>3</v>
      </c>
      <c r="O401" s="6">
        <v>7</v>
      </c>
      <c r="P401" s="6">
        <v>0.33333333333333331</v>
      </c>
      <c r="Q401" s="6">
        <v>2.666666666666667</v>
      </c>
      <c r="R401" s="4">
        <v>215000</v>
      </c>
      <c r="S401" s="4">
        <v>0</v>
      </c>
      <c r="T401" s="4">
        <v>0</v>
      </c>
      <c r="U401" s="4">
        <f t="shared" si="51"/>
        <v>215000</v>
      </c>
      <c r="V401" s="9">
        <f t="shared" si="52"/>
        <v>0.96666666666666679</v>
      </c>
      <c r="W401" s="9">
        <f t="shared" si="53"/>
        <v>0.95454545454545459</v>
      </c>
      <c r="X401" s="9">
        <f t="shared" si="54"/>
        <v>0.72413793103448265</v>
      </c>
      <c r="Y401" s="9">
        <f t="shared" si="55"/>
        <v>0.7</v>
      </c>
    </row>
    <row r="402" spans="1:25" x14ac:dyDescent="0.2">
      <c r="A402" s="1" t="s">
        <v>714</v>
      </c>
      <c r="B402" s="1">
        <f t="shared" si="48"/>
        <v>2024</v>
      </c>
      <c r="C402" s="1" t="str">
        <f t="shared" si="49"/>
        <v>01</v>
      </c>
      <c r="D402" s="1" t="str">
        <f t="shared" si="50"/>
        <v>01/24</v>
      </c>
      <c r="E402" s="1" t="s">
        <v>5</v>
      </c>
      <c r="F402" s="1" t="s">
        <v>715</v>
      </c>
      <c r="G402" s="1" t="s">
        <v>7</v>
      </c>
      <c r="H402" s="1" t="s">
        <v>8</v>
      </c>
      <c r="I402" s="1" t="s">
        <v>9</v>
      </c>
      <c r="J402" s="1" t="s">
        <v>716</v>
      </c>
      <c r="K402" s="1" t="s">
        <v>13</v>
      </c>
      <c r="L402" s="1" t="s">
        <v>2</v>
      </c>
      <c r="M402" s="1" t="s">
        <v>1044</v>
      </c>
      <c r="N402" s="1" t="s">
        <v>3</v>
      </c>
      <c r="O402" s="6">
        <v>4</v>
      </c>
      <c r="P402" s="6">
        <v>3.3333333333333333E-2</v>
      </c>
      <c r="Q402" s="6">
        <v>5.9666666666666668</v>
      </c>
      <c r="R402" s="4">
        <v>215000</v>
      </c>
      <c r="S402" s="4">
        <v>0</v>
      </c>
      <c r="T402" s="4">
        <v>0</v>
      </c>
      <c r="U402" s="4">
        <f t="shared" si="51"/>
        <v>215000</v>
      </c>
      <c r="V402" s="9">
        <f t="shared" si="52"/>
        <v>0.9966666666666667</v>
      </c>
      <c r="W402" s="9">
        <f t="shared" si="53"/>
        <v>0.99173553719008267</v>
      </c>
      <c r="X402" s="9">
        <f t="shared" si="54"/>
        <v>0.40133779264214048</v>
      </c>
      <c r="Y402" s="9">
        <f t="shared" si="55"/>
        <v>0.4</v>
      </c>
    </row>
    <row r="403" spans="1:25" x14ac:dyDescent="0.2">
      <c r="A403" s="1" t="s">
        <v>717</v>
      </c>
      <c r="B403" s="1">
        <f t="shared" si="48"/>
        <v>2024</v>
      </c>
      <c r="C403" s="1" t="str">
        <f t="shared" si="49"/>
        <v>01</v>
      </c>
      <c r="D403" s="1" t="str">
        <f t="shared" si="50"/>
        <v>01/24</v>
      </c>
      <c r="E403" s="1" t="s">
        <v>5</v>
      </c>
      <c r="F403" s="1" t="s">
        <v>718</v>
      </c>
      <c r="G403" s="1" t="s">
        <v>7</v>
      </c>
      <c r="H403" s="1" t="s">
        <v>131</v>
      </c>
      <c r="I403" s="1" t="s">
        <v>9</v>
      </c>
      <c r="J403" s="1" t="s">
        <v>1</v>
      </c>
      <c r="K403" s="1" t="s">
        <v>1</v>
      </c>
      <c r="L403" s="1" t="s">
        <v>2</v>
      </c>
      <c r="M403" s="1" t="s">
        <v>1044</v>
      </c>
      <c r="N403" s="1" t="s">
        <v>3</v>
      </c>
      <c r="O403" s="6">
        <v>4</v>
      </c>
      <c r="P403" s="6">
        <v>0</v>
      </c>
      <c r="Q403" s="6">
        <v>6</v>
      </c>
      <c r="R403" s="4">
        <v>0</v>
      </c>
      <c r="S403" s="4">
        <v>0</v>
      </c>
      <c r="T403" s="4">
        <v>0</v>
      </c>
      <c r="U403" s="4">
        <f t="shared" si="51"/>
        <v>0</v>
      </c>
      <c r="V403" s="9">
        <f t="shared" si="52"/>
        <v>1</v>
      </c>
      <c r="W403" s="9">
        <f t="shared" si="53"/>
        <v>1</v>
      </c>
      <c r="X403" s="9">
        <f t="shared" si="54"/>
        <v>0.4</v>
      </c>
      <c r="Y403" s="9">
        <f t="shared" si="55"/>
        <v>0.4</v>
      </c>
    </row>
    <row r="404" spans="1:25" x14ac:dyDescent="0.2">
      <c r="A404" s="1" t="s">
        <v>719</v>
      </c>
      <c r="B404" s="1">
        <f t="shared" si="48"/>
        <v>2024</v>
      </c>
      <c r="C404" s="1" t="str">
        <f t="shared" si="49"/>
        <v>02</v>
      </c>
      <c r="D404" s="1" t="str">
        <f t="shared" si="50"/>
        <v>02/24</v>
      </c>
      <c r="E404" s="1" t="s">
        <v>5</v>
      </c>
      <c r="F404" s="1" t="s">
        <v>720</v>
      </c>
      <c r="G404" s="1" t="s">
        <v>7</v>
      </c>
      <c r="H404" s="1" t="s">
        <v>8</v>
      </c>
      <c r="I404" s="1" t="s">
        <v>9</v>
      </c>
      <c r="J404" s="1" t="s">
        <v>1</v>
      </c>
      <c r="K404" s="1" t="s">
        <v>1</v>
      </c>
      <c r="L404" s="1" t="s">
        <v>2</v>
      </c>
      <c r="M404" s="1" t="s">
        <v>1044</v>
      </c>
      <c r="N404" s="1" t="s">
        <v>3</v>
      </c>
      <c r="O404" s="6">
        <v>0</v>
      </c>
      <c r="P404" s="6">
        <v>0</v>
      </c>
      <c r="Q404" s="6">
        <v>10</v>
      </c>
      <c r="R404" s="4">
        <v>0</v>
      </c>
      <c r="S404" s="4">
        <v>1480603.448275862</v>
      </c>
      <c r="T404" s="4">
        <v>0</v>
      </c>
      <c r="U404" s="4">
        <f t="shared" si="51"/>
        <v>1480603.448275862</v>
      </c>
      <c r="V404" s="9">
        <f t="shared" si="52"/>
        <v>1</v>
      </c>
      <c r="W404" s="9">
        <f t="shared" si="53"/>
        <v>0</v>
      </c>
      <c r="X404" s="9">
        <f t="shared" si="54"/>
        <v>0</v>
      </c>
      <c r="Y404" s="9">
        <f t="shared" si="55"/>
        <v>0</v>
      </c>
    </row>
    <row r="405" spans="1:25" x14ac:dyDescent="0.2">
      <c r="A405" s="1" t="s">
        <v>721</v>
      </c>
      <c r="B405" s="1">
        <f t="shared" si="48"/>
        <v>2024</v>
      </c>
      <c r="C405" s="1" t="str">
        <f t="shared" si="49"/>
        <v>02</v>
      </c>
      <c r="D405" s="1" t="str">
        <f t="shared" si="50"/>
        <v>02/24</v>
      </c>
      <c r="E405" s="1" t="s">
        <v>5</v>
      </c>
      <c r="F405" s="1" t="s">
        <v>722</v>
      </c>
      <c r="G405" s="1" t="s">
        <v>7</v>
      </c>
      <c r="H405" s="1" t="s">
        <v>131</v>
      </c>
      <c r="I405" s="1" t="s">
        <v>9</v>
      </c>
      <c r="J405" s="1" t="s">
        <v>723</v>
      </c>
      <c r="K405" s="1" t="s">
        <v>13</v>
      </c>
      <c r="L405" s="1" t="s">
        <v>2</v>
      </c>
      <c r="M405" s="1" t="s">
        <v>1044</v>
      </c>
      <c r="N405" s="1" t="s">
        <v>3</v>
      </c>
      <c r="O405" s="6">
        <v>6</v>
      </c>
      <c r="P405" s="6">
        <v>0.33333333333333331</v>
      </c>
      <c r="Q405" s="6">
        <v>3.666666666666667</v>
      </c>
      <c r="R405" s="4">
        <v>172000</v>
      </c>
      <c r="S405" s="4">
        <v>1113413.7931034481</v>
      </c>
      <c r="T405" s="4">
        <v>0</v>
      </c>
      <c r="U405" s="4">
        <f t="shared" si="51"/>
        <v>1285413.7931034481</v>
      </c>
      <c r="V405" s="9">
        <f t="shared" si="52"/>
        <v>0.96666666666666679</v>
      </c>
      <c r="W405" s="9">
        <f t="shared" si="53"/>
        <v>0.94736842105263164</v>
      </c>
      <c r="X405" s="9">
        <f t="shared" si="54"/>
        <v>0.6206896551724137</v>
      </c>
      <c r="Y405" s="9">
        <f t="shared" si="55"/>
        <v>0.6</v>
      </c>
    </row>
    <row r="406" spans="1:25" x14ac:dyDescent="0.2">
      <c r="A406" s="1" t="s">
        <v>724</v>
      </c>
      <c r="B406" s="1">
        <f t="shared" si="48"/>
        <v>2024</v>
      </c>
      <c r="C406" s="1" t="str">
        <f t="shared" si="49"/>
        <v>02</v>
      </c>
      <c r="D406" s="1" t="str">
        <f t="shared" si="50"/>
        <v>02/24</v>
      </c>
      <c r="E406" s="1" t="s">
        <v>5</v>
      </c>
      <c r="F406" s="1" t="s">
        <v>725</v>
      </c>
      <c r="G406" s="1" t="s">
        <v>7</v>
      </c>
      <c r="H406" s="1" t="s">
        <v>131</v>
      </c>
      <c r="I406" s="1" t="s">
        <v>9</v>
      </c>
      <c r="J406" s="1" t="s">
        <v>1</v>
      </c>
      <c r="K406" s="1" t="s">
        <v>1</v>
      </c>
      <c r="L406" s="1" t="s">
        <v>2</v>
      </c>
      <c r="M406" s="1" t="s">
        <v>1044</v>
      </c>
      <c r="N406" s="1" t="s">
        <v>3</v>
      </c>
      <c r="O406" s="6">
        <v>6</v>
      </c>
      <c r="P406" s="6">
        <v>0</v>
      </c>
      <c r="Q406" s="6">
        <v>4</v>
      </c>
      <c r="R406" s="4">
        <v>0</v>
      </c>
      <c r="S406" s="4">
        <v>1113413.7931034481</v>
      </c>
      <c r="T406" s="4">
        <v>0</v>
      </c>
      <c r="U406" s="4">
        <f t="shared" si="51"/>
        <v>1113413.7931034481</v>
      </c>
      <c r="V406" s="9">
        <f t="shared" si="52"/>
        <v>1</v>
      </c>
      <c r="W406" s="9">
        <f t="shared" si="53"/>
        <v>1</v>
      </c>
      <c r="X406" s="9">
        <f t="shared" si="54"/>
        <v>0.6</v>
      </c>
      <c r="Y406" s="9">
        <f t="shared" si="55"/>
        <v>0.6</v>
      </c>
    </row>
    <row r="407" spans="1:25" x14ac:dyDescent="0.2">
      <c r="A407" s="1" t="s">
        <v>726</v>
      </c>
      <c r="B407" s="1">
        <f t="shared" si="48"/>
        <v>2024</v>
      </c>
      <c r="C407" s="1" t="str">
        <f t="shared" si="49"/>
        <v>02</v>
      </c>
      <c r="D407" s="1" t="str">
        <f t="shared" si="50"/>
        <v>02/24</v>
      </c>
      <c r="E407" s="1" t="s">
        <v>5</v>
      </c>
      <c r="F407" s="1" t="s">
        <v>727</v>
      </c>
      <c r="G407" s="1" t="s">
        <v>7</v>
      </c>
      <c r="H407" s="1" t="s">
        <v>131</v>
      </c>
      <c r="I407" s="1" t="s">
        <v>9</v>
      </c>
      <c r="J407" s="1" t="s">
        <v>1</v>
      </c>
      <c r="K407" s="1" t="s">
        <v>1</v>
      </c>
      <c r="L407" s="1" t="s">
        <v>2</v>
      </c>
      <c r="M407" s="1" t="s">
        <v>1044</v>
      </c>
      <c r="N407" s="1" t="s">
        <v>3</v>
      </c>
      <c r="O407" s="6">
        <v>2</v>
      </c>
      <c r="P407" s="6">
        <v>0</v>
      </c>
      <c r="Q407" s="6">
        <v>8</v>
      </c>
      <c r="R407" s="4">
        <v>0</v>
      </c>
      <c r="S407" s="4">
        <v>1113413.7931034481</v>
      </c>
      <c r="T407" s="4">
        <v>0</v>
      </c>
      <c r="U407" s="4">
        <f t="shared" si="51"/>
        <v>1113413.7931034481</v>
      </c>
      <c r="V407" s="9">
        <f t="shared" si="52"/>
        <v>1</v>
      </c>
      <c r="W407" s="9">
        <f t="shared" si="53"/>
        <v>1</v>
      </c>
      <c r="X407" s="9">
        <f t="shared" si="54"/>
        <v>0.2</v>
      </c>
      <c r="Y407" s="9">
        <f t="shared" si="55"/>
        <v>0.2</v>
      </c>
    </row>
    <row r="408" spans="1:25" x14ac:dyDescent="0.2">
      <c r="A408" s="1" t="s">
        <v>728</v>
      </c>
      <c r="B408" s="1">
        <f t="shared" si="48"/>
        <v>2024</v>
      </c>
      <c r="C408" s="1" t="str">
        <f t="shared" si="49"/>
        <v>02</v>
      </c>
      <c r="D408" s="1" t="str">
        <f t="shared" si="50"/>
        <v>02/24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729</v>
      </c>
      <c r="K408" s="1" t="s">
        <v>13</v>
      </c>
      <c r="L408" s="1" t="s">
        <v>2</v>
      </c>
      <c r="M408" s="1" t="s">
        <v>1044</v>
      </c>
      <c r="N408" s="1" t="s">
        <v>3</v>
      </c>
      <c r="O408" s="6">
        <v>0</v>
      </c>
      <c r="P408" s="6">
        <v>10</v>
      </c>
      <c r="Q408" s="6">
        <v>0</v>
      </c>
      <c r="R408" s="4">
        <v>1036036</v>
      </c>
      <c r="S408" s="4">
        <v>1113413.7931034481</v>
      </c>
      <c r="T408" s="4">
        <v>0</v>
      </c>
      <c r="U408" s="4">
        <f t="shared" si="51"/>
        <v>2149449.7931034481</v>
      </c>
      <c r="V408" s="9">
        <f t="shared" si="52"/>
        <v>0</v>
      </c>
      <c r="W408" s="9">
        <f t="shared" si="53"/>
        <v>0</v>
      </c>
      <c r="X408" s="9">
        <f t="shared" si="54"/>
        <v>0</v>
      </c>
      <c r="Y408" s="9">
        <f t="shared" si="55"/>
        <v>0</v>
      </c>
    </row>
    <row r="409" spans="1:25" x14ac:dyDescent="0.2">
      <c r="A409" s="1" t="s">
        <v>730</v>
      </c>
      <c r="B409" s="1">
        <f t="shared" si="48"/>
        <v>2024</v>
      </c>
      <c r="C409" s="1" t="str">
        <f t="shared" si="49"/>
        <v>02</v>
      </c>
      <c r="D409" s="1" t="str">
        <f t="shared" si="50"/>
        <v>02/24</v>
      </c>
      <c r="E409" s="1" t="s">
        <v>5</v>
      </c>
      <c r="F409" s="1" t="s">
        <v>731</v>
      </c>
      <c r="G409" s="1" t="s">
        <v>7</v>
      </c>
      <c r="H409" s="1" t="s">
        <v>131</v>
      </c>
      <c r="I409" s="1" t="s">
        <v>9</v>
      </c>
      <c r="J409" s="1" t="s">
        <v>1</v>
      </c>
      <c r="K409" s="1" t="s">
        <v>1</v>
      </c>
      <c r="L409" s="1" t="s">
        <v>2</v>
      </c>
      <c r="M409" s="1" t="s">
        <v>1044</v>
      </c>
      <c r="N409" s="1" t="s">
        <v>3</v>
      </c>
      <c r="O409" s="6">
        <v>6</v>
      </c>
      <c r="P409" s="6">
        <v>0</v>
      </c>
      <c r="Q409" s="6">
        <v>4</v>
      </c>
      <c r="R409" s="4">
        <v>0</v>
      </c>
      <c r="S409" s="4">
        <v>1113413.7931034481</v>
      </c>
      <c r="T409" s="4">
        <v>0</v>
      </c>
      <c r="U409" s="4">
        <f t="shared" si="51"/>
        <v>1113413.7931034481</v>
      </c>
      <c r="V409" s="9">
        <f t="shared" si="52"/>
        <v>1</v>
      </c>
      <c r="W409" s="9">
        <f t="shared" si="53"/>
        <v>1</v>
      </c>
      <c r="X409" s="9">
        <f t="shared" si="54"/>
        <v>0.6</v>
      </c>
      <c r="Y409" s="9">
        <f t="shared" si="55"/>
        <v>0.6</v>
      </c>
    </row>
    <row r="410" spans="1:25" x14ac:dyDescent="0.2">
      <c r="A410" s="1" t="s">
        <v>732</v>
      </c>
      <c r="B410" s="1">
        <f t="shared" si="48"/>
        <v>2024</v>
      </c>
      <c r="C410" s="1" t="str">
        <f t="shared" si="49"/>
        <v>02</v>
      </c>
      <c r="D410" s="1" t="str">
        <f t="shared" si="50"/>
        <v>02/24</v>
      </c>
      <c r="E410" s="1" t="s">
        <v>5</v>
      </c>
      <c r="F410" s="1" t="s">
        <v>733</v>
      </c>
      <c r="G410" s="1" t="s">
        <v>7</v>
      </c>
      <c r="H410" s="1" t="s">
        <v>8</v>
      </c>
      <c r="I410" s="1" t="s">
        <v>9</v>
      </c>
      <c r="J410" s="1" t="s">
        <v>1</v>
      </c>
      <c r="K410" s="1" t="s">
        <v>1</v>
      </c>
      <c r="L410" s="1" t="s">
        <v>2</v>
      </c>
      <c r="M410" s="1" t="s">
        <v>1044</v>
      </c>
      <c r="N410" s="1" t="s">
        <v>3</v>
      </c>
      <c r="O410" s="6">
        <v>6</v>
      </c>
      <c r="P410" s="6">
        <v>0</v>
      </c>
      <c r="Q410" s="6">
        <v>4</v>
      </c>
      <c r="R410" s="4">
        <v>0</v>
      </c>
      <c r="S410" s="4">
        <v>1113413.7931034481</v>
      </c>
      <c r="T410" s="4">
        <v>0</v>
      </c>
      <c r="U410" s="4">
        <f t="shared" si="51"/>
        <v>1113413.7931034481</v>
      </c>
      <c r="V410" s="9">
        <f t="shared" si="52"/>
        <v>1</v>
      </c>
      <c r="W410" s="9">
        <f t="shared" si="53"/>
        <v>1</v>
      </c>
      <c r="X410" s="9">
        <f t="shared" si="54"/>
        <v>0.6</v>
      </c>
      <c r="Y410" s="9">
        <f t="shared" si="55"/>
        <v>0.6</v>
      </c>
    </row>
    <row r="411" spans="1:25" x14ac:dyDescent="0.2">
      <c r="A411" s="1" t="s">
        <v>734</v>
      </c>
      <c r="B411" s="1">
        <f t="shared" si="48"/>
        <v>2024</v>
      </c>
      <c r="C411" s="1" t="str">
        <f t="shared" si="49"/>
        <v>02</v>
      </c>
      <c r="D411" s="1" t="str">
        <f t="shared" si="50"/>
        <v>02/24</v>
      </c>
      <c r="E411" s="1" t="s">
        <v>5</v>
      </c>
      <c r="F411" s="1" t="s">
        <v>735</v>
      </c>
      <c r="G411" s="1" t="s">
        <v>7</v>
      </c>
      <c r="H411" s="1" t="s">
        <v>8</v>
      </c>
      <c r="I411" s="1" t="s">
        <v>9</v>
      </c>
      <c r="J411" s="1" t="s">
        <v>736</v>
      </c>
      <c r="K411" s="1" t="s">
        <v>13</v>
      </c>
      <c r="L411" s="1" t="s">
        <v>2</v>
      </c>
      <c r="M411" s="1" t="s">
        <v>1044</v>
      </c>
      <c r="N411" s="1" t="s">
        <v>3</v>
      </c>
      <c r="O411" s="6">
        <v>7</v>
      </c>
      <c r="P411" s="6">
        <v>0.41638888888888892</v>
      </c>
      <c r="Q411" s="6">
        <v>2.5836111111111109</v>
      </c>
      <c r="R411" s="4">
        <v>645000</v>
      </c>
      <c r="S411" s="4">
        <v>1113413.7931034481</v>
      </c>
      <c r="T411" s="4">
        <v>0</v>
      </c>
      <c r="U411" s="4">
        <f t="shared" si="51"/>
        <v>1758413.7931034481</v>
      </c>
      <c r="V411" s="9">
        <f t="shared" si="52"/>
        <v>0.95836111111111111</v>
      </c>
      <c r="W411" s="9">
        <f t="shared" si="53"/>
        <v>0.94385557511517282</v>
      </c>
      <c r="X411" s="9">
        <f t="shared" si="54"/>
        <v>0.73041361119967541</v>
      </c>
      <c r="Y411" s="9">
        <f t="shared" si="55"/>
        <v>0.7</v>
      </c>
    </row>
    <row r="412" spans="1:25" x14ac:dyDescent="0.2">
      <c r="A412" s="1" t="s">
        <v>737</v>
      </c>
      <c r="B412" s="1">
        <f t="shared" si="48"/>
        <v>2024</v>
      </c>
      <c r="C412" s="1" t="str">
        <f t="shared" si="49"/>
        <v>02</v>
      </c>
      <c r="D412" s="1" t="str">
        <f t="shared" si="50"/>
        <v>02/24</v>
      </c>
      <c r="E412" s="1" t="s">
        <v>5</v>
      </c>
      <c r="F412" s="1" t="s">
        <v>738</v>
      </c>
      <c r="G412" s="1" t="s">
        <v>7</v>
      </c>
      <c r="H412" s="1" t="s">
        <v>131</v>
      </c>
      <c r="I412" s="1" t="s">
        <v>9</v>
      </c>
      <c r="J412" s="1" t="s">
        <v>1</v>
      </c>
      <c r="K412" s="1" t="s">
        <v>1</v>
      </c>
      <c r="L412" s="1" t="s">
        <v>2</v>
      </c>
      <c r="M412" s="1" t="s">
        <v>1044</v>
      </c>
      <c r="N412" s="1" t="s">
        <v>3</v>
      </c>
      <c r="O412" s="6">
        <v>7</v>
      </c>
      <c r="P412" s="6">
        <v>0</v>
      </c>
      <c r="Q412" s="6">
        <v>3</v>
      </c>
      <c r="R412" s="4">
        <v>0</v>
      </c>
      <c r="S412" s="4">
        <v>1113413.7931034481</v>
      </c>
      <c r="T412" s="4">
        <v>0</v>
      </c>
      <c r="U412" s="4">
        <f t="shared" si="51"/>
        <v>1113413.7931034481</v>
      </c>
      <c r="V412" s="9">
        <f t="shared" si="52"/>
        <v>1</v>
      </c>
      <c r="W412" s="9">
        <f t="shared" si="53"/>
        <v>1</v>
      </c>
      <c r="X412" s="9">
        <f t="shared" si="54"/>
        <v>0.7</v>
      </c>
      <c r="Y412" s="9">
        <f t="shared" si="55"/>
        <v>0.7</v>
      </c>
    </row>
    <row r="413" spans="1:25" x14ac:dyDescent="0.2">
      <c r="A413" s="1" t="s">
        <v>739</v>
      </c>
      <c r="B413" s="1">
        <f t="shared" si="48"/>
        <v>2024</v>
      </c>
      <c r="C413" s="1" t="str">
        <f t="shared" si="49"/>
        <v>02</v>
      </c>
      <c r="D413" s="1" t="str">
        <f t="shared" si="50"/>
        <v>02/24</v>
      </c>
      <c r="E413" s="1" t="s">
        <v>5</v>
      </c>
      <c r="F413" s="1" t="s">
        <v>740</v>
      </c>
      <c r="G413" s="1" t="s">
        <v>7</v>
      </c>
      <c r="H413" s="1" t="s">
        <v>131</v>
      </c>
      <c r="I413" s="1" t="s">
        <v>9</v>
      </c>
      <c r="J413" s="1" t="s">
        <v>1</v>
      </c>
      <c r="K413" s="1" t="s">
        <v>1</v>
      </c>
      <c r="L413" s="1" t="s">
        <v>2</v>
      </c>
      <c r="M413" s="1" t="s">
        <v>1044</v>
      </c>
      <c r="N413" s="1" t="s">
        <v>3</v>
      </c>
      <c r="O413" s="6">
        <v>7</v>
      </c>
      <c r="P413" s="6">
        <v>0</v>
      </c>
      <c r="Q413" s="6">
        <v>3</v>
      </c>
      <c r="R413" s="4">
        <v>0</v>
      </c>
      <c r="S413" s="4">
        <v>1113413.7931034481</v>
      </c>
      <c r="T413" s="4">
        <v>0</v>
      </c>
      <c r="U413" s="4">
        <f t="shared" si="51"/>
        <v>1113413.7931034481</v>
      </c>
      <c r="V413" s="9">
        <f t="shared" si="52"/>
        <v>1</v>
      </c>
      <c r="W413" s="9">
        <f t="shared" si="53"/>
        <v>1</v>
      </c>
      <c r="X413" s="9">
        <f t="shared" si="54"/>
        <v>0.7</v>
      </c>
      <c r="Y413" s="9">
        <f t="shared" si="55"/>
        <v>0.7</v>
      </c>
    </row>
    <row r="414" spans="1:25" x14ac:dyDescent="0.2">
      <c r="A414" s="1" t="s">
        <v>741</v>
      </c>
      <c r="B414" s="1">
        <f t="shared" si="48"/>
        <v>2024</v>
      </c>
      <c r="C414" s="1" t="str">
        <f t="shared" si="49"/>
        <v>02</v>
      </c>
      <c r="D414" s="1" t="str">
        <f t="shared" si="50"/>
        <v>02/24</v>
      </c>
      <c r="E414" s="1" t="s">
        <v>5</v>
      </c>
      <c r="F414" s="1" t="s">
        <v>742</v>
      </c>
      <c r="G414" s="1" t="s">
        <v>7</v>
      </c>
      <c r="H414" s="1" t="s">
        <v>8</v>
      </c>
      <c r="I414" s="1" t="s">
        <v>9</v>
      </c>
      <c r="J414" s="1" t="s">
        <v>1</v>
      </c>
      <c r="K414" s="1" t="s">
        <v>1</v>
      </c>
      <c r="L414" s="1" t="s">
        <v>2</v>
      </c>
      <c r="M414" s="1" t="s">
        <v>1044</v>
      </c>
      <c r="N414" s="1" t="s">
        <v>3</v>
      </c>
      <c r="O414" s="6">
        <v>7</v>
      </c>
      <c r="P414" s="6">
        <v>0</v>
      </c>
      <c r="Q414" s="6">
        <v>3</v>
      </c>
      <c r="R414" s="4">
        <v>0</v>
      </c>
      <c r="S414" s="4">
        <v>1113413.7931034481</v>
      </c>
      <c r="T414" s="4">
        <v>0</v>
      </c>
      <c r="U414" s="4">
        <f t="shared" si="51"/>
        <v>1113413.7931034481</v>
      </c>
      <c r="V414" s="9">
        <f t="shared" si="52"/>
        <v>1</v>
      </c>
      <c r="W414" s="9">
        <f t="shared" si="53"/>
        <v>1</v>
      </c>
      <c r="X414" s="9">
        <f t="shared" si="54"/>
        <v>0.7</v>
      </c>
      <c r="Y414" s="9">
        <f t="shared" si="55"/>
        <v>0.7</v>
      </c>
    </row>
    <row r="415" spans="1:25" x14ac:dyDescent="0.2">
      <c r="A415" s="1" t="s">
        <v>743</v>
      </c>
      <c r="B415" s="1">
        <f t="shared" si="48"/>
        <v>2024</v>
      </c>
      <c r="C415" s="1" t="str">
        <f t="shared" si="49"/>
        <v>02</v>
      </c>
      <c r="D415" s="1" t="str">
        <f t="shared" si="50"/>
        <v>02/24</v>
      </c>
      <c r="E415" s="1" t="s">
        <v>5</v>
      </c>
      <c r="F415" s="1" t="s">
        <v>744</v>
      </c>
      <c r="G415" s="1" t="s">
        <v>7</v>
      </c>
      <c r="H415" s="1" t="s">
        <v>8</v>
      </c>
      <c r="I415" s="1" t="s">
        <v>9</v>
      </c>
      <c r="J415" s="1" t="s">
        <v>1</v>
      </c>
      <c r="K415" s="1" t="s">
        <v>1</v>
      </c>
      <c r="L415" s="1" t="s">
        <v>2</v>
      </c>
      <c r="M415" s="1" t="s">
        <v>1044</v>
      </c>
      <c r="N415" s="1" t="s">
        <v>3</v>
      </c>
      <c r="O415" s="6">
        <v>9</v>
      </c>
      <c r="P415" s="6">
        <v>0</v>
      </c>
      <c r="Q415" s="6">
        <v>1</v>
      </c>
      <c r="R415" s="4">
        <v>0</v>
      </c>
      <c r="S415" s="4">
        <v>1113413.7931034481</v>
      </c>
      <c r="T415" s="4">
        <v>0</v>
      </c>
      <c r="U415" s="4">
        <f t="shared" si="51"/>
        <v>1113413.7931034481</v>
      </c>
      <c r="V415" s="9">
        <f t="shared" si="52"/>
        <v>1</v>
      </c>
      <c r="W415" s="9">
        <f t="shared" si="53"/>
        <v>1</v>
      </c>
      <c r="X415" s="9">
        <f t="shared" si="54"/>
        <v>0.9</v>
      </c>
      <c r="Y415" s="9">
        <f t="shared" si="55"/>
        <v>0.9</v>
      </c>
    </row>
    <row r="416" spans="1:25" x14ac:dyDescent="0.2">
      <c r="A416" s="1" t="s">
        <v>745</v>
      </c>
      <c r="B416" s="1">
        <f t="shared" si="48"/>
        <v>2024</v>
      </c>
      <c r="C416" s="1" t="str">
        <f t="shared" si="49"/>
        <v>02</v>
      </c>
      <c r="D416" s="1" t="str">
        <f t="shared" si="50"/>
        <v>02/24</v>
      </c>
      <c r="E416" s="1" t="s">
        <v>5</v>
      </c>
      <c r="F416" s="1" t="s">
        <v>746</v>
      </c>
      <c r="G416" s="1" t="s">
        <v>7</v>
      </c>
      <c r="H416" s="1" t="s">
        <v>8</v>
      </c>
      <c r="I416" s="1" t="s">
        <v>9</v>
      </c>
      <c r="J416" s="1" t="s">
        <v>747</v>
      </c>
      <c r="K416" s="1" t="s">
        <v>13</v>
      </c>
      <c r="L416" s="1" t="s">
        <v>2</v>
      </c>
      <c r="M416" s="1" t="s">
        <v>1044</v>
      </c>
      <c r="N416" s="1" t="s">
        <v>3</v>
      </c>
      <c r="O416" s="6">
        <v>8</v>
      </c>
      <c r="P416" s="6">
        <v>8.0555555555555561E-2</v>
      </c>
      <c r="Q416" s="6">
        <v>1.9194444444444441</v>
      </c>
      <c r="R416" s="4">
        <v>132132.35999999999</v>
      </c>
      <c r="S416" s="4">
        <v>1113413.7931034481</v>
      </c>
      <c r="T416" s="4">
        <v>0</v>
      </c>
      <c r="U416" s="4">
        <f t="shared" si="51"/>
        <v>1245546.153103448</v>
      </c>
      <c r="V416" s="9">
        <f t="shared" si="52"/>
        <v>0.99194444444444441</v>
      </c>
      <c r="W416" s="9">
        <f t="shared" si="53"/>
        <v>0.9900309384668271</v>
      </c>
      <c r="X416" s="9">
        <f t="shared" si="54"/>
        <v>0.80649677961355359</v>
      </c>
      <c r="Y416" s="9">
        <f t="shared" si="55"/>
        <v>0.8</v>
      </c>
    </row>
    <row r="417" spans="1:25" x14ac:dyDescent="0.2">
      <c r="A417" s="1" t="s">
        <v>748</v>
      </c>
      <c r="B417" s="1">
        <f t="shared" si="48"/>
        <v>2024</v>
      </c>
      <c r="C417" s="1" t="str">
        <f t="shared" si="49"/>
        <v>02</v>
      </c>
      <c r="D417" s="1" t="str">
        <f t="shared" si="50"/>
        <v>02/24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2</v>
      </c>
      <c r="M417" s="1" t="s">
        <v>1044</v>
      </c>
      <c r="N417" s="1" t="s">
        <v>3</v>
      </c>
      <c r="O417" s="6">
        <v>0</v>
      </c>
      <c r="P417" s="6">
        <v>0</v>
      </c>
      <c r="Q417" s="6">
        <v>10</v>
      </c>
      <c r="R417" s="4">
        <v>0</v>
      </c>
      <c r="S417" s="4">
        <v>1113413.7931034481</v>
      </c>
      <c r="T417" s="4">
        <v>0</v>
      </c>
      <c r="U417" s="4">
        <f t="shared" si="51"/>
        <v>1113413.7931034481</v>
      </c>
      <c r="V417" s="9">
        <f t="shared" si="52"/>
        <v>1</v>
      </c>
      <c r="W417" s="9">
        <f t="shared" si="53"/>
        <v>0</v>
      </c>
      <c r="X417" s="9">
        <f t="shared" si="54"/>
        <v>0</v>
      </c>
      <c r="Y417" s="9">
        <f t="shared" si="55"/>
        <v>0</v>
      </c>
    </row>
    <row r="418" spans="1:25" x14ac:dyDescent="0.2">
      <c r="A418" s="1" t="s">
        <v>749</v>
      </c>
      <c r="B418" s="1">
        <f t="shared" si="48"/>
        <v>2024</v>
      </c>
      <c r="C418" s="1" t="str">
        <f t="shared" si="49"/>
        <v>02</v>
      </c>
      <c r="D418" s="1" t="str">
        <f t="shared" si="50"/>
        <v>02/24</v>
      </c>
      <c r="E418" s="1" t="s">
        <v>5</v>
      </c>
      <c r="F418" s="1" t="s">
        <v>750</v>
      </c>
      <c r="G418" s="1" t="s">
        <v>7</v>
      </c>
      <c r="H418" s="1" t="s">
        <v>131</v>
      </c>
      <c r="I418" s="1" t="s">
        <v>9</v>
      </c>
      <c r="J418" s="1" t="s">
        <v>1</v>
      </c>
      <c r="K418" s="1" t="s">
        <v>1</v>
      </c>
      <c r="L418" s="1" t="s">
        <v>2</v>
      </c>
      <c r="M418" s="1" t="s">
        <v>1044</v>
      </c>
      <c r="N418" s="1" t="s">
        <v>3</v>
      </c>
      <c r="O418" s="6">
        <v>3</v>
      </c>
      <c r="P418" s="6">
        <v>0</v>
      </c>
      <c r="Q418" s="6">
        <v>7</v>
      </c>
      <c r="R418" s="4">
        <v>0</v>
      </c>
      <c r="S418" s="4">
        <v>1113413.7931034481</v>
      </c>
      <c r="T418" s="4">
        <v>0</v>
      </c>
      <c r="U418" s="4">
        <f t="shared" si="51"/>
        <v>1113413.7931034481</v>
      </c>
      <c r="V418" s="9">
        <f t="shared" si="52"/>
        <v>1</v>
      </c>
      <c r="W418" s="9">
        <f t="shared" si="53"/>
        <v>1</v>
      </c>
      <c r="X418" s="9">
        <f t="shared" si="54"/>
        <v>0.3</v>
      </c>
      <c r="Y418" s="9">
        <f t="shared" si="55"/>
        <v>0.3</v>
      </c>
    </row>
    <row r="419" spans="1:25" x14ac:dyDescent="0.2">
      <c r="A419" s="1" t="s">
        <v>751</v>
      </c>
      <c r="B419" s="1">
        <f t="shared" si="48"/>
        <v>2024</v>
      </c>
      <c r="C419" s="1" t="str">
        <f t="shared" si="49"/>
        <v>02</v>
      </c>
      <c r="D419" s="1" t="str">
        <f t="shared" si="50"/>
        <v>02/24</v>
      </c>
      <c r="E419" s="1" t="s">
        <v>5</v>
      </c>
      <c r="F419" s="1" t="s">
        <v>752</v>
      </c>
      <c r="G419" s="1" t="s">
        <v>7</v>
      </c>
      <c r="H419" s="1" t="s">
        <v>131</v>
      </c>
      <c r="I419" s="1" t="s">
        <v>9</v>
      </c>
      <c r="J419" s="1" t="s">
        <v>753</v>
      </c>
      <c r="K419" s="1" t="s">
        <v>13</v>
      </c>
      <c r="L419" s="1" t="s">
        <v>2</v>
      </c>
      <c r="M419" s="1" t="s">
        <v>1044</v>
      </c>
      <c r="N419" s="1" t="s">
        <v>3</v>
      </c>
      <c r="O419" s="6">
        <v>6</v>
      </c>
      <c r="P419" s="6">
        <v>0.32833333333333331</v>
      </c>
      <c r="Q419" s="6">
        <v>3.6716666666666669</v>
      </c>
      <c r="R419" s="4">
        <v>132132.35999999999</v>
      </c>
      <c r="S419" s="4">
        <v>1113413.7931034481</v>
      </c>
      <c r="T419" s="4">
        <v>0</v>
      </c>
      <c r="U419" s="4">
        <f t="shared" si="51"/>
        <v>1245546.153103448</v>
      </c>
      <c r="V419" s="9">
        <f t="shared" si="52"/>
        <v>0.96716666666666673</v>
      </c>
      <c r="W419" s="9">
        <f t="shared" si="53"/>
        <v>0.94811693442191203</v>
      </c>
      <c r="X419" s="9">
        <f t="shared" si="54"/>
        <v>0.62036877477166985</v>
      </c>
      <c r="Y419" s="9">
        <f t="shared" si="55"/>
        <v>0.6</v>
      </c>
    </row>
    <row r="420" spans="1:25" x14ac:dyDescent="0.2">
      <c r="A420" s="1" t="s">
        <v>754</v>
      </c>
      <c r="B420" s="1">
        <f t="shared" si="48"/>
        <v>2024</v>
      </c>
      <c r="C420" s="1" t="str">
        <f t="shared" si="49"/>
        <v>02</v>
      </c>
      <c r="D420" s="1" t="str">
        <f t="shared" si="50"/>
        <v>02/24</v>
      </c>
      <c r="E420" s="1" t="s">
        <v>5</v>
      </c>
      <c r="F420" s="1" t="s">
        <v>755</v>
      </c>
      <c r="G420" s="1" t="s">
        <v>7</v>
      </c>
      <c r="H420" s="1" t="s">
        <v>131</v>
      </c>
      <c r="I420" s="1" t="s">
        <v>9</v>
      </c>
      <c r="J420" s="1" t="s">
        <v>1</v>
      </c>
      <c r="K420" s="1" t="s">
        <v>1</v>
      </c>
      <c r="L420" s="1" t="s">
        <v>2</v>
      </c>
      <c r="M420" s="1" t="s">
        <v>1044</v>
      </c>
      <c r="N420" s="1" t="s">
        <v>3</v>
      </c>
      <c r="O420" s="6">
        <v>6</v>
      </c>
      <c r="P420" s="6">
        <v>0</v>
      </c>
      <c r="Q420" s="6">
        <v>4</v>
      </c>
      <c r="R420" s="4">
        <v>0</v>
      </c>
      <c r="S420" s="4">
        <v>1113413.7931034481</v>
      </c>
      <c r="T420" s="4">
        <v>0</v>
      </c>
      <c r="U420" s="4">
        <f t="shared" si="51"/>
        <v>1113413.7931034481</v>
      </c>
      <c r="V420" s="9">
        <f t="shared" si="52"/>
        <v>1</v>
      </c>
      <c r="W420" s="9">
        <f t="shared" si="53"/>
        <v>1</v>
      </c>
      <c r="X420" s="9">
        <f t="shared" si="54"/>
        <v>0.6</v>
      </c>
      <c r="Y420" s="9">
        <f t="shared" si="55"/>
        <v>0.6</v>
      </c>
    </row>
    <row r="421" spans="1:25" x14ac:dyDescent="0.2">
      <c r="A421" s="1" t="s">
        <v>756</v>
      </c>
      <c r="B421" s="1">
        <f t="shared" si="48"/>
        <v>2024</v>
      </c>
      <c r="C421" s="1" t="str">
        <f t="shared" si="49"/>
        <v>02</v>
      </c>
      <c r="D421" s="1" t="str">
        <f t="shared" si="50"/>
        <v>02/24</v>
      </c>
      <c r="E421" s="1" t="s">
        <v>5</v>
      </c>
      <c r="F421" s="1" t="s">
        <v>757</v>
      </c>
      <c r="G421" s="1" t="s">
        <v>7</v>
      </c>
      <c r="H421" s="1" t="s">
        <v>8</v>
      </c>
      <c r="I421" s="1" t="s">
        <v>9</v>
      </c>
      <c r="J421" s="1" t="s">
        <v>758</v>
      </c>
      <c r="K421" s="1" t="s">
        <v>13</v>
      </c>
      <c r="L421" s="1" t="s">
        <v>2</v>
      </c>
      <c r="M421" s="1" t="s">
        <v>1044</v>
      </c>
      <c r="N421" s="1" t="s">
        <v>3</v>
      </c>
      <c r="O421" s="6">
        <v>8</v>
      </c>
      <c r="P421" s="6">
        <v>0.25</v>
      </c>
      <c r="Q421" s="6">
        <v>1.75</v>
      </c>
      <c r="R421" s="4">
        <v>66066.180000000008</v>
      </c>
      <c r="S421" s="4">
        <v>1113413.7931034481</v>
      </c>
      <c r="T421" s="4">
        <v>0</v>
      </c>
      <c r="U421" s="4">
        <f t="shared" si="51"/>
        <v>1179479.9731034481</v>
      </c>
      <c r="V421" s="9">
        <f t="shared" si="52"/>
        <v>0.97499999999999998</v>
      </c>
      <c r="W421" s="9">
        <f t="shared" si="53"/>
        <v>0.96969696969696972</v>
      </c>
      <c r="X421" s="9">
        <f t="shared" si="54"/>
        <v>0.82051282051282048</v>
      </c>
      <c r="Y421" s="9">
        <f t="shared" si="55"/>
        <v>0.8</v>
      </c>
    </row>
    <row r="422" spans="1:25" x14ac:dyDescent="0.2">
      <c r="A422" s="1" t="s">
        <v>759</v>
      </c>
      <c r="B422" s="1">
        <f t="shared" si="48"/>
        <v>2024</v>
      </c>
      <c r="C422" s="1" t="str">
        <f t="shared" si="49"/>
        <v>02</v>
      </c>
      <c r="D422" s="1" t="str">
        <f t="shared" si="50"/>
        <v>02/24</v>
      </c>
      <c r="E422" s="1" t="s">
        <v>5</v>
      </c>
      <c r="F422" s="1" t="s">
        <v>760</v>
      </c>
      <c r="G422" s="1" t="s">
        <v>7</v>
      </c>
      <c r="H422" s="1" t="s">
        <v>8</v>
      </c>
      <c r="I422" s="1" t="s">
        <v>9</v>
      </c>
      <c r="J422" s="1" t="s">
        <v>1</v>
      </c>
      <c r="K422" s="1" t="s">
        <v>1</v>
      </c>
      <c r="L422" s="1" t="s">
        <v>2</v>
      </c>
      <c r="M422" s="1" t="s">
        <v>1044</v>
      </c>
      <c r="N422" s="1" t="s">
        <v>3</v>
      </c>
      <c r="O422" s="6">
        <v>8</v>
      </c>
      <c r="P422" s="6">
        <v>0</v>
      </c>
      <c r="Q422" s="6">
        <v>2</v>
      </c>
      <c r="R422" s="4">
        <v>0</v>
      </c>
      <c r="S422" s="4">
        <v>1113413.7931034481</v>
      </c>
      <c r="T422" s="4">
        <v>0</v>
      </c>
      <c r="U422" s="4">
        <f t="shared" si="51"/>
        <v>1113413.7931034481</v>
      </c>
      <c r="V422" s="9">
        <f t="shared" si="52"/>
        <v>1</v>
      </c>
      <c r="W422" s="9">
        <f t="shared" si="53"/>
        <v>1</v>
      </c>
      <c r="X422" s="9">
        <f t="shared" si="54"/>
        <v>0.8</v>
      </c>
      <c r="Y422" s="9">
        <f t="shared" si="55"/>
        <v>0.8</v>
      </c>
    </row>
    <row r="423" spans="1:25" x14ac:dyDescent="0.2">
      <c r="A423" s="1" t="s">
        <v>761</v>
      </c>
      <c r="B423" s="1">
        <f t="shared" si="48"/>
        <v>2024</v>
      </c>
      <c r="C423" s="1" t="str">
        <f t="shared" si="49"/>
        <v>02</v>
      </c>
      <c r="D423" s="1" t="str">
        <f t="shared" si="50"/>
        <v>02/24</v>
      </c>
      <c r="E423" s="1" t="s">
        <v>5</v>
      </c>
      <c r="F423" s="1" t="s">
        <v>762</v>
      </c>
      <c r="G423" s="1" t="s">
        <v>7</v>
      </c>
      <c r="H423" s="1" t="s">
        <v>131</v>
      </c>
      <c r="I423" s="1" t="s">
        <v>9</v>
      </c>
      <c r="J423" s="1" t="s">
        <v>1</v>
      </c>
      <c r="K423" s="1" t="s">
        <v>1</v>
      </c>
      <c r="L423" s="1" t="s">
        <v>2</v>
      </c>
      <c r="M423" s="1" t="s">
        <v>1044</v>
      </c>
      <c r="N423" s="1" t="s">
        <v>3</v>
      </c>
      <c r="O423" s="6">
        <v>8</v>
      </c>
      <c r="P423" s="6">
        <v>0</v>
      </c>
      <c r="Q423" s="6">
        <v>2</v>
      </c>
      <c r="R423" s="4">
        <v>0</v>
      </c>
      <c r="S423" s="4">
        <v>1113413.7931034481</v>
      </c>
      <c r="T423" s="4">
        <v>0</v>
      </c>
      <c r="U423" s="4">
        <f t="shared" si="51"/>
        <v>1113413.7931034481</v>
      </c>
      <c r="V423" s="9">
        <f t="shared" si="52"/>
        <v>1</v>
      </c>
      <c r="W423" s="9">
        <f t="shared" si="53"/>
        <v>1</v>
      </c>
      <c r="X423" s="9">
        <f t="shared" si="54"/>
        <v>0.8</v>
      </c>
      <c r="Y423" s="9">
        <f t="shared" si="55"/>
        <v>0.8</v>
      </c>
    </row>
    <row r="424" spans="1:25" x14ac:dyDescent="0.2">
      <c r="A424" s="1" t="s">
        <v>763</v>
      </c>
      <c r="B424" s="1">
        <f t="shared" si="48"/>
        <v>2024</v>
      </c>
      <c r="C424" s="1" t="str">
        <f t="shared" si="49"/>
        <v>02</v>
      </c>
      <c r="D424" s="1" t="str">
        <f t="shared" si="50"/>
        <v>02/24</v>
      </c>
      <c r="E424" s="1" t="s">
        <v>5</v>
      </c>
      <c r="F424" s="1" t="s">
        <v>764</v>
      </c>
      <c r="G424" s="1" t="s">
        <v>7</v>
      </c>
      <c r="H424" s="1" t="s">
        <v>8</v>
      </c>
      <c r="I424" s="1" t="s">
        <v>9</v>
      </c>
      <c r="J424" s="1" t="s">
        <v>1</v>
      </c>
      <c r="K424" s="1" t="s">
        <v>1</v>
      </c>
      <c r="L424" s="1" t="s">
        <v>2</v>
      </c>
      <c r="M424" s="1" t="s">
        <v>1044</v>
      </c>
      <c r="N424" s="1" t="s">
        <v>3</v>
      </c>
      <c r="O424" s="6">
        <v>10</v>
      </c>
      <c r="P424" s="6">
        <v>0</v>
      </c>
      <c r="Q424" s="6">
        <v>0</v>
      </c>
      <c r="R424" s="4">
        <v>0</v>
      </c>
      <c r="S424" s="4">
        <v>1113413.7931034481</v>
      </c>
      <c r="T424" s="4">
        <v>0</v>
      </c>
      <c r="U424" s="4">
        <f t="shared" si="51"/>
        <v>1113413.7931034481</v>
      </c>
      <c r="V424" s="9">
        <f t="shared" si="52"/>
        <v>1</v>
      </c>
      <c r="W424" s="9">
        <f t="shared" si="53"/>
        <v>1</v>
      </c>
      <c r="X424" s="9">
        <f t="shared" si="54"/>
        <v>1</v>
      </c>
      <c r="Y424" s="9">
        <f t="shared" si="55"/>
        <v>1</v>
      </c>
    </row>
    <row r="425" spans="1:25" x14ac:dyDescent="0.2">
      <c r="A425" s="1" t="s">
        <v>765</v>
      </c>
      <c r="B425" s="1">
        <f t="shared" si="48"/>
        <v>2024</v>
      </c>
      <c r="C425" s="1" t="str">
        <f t="shared" si="49"/>
        <v>02</v>
      </c>
      <c r="D425" s="1" t="str">
        <f t="shared" si="50"/>
        <v>02/24</v>
      </c>
      <c r="E425" s="1" t="s">
        <v>5</v>
      </c>
      <c r="F425" s="1" t="s">
        <v>766</v>
      </c>
      <c r="G425" s="1" t="s">
        <v>7</v>
      </c>
      <c r="H425" s="1" t="s">
        <v>8</v>
      </c>
      <c r="I425" s="1" t="s">
        <v>9</v>
      </c>
      <c r="J425" s="1" t="s">
        <v>767</v>
      </c>
      <c r="K425" s="1" t="s">
        <v>13</v>
      </c>
      <c r="L425" s="1" t="s">
        <v>2</v>
      </c>
      <c r="M425" s="1" t="s">
        <v>1044</v>
      </c>
      <c r="N425" s="1" t="s">
        <v>3</v>
      </c>
      <c r="O425" s="6">
        <v>8</v>
      </c>
      <c r="P425" s="6">
        <v>0.32583333333333331</v>
      </c>
      <c r="Q425" s="6">
        <v>1.6741666666666659</v>
      </c>
      <c r="R425" s="4">
        <v>66066.180000000008</v>
      </c>
      <c r="S425" s="4">
        <v>1113413.7931034481</v>
      </c>
      <c r="T425" s="4">
        <v>0</v>
      </c>
      <c r="U425" s="4">
        <f t="shared" si="51"/>
        <v>1179479.9731034481</v>
      </c>
      <c r="V425" s="9">
        <f t="shared" si="52"/>
        <v>0.96741666666666659</v>
      </c>
      <c r="W425" s="9">
        <f t="shared" si="53"/>
        <v>0.96086477830047035</v>
      </c>
      <c r="X425" s="9">
        <f t="shared" si="54"/>
        <v>0.82694461193901281</v>
      </c>
      <c r="Y425" s="9">
        <f t="shared" si="55"/>
        <v>0.8</v>
      </c>
    </row>
    <row r="426" spans="1:25" x14ac:dyDescent="0.2">
      <c r="A426" s="1" t="s">
        <v>768</v>
      </c>
      <c r="B426" s="1">
        <f t="shared" si="48"/>
        <v>2024</v>
      </c>
      <c r="C426" s="1" t="str">
        <f t="shared" si="49"/>
        <v>02</v>
      </c>
      <c r="D426" s="1" t="str">
        <f t="shared" si="50"/>
        <v>02/24</v>
      </c>
      <c r="E426" s="1" t="s">
        <v>5</v>
      </c>
      <c r="F426" s="1" t="s">
        <v>769</v>
      </c>
      <c r="G426" s="1" t="s">
        <v>7</v>
      </c>
      <c r="H426" s="1" t="s">
        <v>8</v>
      </c>
      <c r="I426" s="1" t="s">
        <v>9</v>
      </c>
      <c r="J426" s="1" t="s">
        <v>1</v>
      </c>
      <c r="K426" s="1" t="s">
        <v>1</v>
      </c>
      <c r="L426" s="1" t="s">
        <v>2</v>
      </c>
      <c r="M426" s="1" t="s">
        <v>1044</v>
      </c>
      <c r="N426" s="1" t="s">
        <v>3</v>
      </c>
      <c r="O426" s="6">
        <v>7</v>
      </c>
      <c r="P426" s="6">
        <v>0</v>
      </c>
      <c r="Q426" s="6">
        <v>3</v>
      </c>
      <c r="R426" s="4">
        <v>0</v>
      </c>
      <c r="S426" s="4">
        <v>1113413.7931034481</v>
      </c>
      <c r="T426" s="4">
        <v>0</v>
      </c>
      <c r="U426" s="4">
        <f t="shared" si="51"/>
        <v>1113413.7931034481</v>
      </c>
      <c r="V426" s="9">
        <f t="shared" si="52"/>
        <v>1</v>
      </c>
      <c r="W426" s="9">
        <f t="shared" si="53"/>
        <v>1</v>
      </c>
      <c r="X426" s="9">
        <f t="shared" si="54"/>
        <v>0.7</v>
      </c>
      <c r="Y426" s="9">
        <f t="shared" si="55"/>
        <v>0.7</v>
      </c>
    </row>
    <row r="427" spans="1:25" x14ac:dyDescent="0.2">
      <c r="A427" s="1" t="s">
        <v>770</v>
      </c>
      <c r="B427" s="1">
        <f t="shared" si="48"/>
        <v>2024</v>
      </c>
      <c r="C427" s="1" t="str">
        <f t="shared" si="49"/>
        <v>02</v>
      </c>
      <c r="D427" s="1" t="str">
        <f t="shared" si="50"/>
        <v>02/24</v>
      </c>
      <c r="E427" s="1" t="s">
        <v>5</v>
      </c>
      <c r="F427" s="1" t="s">
        <v>771</v>
      </c>
      <c r="G427" s="1" t="s">
        <v>7</v>
      </c>
      <c r="H427" s="1" t="s">
        <v>8</v>
      </c>
      <c r="I427" s="1" t="s">
        <v>9</v>
      </c>
      <c r="J427" s="1" t="s">
        <v>772</v>
      </c>
      <c r="K427" s="1" t="s">
        <v>13</v>
      </c>
      <c r="L427" s="1" t="s">
        <v>2</v>
      </c>
      <c r="M427" s="1" t="s">
        <v>1044</v>
      </c>
      <c r="N427" s="1" t="s">
        <v>3</v>
      </c>
      <c r="O427" s="6">
        <v>8</v>
      </c>
      <c r="P427" s="6">
        <v>0.32055555555555548</v>
      </c>
      <c r="Q427" s="6">
        <v>1.6794444444444441</v>
      </c>
      <c r="R427" s="4">
        <v>132132.35999999999</v>
      </c>
      <c r="S427" s="4">
        <v>1113413.7931034481</v>
      </c>
      <c r="T427" s="4">
        <v>0</v>
      </c>
      <c r="U427" s="4">
        <f t="shared" si="51"/>
        <v>1245546.153103448</v>
      </c>
      <c r="V427" s="9">
        <f t="shared" si="52"/>
        <v>0.96794444444444439</v>
      </c>
      <c r="W427" s="9">
        <f t="shared" si="53"/>
        <v>0.96147426053281693</v>
      </c>
      <c r="X427" s="9">
        <f t="shared" si="54"/>
        <v>0.82649371520404069</v>
      </c>
      <c r="Y427" s="9">
        <f t="shared" si="55"/>
        <v>0.8</v>
      </c>
    </row>
    <row r="428" spans="1:25" x14ac:dyDescent="0.2">
      <c r="A428" s="1" t="s">
        <v>773</v>
      </c>
      <c r="B428" s="1">
        <f t="shared" si="48"/>
        <v>2024</v>
      </c>
      <c r="C428" s="1" t="str">
        <f t="shared" si="49"/>
        <v>02</v>
      </c>
      <c r="D428" s="1" t="str">
        <f t="shared" si="50"/>
        <v>02/24</v>
      </c>
      <c r="E428" s="1" t="s">
        <v>5</v>
      </c>
      <c r="F428" s="1" t="s">
        <v>774</v>
      </c>
      <c r="G428" s="1" t="s">
        <v>7</v>
      </c>
      <c r="H428" s="1" t="s">
        <v>8</v>
      </c>
      <c r="I428" s="1" t="s">
        <v>9</v>
      </c>
      <c r="J428" s="1" t="s">
        <v>1</v>
      </c>
      <c r="K428" s="1" t="s">
        <v>1</v>
      </c>
      <c r="L428" s="1" t="s">
        <v>2</v>
      </c>
      <c r="M428" s="1" t="s">
        <v>1044</v>
      </c>
      <c r="N428" s="1" t="s">
        <v>3</v>
      </c>
      <c r="O428" s="6">
        <v>8</v>
      </c>
      <c r="P428" s="6">
        <v>0</v>
      </c>
      <c r="Q428" s="6">
        <v>2</v>
      </c>
      <c r="R428" s="4">
        <v>0</v>
      </c>
      <c r="S428" s="4">
        <v>1113413.7931034481</v>
      </c>
      <c r="T428" s="4">
        <v>0</v>
      </c>
      <c r="U428" s="4">
        <f t="shared" si="51"/>
        <v>1113413.7931034481</v>
      </c>
      <c r="V428" s="9">
        <f t="shared" si="52"/>
        <v>1</v>
      </c>
      <c r="W428" s="9">
        <f t="shared" si="53"/>
        <v>1</v>
      </c>
      <c r="X428" s="9">
        <f t="shared" si="54"/>
        <v>0.8</v>
      </c>
      <c r="Y428" s="9">
        <f t="shared" si="55"/>
        <v>0.8</v>
      </c>
    </row>
    <row r="429" spans="1:25" x14ac:dyDescent="0.2">
      <c r="A429" s="1" t="s">
        <v>775</v>
      </c>
      <c r="B429" s="1">
        <f t="shared" si="48"/>
        <v>2024</v>
      </c>
      <c r="C429" s="1" t="str">
        <f t="shared" si="49"/>
        <v>02</v>
      </c>
      <c r="D429" s="1" t="str">
        <f t="shared" si="50"/>
        <v>02/24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776</v>
      </c>
      <c r="K429" s="1" t="s">
        <v>13</v>
      </c>
      <c r="L429" s="1" t="s">
        <v>2</v>
      </c>
      <c r="M429" s="1" t="s">
        <v>1044</v>
      </c>
      <c r="N429" s="1" t="s">
        <v>3</v>
      </c>
      <c r="O429" s="6">
        <v>0</v>
      </c>
      <c r="P429" s="6">
        <v>0</v>
      </c>
      <c r="Q429" s="6">
        <v>10</v>
      </c>
      <c r="R429" s="4">
        <v>66066.180000000008</v>
      </c>
      <c r="S429" s="4">
        <v>1113413.7931034481</v>
      </c>
      <c r="T429" s="4">
        <v>0</v>
      </c>
      <c r="U429" s="4">
        <f t="shared" si="51"/>
        <v>1179479.9731034481</v>
      </c>
      <c r="V429" s="9">
        <f t="shared" si="52"/>
        <v>1</v>
      </c>
      <c r="W429" s="9">
        <f t="shared" si="53"/>
        <v>0</v>
      </c>
      <c r="X429" s="9">
        <f t="shared" si="54"/>
        <v>0</v>
      </c>
      <c r="Y429" s="9">
        <f t="shared" si="55"/>
        <v>0</v>
      </c>
    </row>
    <row r="430" spans="1:25" x14ac:dyDescent="0.2">
      <c r="A430" s="1" t="s">
        <v>777</v>
      </c>
      <c r="B430" s="1">
        <f t="shared" si="48"/>
        <v>2024</v>
      </c>
      <c r="C430" s="1" t="str">
        <f t="shared" si="49"/>
        <v>02</v>
      </c>
      <c r="D430" s="1" t="str">
        <f t="shared" si="50"/>
        <v>02/24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2</v>
      </c>
      <c r="M430" s="1" t="s">
        <v>1044</v>
      </c>
      <c r="N430" s="1" t="s">
        <v>3</v>
      </c>
      <c r="O430" s="6">
        <v>0</v>
      </c>
      <c r="P430" s="6">
        <v>0</v>
      </c>
      <c r="Q430" s="6">
        <v>10</v>
      </c>
      <c r="R430" s="4">
        <v>0</v>
      </c>
      <c r="S430" s="4">
        <v>1113413.7931034481</v>
      </c>
      <c r="T430" s="4">
        <v>0</v>
      </c>
      <c r="U430" s="4">
        <f t="shared" si="51"/>
        <v>1113413.7931034481</v>
      </c>
      <c r="V430" s="9">
        <f t="shared" si="52"/>
        <v>1</v>
      </c>
      <c r="W430" s="9">
        <f t="shared" si="53"/>
        <v>0</v>
      </c>
      <c r="X430" s="9">
        <f t="shared" si="54"/>
        <v>0</v>
      </c>
      <c r="Y430" s="9">
        <f t="shared" si="55"/>
        <v>0</v>
      </c>
    </row>
    <row r="431" spans="1:25" x14ac:dyDescent="0.2">
      <c r="A431" s="1" t="s">
        <v>778</v>
      </c>
      <c r="B431" s="1">
        <f t="shared" si="48"/>
        <v>2024</v>
      </c>
      <c r="C431" s="1" t="str">
        <f t="shared" si="49"/>
        <v>02</v>
      </c>
      <c r="D431" s="1" t="str">
        <f t="shared" si="50"/>
        <v>02/24</v>
      </c>
      <c r="E431" s="1" t="s">
        <v>5</v>
      </c>
      <c r="F431" s="1" t="s">
        <v>779</v>
      </c>
      <c r="G431" s="1" t="s">
        <v>7</v>
      </c>
      <c r="H431" s="1" t="s">
        <v>131</v>
      </c>
      <c r="I431" s="1" t="s">
        <v>9</v>
      </c>
      <c r="J431" s="1" t="s">
        <v>1</v>
      </c>
      <c r="K431" s="1" t="s">
        <v>1</v>
      </c>
      <c r="L431" s="1" t="s">
        <v>2</v>
      </c>
      <c r="M431" s="1" t="s">
        <v>1044</v>
      </c>
      <c r="N431" s="1" t="s">
        <v>3</v>
      </c>
      <c r="O431" s="6">
        <v>8</v>
      </c>
      <c r="P431" s="6">
        <v>0</v>
      </c>
      <c r="Q431" s="6">
        <v>2</v>
      </c>
      <c r="R431" s="4">
        <v>0</v>
      </c>
      <c r="S431" s="4">
        <v>1113413.7931034481</v>
      </c>
      <c r="T431" s="4">
        <v>0</v>
      </c>
      <c r="U431" s="4">
        <f t="shared" si="51"/>
        <v>1113413.7931034481</v>
      </c>
      <c r="V431" s="9">
        <f t="shared" si="52"/>
        <v>1</v>
      </c>
      <c r="W431" s="9">
        <f t="shared" si="53"/>
        <v>1</v>
      </c>
      <c r="X431" s="9">
        <f t="shared" si="54"/>
        <v>0.8</v>
      </c>
      <c r="Y431" s="9">
        <f t="shared" si="55"/>
        <v>0.8</v>
      </c>
    </row>
    <row r="432" spans="1:25" x14ac:dyDescent="0.2">
      <c r="A432" s="1" t="s">
        <v>780</v>
      </c>
      <c r="B432" s="1">
        <f t="shared" si="48"/>
        <v>2024</v>
      </c>
      <c r="C432" s="1" t="str">
        <f t="shared" si="49"/>
        <v>02</v>
      </c>
      <c r="D432" s="1" t="str">
        <f t="shared" si="50"/>
        <v>02/24</v>
      </c>
      <c r="E432" s="1" t="s">
        <v>426</v>
      </c>
      <c r="F432" s="1" t="s">
        <v>781</v>
      </c>
      <c r="G432" s="1" t="s">
        <v>428</v>
      </c>
      <c r="H432" s="1" t="s">
        <v>131</v>
      </c>
      <c r="I432" s="1" t="s">
        <v>9</v>
      </c>
      <c r="J432" s="1" t="s">
        <v>1</v>
      </c>
      <c r="K432" s="1" t="s">
        <v>1</v>
      </c>
      <c r="L432" s="1" t="s">
        <v>2</v>
      </c>
      <c r="M432" s="1" t="s">
        <v>1044</v>
      </c>
      <c r="N432" s="1" t="s">
        <v>3</v>
      </c>
      <c r="O432" s="6">
        <v>8</v>
      </c>
      <c r="P432" s="6">
        <v>0</v>
      </c>
      <c r="Q432" s="6">
        <v>2</v>
      </c>
      <c r="R432" s="4">
        <v>0</v>
      </c>
      <c r="S432" s="4">
        <v>1113413.7931034481</v>
      </c>
      <c r="T432" s="4">
        <v>0</v>
      </c>
      <c r="U432" s="4">
        <f t="shared" si="51"/>
        <v>1113413.7931034481</v>
      </c>
      <c r="V432" s="9">
        <f t="shared" si="52"/>
        <v>1</v>
      </c>
      <c r="W432" s="9">
        <f t="shared" si="53"/>
        <v>1</v>
      </c>
      <c r="X432" s="9">
        <f t="shared" si="54"/>
        <v>0.8</v>
      </c>
      <c r="Y432" s="9">
        <f t="shared" si="55"/>
        <v>0.8</v>
      </c>
    </row>
    <row r="433" spans="1:25" x14ac:dyDescent="0.2">
      <c r="A433" s="1" t="s">
        <v>782</v>
      </c>
      <c r="B433" s="1">
        <f t="shared" si="48"/>
        <v>2024</v>
      </c>
      <c r="C433" s="1" t="str">
        <f t="shared" si="49"/>
        <v>03</v>
      </c>
      <c r="D433" s="1" t="str">
        <f t="shared" si="50"/>
        <v>03/24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2</v>
      </c>
      <c r="M433" s="1" t="s">
        <v>1044</v>
      </c>
      <c r="N433" s="1" t="s">
        <v>3</v>
      </c>
      <c r="O433" s="6">
        <v>0</v>
      </c>
      <c r="P433" s="6">
        <v>0</v>
      </c>
      <c r="Q433" s="6">
        <v>10</v>
      </c>
      <c r="R433" s="4">
        <v>0</v>
      </c>
      <c r="S433" s="4">
        <v>1178941.935483871</v>
      </c>
      <c r="T433" s="4">
        <v>0</v>
      </c>
      <c r="U433" s="4">
        <f t="shared" si="51"/>
        <v>1178941.935483871</v>
      </c>
      <c r="V433" s="9">
        <f t="shared" si="52"/>
        <v>1</v>
      </c>
      <c r="W433" s="9">
        <f t="shared" si="53"/>
        <v>0</v>
      </c>
      <c r="X433" s="9">
        <f t="shared" si="54"/>
        <v>0</v>
      </c>
      <c r="Y433" s="9">
        <f t="shared" si="55"/>
        <v>0</v>
      </c>
    </row>
    <row r="434" spans="1:25" x14ac:dyDescent="0.2">
      <c r="A434" s="1" t="s">
        <v>783</v>
      </c>
      <c r="B434" s="1">
        <f t="shared" si="48"/>
        <v>2024</v>
      </c>
      <c r="C434" s="1" t="str">
        <f t="shared" si="49"/>
        <v>03</v>
      </c>
      <c r="D434" s="1" t="str">
        <f t="shared" si="50"/>
        <v>03/24</v>
      </c>
      <c r="E434" s="1" t="s">
        <v>5</v>
      </c>
      <c r="F434" s="1" t="s">
        <v>784</v>
      </c>
      <c r="G434" s="1" t="s">
        <v>7</v>
      </c>
      <c r="H434" s="1" t="s">
        <v>8</v>
      </c>
      <c r="I434" s="1" t="s">
        <v>9</v>
      </c>
      <c r="J434" s="1" t="s">
        <v>1</v>
      </c>
      <c r="K434" s="1" t="s">
        <v>1</v>
      </c>
      <c r="L434" s="1" t="s">
        <v>2</v>
      </c>
      <c r="M434" s="1" t="s">
        <v>1044</v>
      </c>
      <c r="N434" s="1" t="s">
        <v>3</v>
      </c>
      <c r="O434" s="6">
        <v>7</v>
      </c>
      <c r="P434" s="6">
        <v>0</v>
      </c>
      <c r="Q434" s="6">
        <v>3</v>
      </c>
      <c r="R434" s="4">
        <v>0</v>
      </c>
      <c r="S434" s="4">
        <v>1226465.8625032259</v>
      </c>
      <c r="T434" s="4">
        <v>0</v>
      </c>
      <c r="U434" s="4">
        <f t="shared" si="51"/>
        <v>1226465.8625032259</v>
      </c>
      <c r="V434" s="9">
        <f t="shared" si="52"/>
        <v>1</v>
      </c>
      <c r="W434" s="9">
        <f t="shared" si="53"/>
        <v>1</v>
      </c>
      <c r="X434" s="9">
        <f t="shared" si="54"/>
        <v>0.7</v>
      </c>
      <c r="Y434" s="9">
        <f t="shared" si="55"/>
        <v>0.7</v>
      </c>
    </row>
    <row r="435" spans="1:25" x14ac:dyDescent="0.2">
      <c r="A435" s="1" t="s">
        <v>785</v>
      </c>
      <c r="B435" s="1">
        <f t="shared" si="48"/>
        <v>2024</v>
      </c>
      <c r="C435" s="1" t="str">
        <f t="shared" si="49"/>
        <v>03</v>
      </c>
      <c r="D435" s="1" t="str">
        <f t="shared" si="50"/>
        <v>03/24</v>
      </c>
      <c r="E435" s="1" t="s">
        <v>5</v>
      </c>
      <c r="F435" s="1" t="s">
        <v>786</v>
      </c>
      <c r="G435" s="1" t="s">
        <v>7</v>
      </c>
      <c r="H435" s="1" t="s">
        <v>131</v>
      </c>
      <c r="I435" s="1" t="s">
        <v>9</v>
      </c>
      <c r="J435" s="1" t="s">
        <v>1</v>
      </c>
      <c r="K435" s="1" t="s">
        <v>1</v>
      </c>
      <c r="L435" s="1" t="s">
        <v>2</v>
      </c>
      <c r="M435" s="1" t="s">
        <v>1044</v>
      </c>
      <c r="N435" s="1" t="s">
        <v>3</v>
      </c>
      <c r="O435" s="6">
        <v>8</v>
      </c>
      <c r="P435" s="6">
        <v>0</v>
      </c>
      <c r="Q435" s="6">
        <v>2</v>
      </c>
      <c r="R435" s="4">
        <v>0</v>
      </c>
      <c r="S435" s="4">
        <v>1226465.8625032259</v>
      </c>
      <c r="T435" s="4">
        <v>0</v>
      </c>
      <c r="U435" s="4">
        <f t="shared" si="51"/>
        <v>1226465.8625032259</v>
      </c>
      <c r="V435" s="9">
        <f t="shared" si="52"/>
        <v>1</v>
      </c>
      <c r="W435" s="9">
        <f t="shared" si="53"/>
        <v>1</v>
      </c>
      <c r="X435" s="9">
        <f t="shared" si="54"/>
        <v>0.8</v>
      </c>
      <c r="Y435" s="9">
        <f t="shared" si="55"/>
        <v>0.8</v>
      </c>
    </row>
    <row r="436" spans="1:25" x14ac:dyDescent="0.2">
      <c r="A436" s="1" t="s">
        <v>787</v>
      </c>
      <c r="B436" s="1">
        <f t="shared" si="48"/>
        <v>2024</v>
      </c>
      <c r="C436" s="1" t="str">
        <f t="shared" si="49"/>
        <v>03</v>
      </c>
      <c r="D436" s="1" t="str">
        <f t="shared" si="50"/>
        <v>03/24</v>
      </c>
      <c r="E436" s="1" t="s">
        <v>5</v>
      </c>
      <c r="F436" s="1" t="s">
        <v>788</v>
      </c>
      <c r="G436" s="1" t="s">
        <v>7</v>
      </c>
      <c r="H436" s="1" t="s">
        <v>131</v>
      </c>
      <c r="I436" s="1" t="s">
        <v>9</v>
      </c>
      <c r="J436" s="1" t="s">
        <v>789</v>
      </c>
      <c r="K436" s="1" t="s">
        <v>13</v>
      </c>
      <c r="L436" s="1" t="s">
        <v>2</v>
      </c>
      <c r="M436" s="1" t="s">
        <v>1044</v>
      </c>
      <c r="N436" s="1" t="s">
        <v>3</v>
      </c>
      <c r="O436" s="6">
        <v>8</v>
      </c>
      <c r="P436" s="6">
        <v>0</v>
      </c>
      <c r="Q436" s="6">
        <v>2</v>
      </c>
      <c r="R436" s="4">
        <v>99099.270000000019</v>
      </c>
      <c r="S436" s="4">
        <v>1226465.8625032259</v>
      </c>
      <c r="T436" s="4">
        <v>0</v>
      </c>
      <c r="U436" s="4">
        <f t="shared" si="51"/>
        <v>1325565.1325032259</v>
      </c>
      <c r="V436" s="9">
        <f t="shared" si="52"/>
        <v>1</v>
      </c>
      <c r="W436" s="9">
        <f t="shared" si="53"/>
        <v>1</v>
      </c>
      <c r="X436" s="9">
        <f t="shared" si="54"/>
        <v>0.8</v>
      </c>
      <c r="Y436" s="9">
        <f t="shared" si="55"/>
        <v>0.8</v>
      </c>
    </row>
    <row r="437" spans="1:25" x14ac:dyDescent="0.2">
      <c r="A437" s="1" t="s">
        <v>790</v>
      </c>
      <c r="B437" s="1">
        <f t="shared" si="48"/>
        <v>2024</v>
      </c>
      <c r="C437" s="1" t="str">
        <f t="shared" si="49"/>
        <v>03</v>
      </c>
      <c r="D437" s="1" t="str">
        <f t="shared" si="50"/>
        <v>03/24</v>
      </c>
      <c r="E437" s="1" t="s">
        <v>5</v>
      </c>
      <c r="F437" s="1" t="s">
        <v>791</v>
      </c>
      <c r="G437" s="1" t="s">
        <v>7</v>
      </c>
      <c r="H437" s="1" t="s">
        <v>131</v>
      </c>
      <c r="I437" s="1" t="s">
        <v>9</v>
      </c>
      <c r="J437" s="1" t="s">
        <v>1</v>
      </c>
      <c r="K437" s="1" t="s">
        <v>1</v>
      </c>
      <c r="L437" s="1" t="s">
        <v>2</v>
      </c>
      <c r="M437" s="1" t="s">
        <v>1044</v>
      </c>
      <c r="N437" s="1" t="s">
        <v>3</v>
      </c>
      <c r="O437" s="6">
        <v>7</v>
      </c>
      <c r="P437" s="6">
        <v>0</v>
      </c>
      <c r="Q437" s="6">
        <v>3</v>
      </c>
      <c r="R437" s="4">
        <v>0</v>
      </c>
      <c r="S437" s="4">
        <v>1226465.8625032259</v>
      </c>
      <c r="T437" s="4">
        <v>0</v>
      </c>
      <c r="U437" s="4">
        <f t="shared" si="51"/>
        <v>1226465.8625032259</v>
      </c>
      <c r="V437" s="9">
        <f t="shared" si="52"/>
        <v>1</v>
      </c>
      <c r="W437" s="9">
        <f t="shared" si="53"/>
        <v>1</v>
      </c>
      <c r="X437" s="9">
        <f t="shared" si="54"/>
        <v>0.7</v>
      </c>
      <c r="Y437" s="9">
        <f t="shared" si="55"/>
        <v>0.7</v>
      </c>
    </row>
    <row r="438" spans="1:25" x14ac:dyDescent="0.2">
      <c r="A438" s="1" t="s">
        <v>792</v>
      </c>
      <c r="B438" s="1">
        <f t="shared" si="48"/>
        <v>2024</v>
      </c>
      <c r="C438" s="1" t="str">
        <f t="shared" si="49"/>
        <v>03</v>
      </c>
      <c r="D438" s="1" t="str">
        <f t="shared" si="50"/>
        <v>03/24</v>
      </c>
      <c r="E438" s="1" t="s">
        <v>5</v>
      </c>
      <c r="F438" s="1" t="s">
        <v>793</v>
      </c>
      <c r="G438" s="1" t="s">
        <v>7</v>
      </c>
      <c r="H438" s="1" t="s">
        <v>8</v>
      </c>
      <c r="I438" s="1" t="s">
        <v>9</v>
      </c>
      <c r="J438" s="1" t="s">
        <v>1</v>
      </c>
      <c r="K438" s="1" t="s">
        <v>1</v>
      </c>
      <c r="L438" s="1" t="s">
        <v>2</v>
      </c>
      <c r="M438" s="1" t="s">
        <v>1044</v>
      </c>
      <c r="N438" s="1" t="s">
        <v>3</v>
      </c>
      <c r="O438" s="6">
        <v>7</v>
      </c>
      <c r="P438" s="6">
        <v>0</v>
      </c>
      <c r="Q438" s="6">
        <v>3</v>
      </c>
      <c r="R438" s="4">
        <v>0</v>
      </c>
      <c r="S438" s="4">
        <v>1226465.8625032259</v>
      </c>
      <c r="T438" s="4">
        <v>0</v>
      </c>
      <c r="U438" s="4">
        <f t="shared" si="51"/>
        <v>1226465.8625032259</v>
      </c>
      <c r="V438" s="9">
        <f t="shared" si="52"/>
        <v>1</v>
      </c>
      <c r="W438" s="9">
        <f t="shared" si="53"/>
        <v>1</v>
      </c>
      <c r="X438" s="9">
        <f t="shared" si="54"/>
        <v>0.7</v>
      </c>
      <c r="Y438" s="9">
        <f t="shared" si="55"/>
        <v>0.7</v>
      </c>
    </row>
    <row r="439" spans="1:25" x14ac:dyDescent="0.2">
      <c r="A439" s="1" t="s">
        <v>794</v>
      </c>
      <c r="B439" s="1">
        <f t="shared" si="48"/>
        <v>2024</v>
      </c>
      <c r="C439" s="1" t="str">
        <f t="shared" si="49"/>
        <v>03</v>
      </c>
      <c r="D439" s="1" t="str">
        <f t="shared" si="50"/>
        <v>03/24</v>
      </c>
      <c r="E439" s="1" t="s">
        <v>5</v>
      </c>
      <c r="F439" s="1" t="s">
        <v>795</v>
      </c>
      <c r="G439" s="1" t="s">
        <v>7</v>
      </c>
      <c r="H439" s="1" t="s">
        <v>8</v>
      </c>
      <c r="I439" s="1" t="s">
        <v>9</v>
      </c>
      <c r="J439" s="1" t="s">
        <v>796</v>
      </c>
      <c r="K439" s="1" t="s">
        <v>13</v>
      </c>
      <c r="L439" s="1" t="s">
        <v>2</v>
      </c>
      <c r="M439" s="1" t="s">
        <v>1044</v>
      </c>
      <c r="N439" s="1" t="s">
        <v>3</v>
      </c>
      <c r="O439" s="6">
        <v>8</v>
      </c>
      <c r="P439" s="6">
        <v>0</v>
      </c>
      <c r="Q439" s="6">
        <v>2</v>
      </c>
      <c r="R439" s="4">
        <v>66066.180000000008</v>
      </c>
      <c r="S439" s="4">
        <v>1226465.8625032259</v>
      </c>
      <c r="T439" s="4">
        <v>0</v>
      </c>
      <c r="U439" s="4">
        <f t="shared" si="51"/>
        <v>1292532.0425032258</v>
      </c>
      <c r="V439" s="9">
        <f t="shared" si="52"/>
        <v>1</v>
      </c>
      <c r="W439" s="9">
        <f t="shared" si="53"/>
        <v>1</v>
      </c>
      <c r="X439" s="9">
        <f t="shared" si="54"/>
        <v>0.8</v>
      </c>
      <c r="Y439" s="9">
        <f t="shared" si="55"/>
        <v>0.8</v>
      </c>
    </row>
    <row r="440" spans="1:25" x14ac:dyDescent="0.2">
      <c r="A440" s="1" t="s">
        <v>797</v>
      </c>
      <c r="B440" s="1">
        <f t="shared" si="48"/>
        <v>2024</v>
      </c>
      <c r="C440" s="1" t="str">
        <f t="shared" si="49"/>
        <v>03</v>
      </c>
      <c r="D440" s="1" t="str">
        <f t="shared" si="50"/>
        <v>03/24</v>
      </c>
      <c r="E440" s="1" t="s">
        <v>5</v>
      </c>
      <c r="F440" s="1" t="s">
        <v>798</v>
      </c>
      <c r="G440" s="1" t="s">
        <v>7</v>
      </c>
      <c r="H440" s="1" t="s">
        <v>8</v>
      </c>
      <c r="I440" s="1" t="s">
        <v>9</v>
      </c>
      <c r="J440" s="1" t="s">
        <v>1</v>
      </c>
      <c r="K440" s="1" t="s">
        <v>1</v>
      </c>
      <c r="L440" s="1" t="s">
        <v>2</v>
      </c>
      <c r="M440" s="1" t="s">
        <v>1044</v>
      </c>
      <c r="N440" s="1" t="s">
        <v>3</v>
      </c>
      <c r="O440" s="6">
        <v>8</v>
      </c>
      <c r="P440" s="6">
        <v>0</v>
      </c>
      <c r="Q440" s="6">
        <v>2</v>
      </c>
      <c r="R440" s="4">
        <v>0</v>
      </c>
      <c r="S440" s="4">
        <v>1226465.8625032259</v>
      </c>
      <c r="T440" s="4">
        <v>0</v>
      </c>
      <c r="U440" s="4">
        <f t="shared" si="51"/>
        <v>1226465.8625032259</v>
      </c>
      <c r="V440" s="9">
        <f t="shared" si="52"/>
        <v>1</v>
      </c>
      <c r="W440" s="9">
        <f t="shared" si="53"/>
        <v>1</v>
      </c>
      <c r="X440" s="9">
        <f t="shared" si="54"/>
        <v>0.8</v>
      </c>
      <c r="Y440" s="9">
        <f t="shared" si="55"/>
        <v>0.8</v>
      </c>
    </row>
    <row r="441" spans="1:25" x14ac:dyDescent="0.2">
      <c r="A441" s="1" t="s">
        <v>799</v>
      </c>
      <c r="B441" s="1">
        <f t="shared" si="48"/>
        <v>2024</v>
      </c>
      <c r="C441" s="1" t="str">
        <f t="shared" si="49"/>
        <v>03</v>
      </c>
      <c r="D441" s="1" t="str">
        <f t="shared" si="50"/>
        <v>03/24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2</v>
      </c>
      <c r="M441" s="1" t="s">
        <v>1044</v>
      </c>
      <c r="N441" s="1" t="s">
        <v>3</v>
      </c>
      <c r="O441" s="6">
        <v>0</v>
      </c>
      <c r="P441" s="6">
        <v>0</v>
      </c>
      <c r="Q441" s="6">
        <v>10</v>
      </c>
      <c r="R441" s="4">
        <v>0</v>
      </c>
      <c r="S441" s="4">
        <v>1226465.8625032259</v>
      </c>
      <c r="T441" s="4">
        <v>0</v>
      </c>
      <c r="U441" s="4">
        <f t="shared" si="51"/>
        <v>1226465.8625032259</v>
      </c>
      <c r="V441" s="9">
        <f t="shared" si="52"/>
        <v>1</v>
      </c>
      <c r="W441" s="9">
        <f t="shared" si="53"/>
        <v>0</v>
      </c>
      <c r="X441" s="9">
        <f t="shared" si="54"/>
        <v>0</v>
      </c>
      <c r="Y441" s="9">
        <f t="shared" si="55"/>
        <v>0</v>
      </c>
    </row>
    <row r="442" spans="1:25" x14ac:dyDescent="0.2">
      <c r="A442" s="1" t="s">
        <v>800</v>
      </c>
      <c r="B442" s="1">
        <f t="shared" si="48"/>
        <v>2024</v>
      </c>
      <c r="C442" s="1" t="str">
        <f t="shared" si="49"/>
        <v>03</v>
      </c>
      <c r="D442" s="1" t="str">
        <f t="shared" si="50"/>
        <v>03/24</v>
      </c>
      <c r="E442" s="1" t="s">
        <v>5</v>
      </c>
      <c r="F442" s="1" t="s">
        <v>801</v>
      </c>
      <c r="G442" s="1" t="s">
        <v>7</v>
      </c>
      <c r="H442" s="1" t="s">
        <v>8</v>
      </c>
      <c r="I442" s="1" t="s">
        <v>9</v>
      </c>
      <c r="J442" s="1" t="s">
        <v>1</v>
      </c>
      <c r="K442" s="1" t="s">
        <v>1</v>
      </c>
      <c r="L442" s="1" t="s">
        <v>2</v>
      </c>
      <c r="M442" s="1" t="s">
        <v>1044</v>
      </c>
      <c r="N442" s="1" t="s">
        <v>3</v>
      </c>
      <c r="O442" s="6">
        <v>6</v>
      </c>
      <c r="P442" s="6">
        <v>0</v>
      </c>
      <c r="Q442" s="6">
        <v>4</v>
      </c>
      <c r="R442" s="4">
        <v>0</v>
      </c>
      <c r="S442" s="4">
        <v>1226465.8625032259</v>
      </c>
      <c r="T442" s="4">
        <v>0</v>
      </c>
      <c r="U442" s="4">
        <f t="shared" si="51"/>
        <v>1226465.8625032259</v>
      </c>
      <c r="V442" s="9">
        <f t="shared" si="52"/>
        <v>1</v>
      </c>
      <c r="W442" s="9">
        <f t="shared" si="53"/>
        <v>1</v>
      </c>
      <c r="X442" s="9">
        <f t="shared" si="54"/>
        <v>0.6</v>
      </c>
      <c r="Y442" s="9">
        <f t="shared" si="55"/>
        <v>0.6</v>
      </c>
    </row>
    <row r="443" spans="1:25" x14ac:dyDescent="0.2">
      <c r="A443" s="1" t="s">
        <v>802</v>
      </c>
      <c r="B443" s="1">
        <f t="shared" si="48"/>
        <v>2024</v>
      </c>
      <c r="C443" s="1" t="str">
        <f t="shared" si="49"/>
        <v>03</v>
      </c>
      <c r="D443" s="1" t="str">
        <f t="shared" si="50"/>
        <v>03/24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2</v>
      </c>
      <c r="M443" s="1" t="s">
        <v>1044</v>
      </c>
      <c r="N443" s="1" t="s">
        <v>3</v>
      </c>
      <c r="O443" s="6">
        <v>0</v>
      </c>
      <c r="P443" s="6">
        <v>0</v>
      </c>
      <c r="Q443" s="6">
        <v>10</v>
      </c>
      <c r="R443" s="4">
        <v>0</v>
      </c>
      <c r="S443" s="4">
        <v>1226465.8625032259</v>
      </c>
      <c r="T443" s="4">
        <v>0</v>
      </c>
      <c r="U443" s="4">
        <f t="shared" si="51"/>
        <v>1226465.8625032259</v>
      </c>
      <c r="V443" s="9">
        <f t="shared" si="52"/>
        <v>1</v>
      </c>
      <c r="W443" s="9">
        <f t="shared" si="53"/>
        <v>0</v>
      </c>
      <c r="X443" s="9">
        <f t="shared" si="54"/>
        <v>0</v>
      </c>
      <c r="Y443" s="9">
        <f t="shared" si="55"/>
        <v>0</v>
      </c>
    </row>
    <row r="444" spans="1:25" x14ac:dyDescent="0.2">
      <c r="A444" s="1" t="s">
        <v>803</v>
      </c>
      <c r="B444" s="1">
        <f t="shared" si="48"/>
        <v>2024</v>
      </c>
      <c r="C444" s="1" t="str">
        <f t="shared" si="49"/>
        <v>03</v>
      </c>
      <c r="D444" s="1" t="str">
        <f t="shared" si="50"/>
        <v>03/24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804</v>
      </c>
      <c r="K444" s="1" t="s">
        <v>13</v>
      </c>
      <c r="L444" s="1" t="s">
        <v>2</v>
      </c>
      <c r="M444" s="1" t="s">
        <v>1044</v>
      </c>
      <c r="N444" s="1" t="s">
        <v>3</v>
      </c>
      <c r="O444" s="6">
        <v>0</v>
      </c>
      <c r="P444" s="6">
        <v>0.31805555555555548</v>
      </c>
      <c r="Q444" s="6">
        <v>9.6819444444444436</v>
      </c>
      <c r="R444" s="4">
        <v>66066.180000000008</v>
      </c>
      <c r="S444" s="4">
        <v>1226465.8625032259</v>
      </c>
      <c r="T444" s="4">
        <v>0</v>
      </c>
      <c r="U444" s="4">
        <f t="shared" si="51"/>
        <v>1292532.0425032258</v>
      </c>
      <c r="V444" s="9">
        <f t="shared" si="52"/>
        <v>0.96819444444444436</v>
      </c>
      <c r="W444" s="9">
        <f t="shared" si="53"/>
        <v>0</v>
      </c>
      <c r="X444" s="9">
        <f t="shared" si="54"/>
        <v>0</v>
      </c>
      <c r="Y444" s="9">
        <f t="shared" si="55"/>
        <v>0</v>
      </c>
    </row>
    <row r="445" spans="1:25" x14ac:dyDescent="0.2">
      <c r="A445" s="1" t="s">
        <v>805</v>
      </c>
      <c r="B445" s="1">
        <f t="shared" si="48"/>
        <v>2024</v>
      </c>
      <c r="C445" s="1" t="str">
        <f t="shared" si="49"/>
        <v>03</v>
      </c>
      <c r="D445" s="1" t="str">
        <f t="shared" si="50"/>
        <v>03/24</v>
      </c>
      <c r="E445" s="1" t="s">
        <v>5</v>
      </c>
      <c r="F445" s="1" t="s">
        <v>806</v>
      </c>
      <c r="G445" s="1" t="s">
        <v>7</v>
      </c>
      <c r="H445" s="1" t="s">
        <v>131</v>
      </c>
      <c r="I445" s="1" t="s">
        <v>9</v>
      </c>
      <c r="J445" s="1" t="s">
        <v>1</v>
      </c>
      <c r="K445" s="1" t="s">
        <v>1</v>
      </c>
      <c r="L445" s="1" t="s">
        <v>2</v>
      </c>
      <c r="M445" s="1" t="s">
        <v>1044</v>
      </c>
      <c r="N445" s="1" t="s">
        <v>3</v>
      </c>
      <c r="O445" s="6">
        <v>7</v>
      </c>
      <c r="P445" s="6">
        <v>0</v>
      </c>
      <c r="Q445" s="6">
        <v>3</v>
      </c>
      <c r="R445" s="4">
        <v>0</v>
      </c>
      <c r="S445" s="4">
        <v>1226465.8625032259</v>
      </c>
      <c r="T445" s="4">
        <v>0</v>
      </c>
      <c r="U445" s="4">
        <f t="shared" si="51"/>
        <v>1226465.8625032259</v>
      </c>
      <c r="V445" s="9">
        <f t="shared" si="52"/>
        <v>1</v>
      </c>
      <c r="W445" s="9">
        <f t="shared" si="53"/>
        <v>1</v>
      </c>
      <c r="X445" s="9">
        <f t="shared" si="54"/>
        <v>0.7</v>
      </c>
      <c r="Y445" s="9">
        <f t="shared" si="55"/>
        <v>0.7</v>
      </c>
    </row>
    <row r="446" spans="1:25" x14ac:dyDescent="0.2">
      <c r="A446" s="1" t="s">
        <v>807</v>
      </c>
      <c r="B446" s="1">
        <f t="shared" si="48"/>
        <v>2024</v>
      </c>
      <c r="C446" s="1" t="str">
        <f t="shared" si="49"/>
        <v>03</v>
      </c>
      <c r="D446" s="1" t="str">
        <f t="shared" si="50"/>
        <v>03/24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2</v>
      </c>
      <c r="M446" s="1" t="s">
        <v>1044</v>
      </c>
      <c r="N446" s="1" t="s">
        <v>3</v>
      </c>
      <c r="O446" s="6">
        <v>0</v>
      </c>
      <c r="P446" s="6">
        <v>0</v>
      </c>
      <c r="Q446" s="6">
        <v>10</v>
      </c>
      <c r="R446" s="4">
        <v>0</v>
      </c>
      <c r="S446" s="4">
        <v>1226465.8625032259</v>
      </c>
      <c r="T446" s="4">
        <v>0</v>
      </c>
      <c r="U446" s="4">
        <f t="shared" si="51"/>
        <v>1226465.8625032259</v>
      </c>
      <c r="V446" s="9">
        <f t="shared" si="52"/>
        <v>1</v>
      </c>
      <c r="W446" s="9">
        <f t="shared" si="53"/>
        <v>0</v>
      </c>
      <c r="X446" s="9">
        <f t="shared" si="54"/>
        <v>0</v>
      </c>
      <c r="Y446" s="9">
        <f t="shared" si="55"/>
        <v>0</v>
      </c>
    </row>
    <row r="447" spans="1:25" x14ac:dyDescent="0.2">
      <c r="A447" s="1" t="s">
        <v>808</v>
      </c>
      <c r="B447" s="1">
        <f t="shared" si="48"/>
        <v>2024</v>
      </c>
      <c r="C447" s="1" t="str">
        <f t="shared" si="49"/>
        <v>03</v>
      </c>
      <c r="D447" s="1" t="str">
        <f t="shared" si="50"/>
        <v>03/24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2</v>
      </c>
      <c r="M447" s="1" t="s">
        <v>1044</v>
      </c>
      <c r="N447" s="1" t="s">
        <v>3</v>
      </c>
      <c r="O447" s="6">
        <v>0</v>
      </c>
      <c r="P447" s="6">
        <v>0</v>
      </c>
      <c r="Q447" s="6">
        <v>10</v>
      </c>
      <c r="R447" s="4">
        <v>0</v>
      </c>
      <c r="S447" s="4">
        <v>1226465.8625032259</v>
      </c>
      <c r="T447" s="4">
        <v>0</v>
      </c>
      <c r="U447" s="4">
        <f t="shared" si="51"/>
        <v>1226465.8625032259</v>
      </c>
      <c r="V447" s="9">
        <f t="shared" si="52"/>
        <v>1</v>
      </c>
      <c r="W447" s="9">
        <f t="shared" si="53"/>
        <v>0</v>
      </c>
      <c r="X447" s="9">
        <f t="shared" si="54"/>
        <v>0</v>
      </c>
      <c r="Y447" s="9">
        <f t="shared" si="55"/>
        <v>0</v>
      </c>
    </row>
    <row r="448" spans="1:25" x14ac:dyDescent="0.2">
      <c r="A448" s="1" t="s">
        <v>809</v>
      </c>
      <c r="B448" s="1">
        <f t="shared" si="48"/>
        <v>2024</v>
      </c>
      <c r="C448" s="1" t="str">
        <f t="shared" si="49"/>
        <v>03</v>
      </c>
      <c r="D448" s="1" t="str">
        <f t="shared" si="50"/>
        <v>03/24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2</v>
      </c>
      <c r="M448" s="1" t="s">
        <v>1044</v>
      </c>
      <c r="N448" s="1" t="s">
        <v>3</v>
      </c>
      <c r="O448" s="6">
        <v>0</v>
      </c>
      <c r="P448" s="6">
        <v>0</v>
      </c>
      <c r="Q448" s="6">
        <v>10</v>
      </c>
      <c r="R448" s="4">
        <v>0</v>
      </c>
      <c r="S448" s="4">
        <v>1226465.8625032259</v>
      </c>
      <c r="T448" s="4">
        <v>0</v>
      </c>
      <c r="U448" s="4">
        <f t="shared" si="51"/>
        <v>1226465.8625032259</v>
      </c>
      <c r="V448" s="9">
        <f t="shared" si="52"/>
        <v>1</v>
      </c>
      <c r="W448" s="9">
        <f t="shared" si="53"/>
        <v>0</v>
      </c>
      <c r="X448" s="9">
        <f t="shared" si="54"/>
        <v>0</v>
      </c>
      <c r="Y448" s="9">
        <f t="shared" si="55"/>
        <v>0</v>
      </c>
    </row>
    <row r="449" spans="1:25" x14ac:dyDescent="0.2">
      <c r="A449" s="1" t="s">
        <v>810</v>
      </c>
      <c r="B449" s="1">
        <f t="shared" si="48"/>
        <v>2024</v>
      </c>
      <c r="C449" s="1" t="str">
        <f t="shared" si="49"/>
        <v>03</v>
      </c>
      <c r="D449" s="1" t="str">
        <f t="shared" si="50"/>
        <v>03/24</v>
      </c>
      <c r="E449" s="1" t="s">
        <v>5</v>
      </c>
      <c r="F449" s="1" t="s">
        <v>811</v>
      </c>
      <c r="G449" s="1" t="s">
        <v>7</v>
      </c>
      <c r="H449" s="1" t="s">
        <v>131</v>
      </c>
      <c r="I449" s="1" t="s">
        <v>9</v>
      </c>
      <c r="J449" s="1" t="s">
        <v>1</v>
      </c>
      <c r="K449" s="1" t="s">
        <v>1</v>
      </c>
      <c r="L449" s="1" t="s">
        <v>2</v>
      </c>
      <c r="M449" s="1" t="s">
        <v>1044</v>
      </c>
      <c r="N449" s="1" t="s">
        <v>3</v>
      </c>
      <c r="O449" s="6">
        <v>7</v>
      </c>
      <c r="P449" s="6">
        <v>0</v>
      </c>
      <c r="Q449" s="6">
        <v>3</v>
      </c>
      <c r="R449" s="4">
        <v>0</v>
      </c>
      <c r="S449" s="4">
        <v>1226465.8625032259</v>
      </c>
      <c r="T449" s="4">
        <v>0</v>
      </c>
      <c r="U449" s="4">
        <f t="shared" si="51"/>
        <v>1226465.8625032259</v>
      </c>
      <c r="V449" s="9">
        <f t="shared" si="52"/>
        <v>1</v>
      </c>
      <c r="W449" s="9">
        <f t="shared" si="53"/>
        <v>1</v>
      </c>
      <c r="X449" s="9">
        <f t="shared" si="54"/>
        <v>0.7</v>
      </c>
      <c r="Y449" s="9">
        <f t="shared" si="55"/>
        <v>0.7</v>
      </c>
    </row>
    <row r="450" spans="1:25" x14ac:dyDescent="0.2">
      <c r="A450" s="1" t="s">
        <v>812</v>
      </c>
      <c r="B450" s="1">
        <f t="shared" si="48"/>
        <v>2024</v>
      </c>
      <c r="C450" s="1" t="str">
        <f t="shared" si="49"/>
        <v>03</v>
      </c>
      <c r="D450" s="1" t="str">
        <f t="shared" si="50"/>
        <v>03/24</v>
      </c>
      <c r="E450" s="1" t="s">
        <v>5</v>
      </c>
      <c r="F450" s="1" t="s">
        <v>813</v>
      </c>
      <c r="G450" s="1" t="s">
        <v>7</v>
      </c>
      <c r="H450" s="1" t="s">
        <v>131</v>
      </c>
      <c r="I450" s="1" t="s">
        <v>9</v>
      </c>
      <c r="J450" s="1" t="s">
        <v>814</v>
      </c>
      <c r="K450" s="1" t="s">
        <v>13</v>
      </c>
      <c r="L450" s="1" t="s">
        <v>2</v>
      </c>
      <c r="M450" s="1" t="s">
        <v>1044</v>
      </c>
      <c r="N450" s="1" t="s">
        <v>3</v>
      </c>
      <c r="O450" s="6">
        <v>7</v>
      </c>
      <c r="P450" s="6">
        <v>0.33333333333333331</v>
      </c>
      <c r="Q450" s="6">
        <v>2.666666666666667</v>
      </c>
      <c r="R450" s="4">
        <v>215000</v>
      </c>
      <c r="S450" s="4">
        <v>1226465.8625032259</v>
      </c>
      <c r="T450" s="4">
        <v>0</v>
      </c>
      <c r="U450" s="4">
        <f t="shared" si="51"/>
        <v>1441465.8625032259</v>
      </c>
      <c r="V450" s="9">
        <f t="shared" si="52"/>
        <v>0.96666666666666679</v>
      </c>
      <c r="W450" s="9">
        <f t="shared" si="53"/>
        <v>0.95454545454545459</v>
      </c>
      <c r="X450" s="9">
        <f t="shared" si="54"/>
        <v>0.72413793103448265</v>
      </c>
      <c r="Y450" s="9">
        <f t="shared" si="55"/>
        <v>0.7</v>
      </c>
    </row>
    <row r="451" spans="1:25" x14ac:dyDescent="0.2">
      <c r="A451" s="1" t="s">
        <v>815</v>
      </c>
      <c r="B451" s="1">
        <f t="shared" ref="B451:B514" si="56">YEAR(A451)</f>
        <v>2024</v>
      </c>
      <c r="C451" s="1" t="str">
        <f t="shared" ref="C451:C514" si="57">TEXT(A451,"mm")</f>
        <v>03</v>
      </c>
      <c r="D451" s="1" t="str">
        <f t="shared" ref="D451:D514" si="58">TEXT(A451,"mm/yy")</f>
        <v>03/24</v>
      </c>
      <c r="E451" s="1" t="s">
        <v>5</v>
      </c>
      <c r="F451" s="1" t="s">
        <v>816</v>
      </c>
      <c r="G451" s="1" t="s">
        <v>7</v>
      </c>
      <c r="H451" s="1" t="s">
        <v>131</v>
      </c>
      <c r="I451" s="1" t="s">
        <v>9</v>
      </c>
      <c r="J451" s="1" t="s">
        <v>1</v>
      </c>
      <c r="K451" s="1" t="s">
        <v>1</v>
      </c>
      <c r="L451" s="1" t="s">
        <v>2</v>
      </c>
      <c r="M451" s="1" t="s">
        <v>1044</v>
      </c>
      <c r="N451" s="1" t="s">
        <v>3</v>
      </c>
      <c r="O451" s="6">
        <v>7</v>
      </c>
      <c r="P451" s="6">
        <v>0</v>
      </c>
      <c r="Q451" s="6">
        <v>3</v>
      </c>
      <c r="R451" s="4">
        <v>0</v>
      </c>
      <c r="S451" s="4">
        <v>1226465.8625032259</v>
      </c>
      <c r="T451" s="4">
        <v>0</v>
      </c>
      <c r="U451" s="4">
        <f t="shared" ref="U451:U514" si="59">SUM(R451:T451)</f>
        <v>1226465.8625032259</v>
      </c>
      <c r="V451" s="9">
        <f t="shared" ref="V451:V514" si="60">IFERROR((O451+Q451)/10,0)</f>
        <v>1</v>
      </c>
      <c r="W451" s="9">
        <f t="shared" ref="W451:W514" si="61">IFERROR(O451/(O451+P451),0)</f>
        <v>1</v>
      </c>
      <c r="X451" s="9">
        <f t="shared" ref="X451:X514" si="62">IFERROR(O451/(O451+Q451),0)</f>
        <v>0.7</v>
      </c>
      <c r="Y451" s="9">
        <f t="shared" ref="Y451:Y514" si="63">IFERROR(O451/10,0)</f>
        <v>0.7</v>
      </c>
    </row>
    <row r="452" spans="1:25" x14ac:dyDescent="0.2">
      <c r="A452" s="1" t="s">
        <v>817</v>
      </c>
      <c r="B452" s="1">
        <f t="shared" si="56"/>
        <v>2024</v>
      </c>
      <c r="C452" s="1" t="str">
        <f t="shared" si="57"/>
        <v>03</v>
      </c>
      <c r="D452" s="1" t="str">
        <f t="shared" si="58"/>
        <v>03/24</v>
      </c>
      <c r="E452" s="1" t="s">
        <v>5</v>
      </c>
      <c r="F452" s="1" t="s">
        <v>818</v>
      </c>
      <c r="G452" s="1" t="s">
        <v>7</v>
      </c>
      <c r="H452" s="1" t="s">
        <v>29</v>
      </c>
      <c r="I452" s="1" t="s">
        <v>9</v>
      </c>
      <c r="J452" s="1" t="s">
        <v>819</v>
      </c>
      <c r="K452" s="1" t="s">
        <v>13</v>
      </c>
      <c r="L452" s="1" t="s">
        <v>2</v>
      </c>
      <c r="M452" s="1" t="s">
        <v>1044</v>
      </c>
      <c r="N452" s="1" t="s">
        <v>3</v>
      </c>
      <c r="O452" s="6">
        <v>7</v>
      </c>
      <c r="P452" s="6">
        <v>0.40500000000000003</v>
      </c>
      <c r="Q452" s="6">
        <v>2.5950000000000002</v>
      </c>
      <c r="R452" s="4">
        <v>860000</v>
      </c>
      <c r="S452" s="4">
        <v>1226465.8625032259</v>
      </c>
      <c r="T452" s="4">
        <v>0</v>
      </c>
      <c r="U452" s="4">
        <f t="shared" si="59"/>
        <v>2086465.8625032259</v>
      </c>
      <c r="V452" s="9">
        <f t="shared" si="60"/>
        <v>0.95950000000000002</v>
      </c>
      <c r="W452" s="9">
        <f t="shared" si="61"/>
        <v>0.94530722484807561</v>
      </c>
      <c r="X452" s="9">
        <f t="shared" si="62"/>
        <v>0.72954663887441373</v>
      </c>
      <c r="Y452" s="9">
        <f t="shared" si="63"/>
        <v>0.7</v>
      </c>
    </row>
    <row r="453" spans="1:25" x14ac:dyDescent="0.2">
      <c r="A453" s="1" t="s">
        <v>820</v>
      </c>
      <c r="B453" s="1">
        <f t="shared" si="56"/>
        <v>2024</v>
      </c>
      <c r="C453" s="1" t="str">
        <f t="shared" si="57"/>
        <v>03</v>
      </c>
      <c r="D453" s="1" t="str">
        <f t="shared" si="58"/>
        <v>03/24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2</v>
      </c>
      <c r="M453" s="1" t="s">
        <v>1044</v>
      </c>
      <c r="N453" s="1" t="s">
        <v>3</v>
      </c>
      <c r="O453" s="6">
        <v>0</v>
      </c>
      <c r="P453" s="6">
        <v>0</v>
      </c>
      <c r="Q453" s="6">
        <v>10</v>
      </c>
      <c r="R453" s="4">
        <v>0</v>
      </c>
      <c r="S453" s="4">
        <v>1226465.8625032259</v>
      </c>
      <c r="T453" s="4">
        <v>0</v>
      </c>
      <c r="U453" s="4">
        <f t="shared" si="59"/>
        <v>1226465.8625032259</v>
      </c>
      <c r="V453" s="9">
        <f t="shared" si="60"/>
        <v>1</v>
      </c>
      <c r="W453" s="9">
        <f t="shared" si="61"/>
        <v>0</v>
      </c>
      <c r="X453" s="9">
        <f t="shared" si="62"/>
        <v>0</v>
      </c>
      <c r="Y453" s="9">
        <f t="shared" si="63"/>
        <v>0</v>
      </c>
    </row>
    <row r="454" spans="1:25" x14ac:dyDescent="0.2">
      <c r="A454" s="1" t="s">
        <v>821</v>
      </c>
      <c r="B454" s="1">
        <f t="shared" si="56"/>
        <v>2024</v>
      </c>
      <c r="C454" s="1" t="str">
        <f t="shared" si="57"/>
        <v>03</v>
      </c>
      <c r="D454" s="1" t="str">
        <f t="shared" si="58"/>
        <v>03/24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822</v>
      </c>
      <c r="K454" s="1" t="s">
        <v>99</v>
      </c>
      <c r="L454" s="1" t="s">
        <v>2</v>
      </c>
      <c r="M454" s="1" t="s">
        <v>1044</v>
      </c>
      <c r="N454" s="1" t="s">
        <v>3</v>
      </c>
      <c r="O454" s="6">
        <v>0</v>
      </c>
      <c r="P454" s="6">
        <v>0.5</v>
      </c>
      <c r="Q454" s="6">
        <v>9.5</v>
      </c>
      <c r="R454" s="4">
        <v>198198.54</v>
      </c>
      <c r="S454" s="4">
        <v>1226465.8625032259</v>
      </c>
      <c r="T454" s="4">
        <v>0</v>
      </c>
      <c r="U454" s="4">
        <f t="shared" si="59"/>
        <v>1424664.402503226</v>
      </c>
      <c r="V454" s="9">
        <f t="shared" si="60"/>
        <v>0.95</v>
      </c>
      <c r="W454" s="9">
        <f t="shared" si="61"/>
        <v>0</v>
      </c>
      <c r="X454" s="9">
        <f t="shared" si="62"/>
        <v>0</v>
      </c>
      <c r="Y454" s="9">
        <f t="shared" si="63"/>
        <v>0</v>
      </c>
    </row>
    <row r="455" spans="1:25" x14ac:dyDescent="0.2">
      <c r="A455" s="1" t="s">
        <v>823</v>
      </c>
      <c r="B455" s="1">
        <f t="shared" si="56"/>
        <v>2024</v>
      </c>
      <c r="C455" s="1" t="str">
        <f t="shared" si="57"/>
        <v>03</v>
      </c>
      <c r="D455" s="1" t="str">
        <f t="shared" si="58"/>
        <v>03/24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2</v>
      </c>
      <c r="M455" s="1" t="s">
        <v>1044</v>
      </c>
      <c r="N455" s="1" t="s">
        <v>3</v>
      </c>
      <c r="O455" s="6">
        <v>0</v>
      </c>
      <c r="P455" s="6">
        <v>0</v>
      </c>
      <c r="Q455" s="6">
        <v>10</v>
      </c>
      <c r="R455" s="4">
        <v>0</v>
      </c>
      <c r="S455" s="4">
        <v>1226465.8625032259</v>
      </c>
      <c r="T455" s="4">
        <v>0</v>
      </c>
      <c r="U455" s="4">
        <f t="shared" si="59"/>
        <v>1226465.8625032259</v>
      </c>
      <c r="V455" s="9">
        <f t="shared" si="60"/>
        <v>1</v>
      </c>
      <c r="W455" s="9">
        <f t="shared" si="61"/>
        <v>0</v>
      </c>
      <c r="X455" s="9">
        <f t="shared" si="62"/>
        <v>0</v>
      </c>
      <c r="Y455" s="9">
        <f t="shared" si="63"/>
        <v>0</v>
      </c>
    </row>
    <row r="456" spans="1:25" x14ac:dyDescent="0.2">
      <c r="A456" s="1" t="s">
        <v>824</v>
      </c>
      <c r="B456" s="1">
        <f t="shared" si="56"/>
        <v>2024</v>
      </c>
      <c r="C456" s="1" t="str">
        <f t="shared" si="57"/>
        <v>03</v>
      </c>
      <c r="D456" s="1" t="str">
        <f t="shared" si="58"/>
        <v>03/24</v>
      </c>
      <c r="E456" s="1" t="s">
        <v>5</v>
      </c>
      <c r="F456" s="1" t="s">
        <v>825</v>
      </c>
      <c r="G456" s="1" t="s">
        <v>7</v>
      </c>
      <c r="H456" s="1" t="s">
        <v>131</v>
      </c>
      <c r="I456" s="1" t="s">
        <v>9</v>
      </c>
      <c r="J456" s="1" t="s">
        <v>1</v>
      </c>
      <c r="K456" s="1" t="s">
        <v>1</v>
      </c>
      <c r="L456" s="1" t="s">
        <v>2</v>
      </c>
      <c r="M456" s="1" t="s">
        <v>1044</v>
      </c>
      <c r="N456" s="1" t="s">
        <v>3</v>
      </c>
      <c r="O456" s="6">
        <v>7</v>
      </c>
      <c r="P456" s="6">
        <v>0</v>
      </c>
      <c r="Q456" s="6">
        <v>3</v>
      </c>
      <c r="R456" s="4">
        <v>0</v>
      </c>
      <c r="S456" s="4">
        <v>1226465.8625032259</v>
      </c>
      <c r="T456" s="4">
        <v>0</v>
      </c>
      <c r="U456" s="4">
        <f t="shared" si="59"/>
        <v>1226465.8625032259</v>
      </c>
      <c r="V456" s="9">
        <f t="shared" si="60"/>
        <v>1</v>
      </c>
      <c r="W456" s="9">
        <f t="shared" si="61"/>
        <v>1</v>
      </c>
      <c r="X456" s="9">
        <f t="shared" si="62"/>
        <v>0.7</v>
      </c>
      <c r="Y456" s="9">
        <f t="shared" si="63"/>
        <v>0.7</v>
      </c>
    </row>
    <row r="457" spans="1:25" x14ac:dyDescent="0.2">
      <c r="A457" s="1" t="s">
        <v>826</v>
      </c>
      <c r="B457" s="1">
        <f t="shared" si="56"/>
        <v>2024</v>
      </c>
      <c r="C457" s="1" t="str">
        <f t="shared" si="57"/>
        <v>03</v>
      </c>
      <c r="D457" s="1" t="str">
        <f t="shared" si="58"/>
        <v>03/24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827</v>
      </c>
      <c r="K457" s="1" t="s">
        <v>13</v>
      </c>
      <c r="L457" s="1" t="s">
        <v>2</v>
      </c>
      <c r="M457" s="1" t="s">
        <v>1044</v>
      </c>
      <c r="N457" s="1" t="s">
        <v>3</v>
      </c>
      <c r="O457" s="6">
        <v>0</v>
      </c>
      <c r="P457" s="6">
        <v>0.32555555555555549</v>
      </c>
      <c r="Q457" s="6">
        <v>9.6744444444444451</v>
      </c>
      <c r="R457" s="4">
        <v>99099.270000000019</v>
      </c>
      <c r="S457" s="4">
        <v>1226465.8625032259</v>
      </c>
      <c r="T457" s="4">
        <v>0</v>
      </c>
      <c r="U457" s="4">
        <f t="shared" si="59"/>
        <v>1325565.1325032259</v>
      </c>
      <c r="V457" s="9">
        <f t="shared" si="60"/>
        <v>0.96744444444444455</v>
      </c>
      <c r="W457" s="9">
        <f t="shared" si="61"/>
        <v>0</v>
      </c>
      <c r="X457" s="9">
        <f t="shared" si="62"/>
        <v>0</v>
      </c>
      <c r="Y457" s="9">
        <f t="shared" si="63"/>
        <v>0</v>
      </c>
    </row>
    <row r="458" spans="1:25" x14ac:dyDescent="0.2">
      <c r="A458" s="1" t="s">
        <v>828</v>
      </c>
      <c r="B458" s="1">
        <f t="shared" si="56"/>
        <v>2024</v>
      </c>
      <c r="C458" s="1" t="str">
        <f t="shared" si="57"/>
        <v>03</v>
      </c>
      <c r="D458" s="1" t="str">
        <f t="shared" si="58"/>
        <v>03/24</v>
      </c>
      <c r="E458" s="1" t="s">
        <v>5</v>
      </c>
      <c r="F458" s="1" t="s">
        <v>829</v>
      </c>
      <c r="G458" s="1" t="s">
        <v>7</v>
      </c>
      <c r="H458" s="1" t="s">
        <v>8</v>
      </c>
      <c r="I458" s="1" t="s">
        <v>9</v>
      </c>
      <c r="J458" s="1" t="s">
        <v>1</v>
      </c>
      <c r="K458" s="1" t="s">
        <v>1</v>
      </c>
      <c r="L458" s="1" t="s">
        <v>2</v>
      </c>
      <c r="M458" s="1" t="s">
        <v>1044</v>
      </c>
      <c r="N458" s="1" t="s">
        <v>3</v>
      </c>
      <c r="O458" s="6">
        <v>7</v>
      </c>
      <c r="P458" s="6">
        <v>0</v>
      </c>
      <c r="Q458" s="6">
        <v>3</v>
      </c>
      <c r="R458" s="4">
        <v>0</v>
      </c>
      <c r="S458" s="4">
        <v>1226465.8625032259</v>
      </c>
      <c r="T458" s="4">
        <v>0</v>
      </c>
      <c r="U458" s="4">
        <f t="shared" si="59"/>
        <v>1226465.8625032259</v>
      </c>
      <c r="V458" s="9">
        <f t="shared" si="60"/>
        <v>1</v>
      </c>
      <c r="W458" s="9">
        <f t="shared" si="61"/>
        <v>1</v>
      </c>
      <c r="X458" s="9">
        <f t="shared" si="62"/>
        <v>0.7</v>
      </c>
      <c r="Y458" s="9">
        <f t="shared" si="63"/>
        <v>0.7</v>
      </c>
    </row>
    <row r="459" spans="1:25" x14ac:dyDescent="0.2">
      <c r="A459" s="1" t="s">
        <v>830</v>
      </c>
      <c r="B459" s="1">
        <f t="shared" si="56"/>
        <v>2024</v>
      </c>
      <c r="C459" s="1" t="str">
        <f t="shared" si="57"/>
        <v>03</v>
      </c>
      <c r="D459" s="1" t="str">
        <f t="shared" si="58"/>
        <v>03/24</v>
      </c>
      <c r="E459" s="1" t="s">
        <v>5</v>
      </c>
      <c r="F459" s="1" t="s">
        <v>831</v>
      </c>
      <c r="G459" s="1" t="s">
        <v>7</v>
      </c>
      <c r="H459" s="1" t="s">
        <v>8</v>
      </c>
      <c r="I459" s="1" t="s">
        <v>9</v>
      </c>
      <c r="J459" s="1" t="s">
        <v>1</v>
      </c>
      <c r="K459" s="1" t="s">
        <v>1</v>
      </c>
      <c r="L459" s="1" t="s">
        <v>2</v>
      </c>
      <c r="M459" s="1" t="s">
        <v>1044</v>
      </c>
      <c r="N459" s="1" t="s">
        <v>3</v>
      </c>
      <c r="O459" s="6">
        <v>7</v>
      </c>
      <c r="P459" s="6">
        <v>0</v>
      </c>
      <c r="Q459" s="6">
        <v>3</v>
      </c>
      <c r="R459" s="4">
        <v>0</v>
      </c>
      <c r="S459" s="4">
        <v>1226465.8625032259</v>
      </c>
      <c r="T459" s="4">
        <v>0</v>
      </c>
      <c r="U459" s="4">
        <f t="shared" si="59"/>
        <v>1226465.8625032259</v>
      </c>
      <c r="V459" s="9">
        <f t="shared" si="60"/>
        <v>1</v>
      </c>
      <c r="W459" s="9">
        <f t="shared" si="61"/>
        <v>1</v>
      </c>
      <c r="X459" s="9">
        <f t="shared" si="62"/>
        <v>0.7</v>
      </c>
      <c r="Y459" s="9">
        <f t="shared" si="63"/>
        <v>0.7</v>
      </c>
    </row>
    <row r="460" spans="1:25" x14ac:dyDescent="0.2">
      <c r="A460" s="1" t="s">
        <v>832</v>
      </c>
      <c r="B460" s="1">
        <f t="shared" si="56"/>
        <v>2024</v>
      </c>
      <c r="C460" s="1" t="str">
        <f t="shared" si="57"/>
        <v>03</v>
      </c>
      <c r="D460" s="1" t="str">
        <f t="shared" si="58"/>
        <v>03/24</v>
      </c>
      <c r="E460" s="1" t="s">
        <v>5</v>
      </c>
      <c r="F460" s="1" t="s">
        <v>833</v>
      </c>
      <c r="G460" s="1" t="s">
        <v>7</v>
      </c>
      <c r="H460" s="1" t="s">
        <v>8</v>
      </c>
      <c r="I460" s="1" t="s">
        <v>9</v>
      </c>
      <c r="J460" s="1" t="s">
        <v>1</v>
      </c>
      <c r="K460" s="1" t="s">
        <v>1</v>
      </c>
      <c r="L460" s="1" t="s">
        <v>2</v>
      </c>
      <c r="M460" s="1" t="s">
        <v>1044</v>
      </c>
      <c r="N460" s="1" t="s">
        <v>3</v>
      </c>
      <c r="O460" s="6">
        <v>3</v>
      </c>
      <c r="P460" s="6">
        <v>0</v>
      </c>
      <c r="Q460" s="6">
        <v>7</v>
      </c>
      <c r="R460" s="4">
        <v>0</v>
      </c>
      <c r="S460" s="4">
        <v>1226465.8625032259</v>
      </c>
      <c r="T460" s="4">
        <v>0</v>
      </c>
      <c r="U460" s="4">
        <f t="shared" si="59"/>
        <v>1226465.8625032259</v>
      </c>
      <c r="V460" s="9">
        <f t="shared" si="60"/>
        <v>1</v>
      </c>
      <c r="W460" s="9">
        <f t="shared" si="61"/>
        <v>1</v>
      </c>
      <c r="X460" s="9">
        <f t="shared" si="62"/>
        <v>0.3</v>
      </c>
      <c r="Y460" s="9">
        <f t="shared" si="63"/>
        <v>0.3</v>
      </c>
    </row>
    <row r="461" spans="1:25" x14ac:dyDescent="0.2">
      <c r="A461" s="1" t="s">
        <v>834</v>
      </c>
      <c r="B461" s="1">
        <f t="shared" si="56"/>
        <v>2024</v>
      </c>
      <c r="C461" s="1" t="str">
        <f t="shared" si="57"/>
        <v>03</v>
      </c>
      <c r="D461" s="1" t="str">
        <f t="shared" si="58"/>
        <v>03/24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2</v>
      </c>
      <c r="M461" s="1" t="s">
        <v>1044</v>
      </c>
      <c r="N461" s="1" t="s">
        <v>3</v>
      </c>
      <c r="O461" s="6">
        <v>0</v>
      </c>
      <c r="P461" s="6">
        <v>0</v>
      </c>
      <c r="Q461" s="6">
        <v>10</v>
      </c>
      <c r="R461" s="4">
        <v>0</v>
      </c>
      <c r="S461" s="4">
        <v>1226465.8625032259</v>
      </c>
      <c r="T461" s="4">
        <v>0</v>
      </c>
      <c r="U461" s="4">
        <f t="shared" si="59"/>
        <v>1226465.8625032259</v>
      </c>
      <c r="V461" s="9">
        <f t="shared" si="60"/>
        <v>1</v>
      </c>
      <c r="W461" s="9">
        <f t="shared" si="61"/>
        <v>0</v>
      </c>
      <c r="X461" s="9">
        <f t="shared" si="62"/>
        <v>0</v>
      </c>
      <c r="Y461" s="9">
        <f t="shared" si="63"/>
        <v>0</v>
      </c>
    </row>
    <row r="462" spans="1:25" x14ac:dyDescent="0.2">
      <c r="A462" s="1" t="s">
        <v>835</v>
      </c>
      <c r="B462" s="1">
        <f t="shared" si="56"/>
        <v>2024</v>
      </c>
      <c r="C462" s="1" t="str">
        <f t="shared" si="57"/>
        <v>03</v>
      </c>
      <c r="D462" s="1" t="str">
        <f t="shared" si="58"/>
        <v>03/24</v>
      </c>
      <c r="E462" s="1" t="s">
        <v>5</v>
      </c>
      <c r="F462" s="1" t="s">
        <v>836</v>
      </c>
      <c r="G462" s="1" t="s">
        <v>7</v>
      </c>
      <c r="H462" s="1" t="s">
        <v>131</v>
      </c>
      <c r="I462" s="1" t="s">
        <v>9</v>
      </c>
      <c r="J462" s="1" t="s">
        <v>1</v>
      </c>
      <c r="K462" s="1" t="s">
        <v>1</v>
      </c>
      <c r="L462" s="1" t="s">
        <v>2</v>
      </c>
      <c r="M462" s="1" t="s">
        <v>1044</v>
      </c>
      <c r="N462" s="1" t="s">
        <v>3</v>
      </c>
      <c r="O462" s="6">
        <v>7</v>
      </c>
      <c r="P462" s="6">
        <v>0</v>
      </c>
      <c r="Q462" s="6">
        <v>3</v>
      </c>
      <c r="R462" s="4">
        <v>0</v>
      </c>
      <c r="S462" s="4">
        <v>1226465.8625032259</v>
      </c>
      <c r="T462" s="4">
        <v>0</v>
      </c>
      <c r="U462" s="4">
        <f t="shared" si="59"/>
        <v>1226465.8625032259</v>
      </c>
      <c r="V462" s="9">
        <f t="shared" si="60"/>
        <v>1</v>
      </c>
      <c r="W462" s="9">
        <f t="shared" si="61"/>
        <v>1</v>
      </c>
      <c r="X462" s="9">
        <f t="shared" si="62"/>
        <v>0.7</v>
      </c>
      <c r="Y462" s="9">
        <f t="shared" si="63"/>
        <v>0.7</v>
      </c>
    </row>
    <row r="463" spans="1:25" x14ac:dyDescent="0.2">
      <c r="A463" s="1" t="s">
        <v>837</v>
      </c>
      <c r="B463" s="1">
        <f t="shared" si="56"/>
        <v>2024</v>
      </c>
      <c r="C463" s="1" t="str">
        <f t="shared" si="57"/>
        <v>03</v>
      </c>
      <c r="D463" s="1" t="str">
        <f t="shared" si="58"/>
        <v>03/24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2</v>
      </c>
      <c r="M463" s="1" t="s">
        <v>1044</v>
      </c>
      <c r="N463" s="1" t="s">
        <v>3</v>
      </c>
      <c r="O463" s="6">
        <v>0</v>
      </c>
      <c r="P463" s="6">
        <v>0</v>
      </c>
      <c r="Q463" s="6">
        <v>10</v>
      </c>
      <c r="R463" s="4">
        <v>0</v>
      </c>
      <c r="S463" s="4">
        <v>1226465.8625032259</v>
      </c>
      <c r="T463" s="4">
        <v>0</v>
      </c>
      <c r="U463" s="4">
        <f t="shared" si="59"/>
        <v>1226465.8625032259</v>
      </c>
      <c r="V463" s="9">
        <f t="shared" si="60"/>
        <v>1</v>
      </c>
      <c r="W463" s="9">
        <f t="shared" si="61"/>
        <v>0</v>
      </c>
      <c r="X463" s="9">
        <f t="shared" si="62"/>
        <v>0</v>
      </c>
      <c r="Y463" s="9">
        <f t="shared" si="63"/>
        <v>0</v>
      </c>
    </row>
    <row r="464" spans="1:25" x14ac:dyDescent="0.2">
      <c r="A464" s="1" t="s">
        <v>838</v>
      </c>
      <c r="B464" s="1">
        <f t="shared" si="56"/>
        <v>2024</v>
      </c>
      <c r="C464" s="1" t="str">
        <f t="shared" si="57"/>
        <v>04</v>
      </c>
      <c r="D464" s="1" t="str">
        <f t="shared" si="58"/>
        <v>04/24</v>
      </c>
      <c r="E464" s="1" t="s">
        <v>5</v>
      </c>
      <c r="F464" s="1" t="s">
        <v>839</v>
      </c>
      <c r="G464" s="1" t="s">
        <v>7</v>
      </c>
      <c r="H464" s="1" t="s">
        <v>131</v>
      </c>
      <c r="I464" s="1" t="s">
        <v>9</v>
      </c>
      <c r="J464" s="1" t="s">
        <v>1</v>
      </c>
      <c r="K464" s="1" t="s">
        <v>1</v>
      </c>
      <c r="L464" s="1" t="s">
        <v>2</v>
      </c>
      <c r="M464" s="1" t="s">
        <v>1044</v>
      </c>
      <c r="N464" s="1" t="s">
        <v>3</v>
      </c>
      <c r="O464" s="6">
        <v>8</v>
      </c>
      <c r="P464" s="6">
        <v>0</v>
      </c>
      <c r="Q464" s="6">
        <v>2</v>
      </c>
      <c r="R464" s="4">
        <v>0</v>
      </c>
      <c r="S464" s="4">
        <v>906505.90254000004</v>
      </c>
      <c r="T464" s="4">
        <v>0</v>
      </c>
      <c r="U464" s="4">
        <f t="shared" si="59"/>
        <v>906505.90254000004</v>
      </c>
      <c r="V464" s="9">
        <f t="shared" si="60"/>
        <v>1</v>
      </c>
      <c r="W464" s="9">
        <f t="shared" si="61"/>
        <v>1</v>
      </c>
      <c r="X464" s="9">
        <f t="shared" si="62"/>
        <v>0.8</v>
      </c>
      <c r="Y464" s="9">
        <f t="shared" si="63"/>
        <v>0.8</v>
      </c>
    </row>
    <row r="465" spans="1:25" x14ac:dyDescent="0.2">
      <c r="A465" s="1" t="s">
        <v>840</v>
      </c>
      <c r="B465" s="1">
        <f t="shared" si="56"/>
        <v>2024</v>
      </c>
      <c r="C465" s="1" t="str">
        <f t="shared" si="57"/>
        <v>04</v>
      </c>
      <c r="D465" s="1" t="str">
        <f t="shared" si="58"/>
        <v>04/24</v>
      </c>
      <c r="E465" s="1" t="s">
        <v>5</v>
      </c>
      <c r="F465" s="1" t="s">
        <v>841</v>
      </c>
      <c r="G465" s="1" t="s">
        <v>7</v>
      </c>
      <c r="H465" s="1" t="s">
        <v>8</v>
      </c>
      <c r="I465" s="1" t="s">
        <v>9</v>
      </c>
      <c r="J465" s="1" t="s">
        <v>1</v>
      </c>
      <c r="K465" s="1" t="s">
        <v>1</v>
      </c>
      <c r="L465" s="1" t="s">
        <v>2</v>
      </c>
      <c r="M465" s="1" t="s">
        <v>1044</v>
      </c>
      <c r="N465" s="1" t="s">
        <v>3</v>
      </c>
      <c r="O465" s="6">
        <v>8</v>
      </c>
      <c r="P465" s="6">
        <v>0</v>
      </c>
      <c r="Q465" s="6">
        <v>2</v>
      </c>
      <c r="R465" s="4">
        <v>0</v>
      </c>
      <c r="S465" s="4">
        <v>825030.61800000002</v>
      </c>
      <c r="T465" s="4">
        <v>0</v>
      </c>
      <c r="U465" s="4">
        <f t="shared" si="59"/>
        <v>825030.61800000002</v>
      </c>
      <c r="V465" s="9">
        <f t="shared" si="60"/>
        <v>1</v>
      </c>
      <c r="W465" s="9">
        <f t="shared" si="61"/>
        <v>1</v>
      </c>
      <c r="X465" s="9">
        <f t="shared" si="62"/>
        <v>0.8</v>
      </c>
      <c r="Y465" s="9">
        <f t="shared" si="63"/>
        <v>0.8</v>
      </c>
    </row>
    <row r="466" spans="1:25" x14ac:dyDescent="0.2">
      <c r="A466" s="1" t="s">
        <v>842</v>
      </c>
      <c r="B466" s="1">
        <f t="shared" si="56"/>
        <v>2024</v>
      </c>
      <c r="C466" s="1" t="str">
        <f t="shared" si="57"/>
        <v>04</v>
      </c>
      <c r="D466" s="1" t="str">
        <f t="shared" si="58"/>
        <v>04/24</v>
      </c>
      <c r="E466" s="1" t="s">
        <v>5</v>
      </c>
      <c r="F466" s="1" t="s">
        <v>843</v>
      </c>
      <c r="G466" s="1" t="s">
        <v>7</v>
      </c>
      <c r="H466" s="1" t="s">
        <v>131</v>
      </c>
      <c r="I466" s="1" t="s">
        <v>9</v>
      </c>
      <c r="J466" s="1" t="s">
        <v>1</v>
      </c>
      <c r="K466" s="1" t="s">
        <v>1</v>
      </c>
      <c r="L466" s="1" t="s">
        <v>2</v>
      </c>
      <c r="M466" s="1" t="s">
        <v>1044</v>
      </c>
      <c r="N466" s="1" t="s">
        <v>3</v>
      </c>
      <c r="O466" s="6">
        <v>7</v>
      </c>
      <c r="P466" s="6">
        <v>0</v>
      </c>
      <c r="Q466" s="6">
        <v>3</v>
      </c>
      <c r="R466" s="4">
        <v>0</v>
      </c>
      <c r="S466" s="4">
        <v>825030.61800000002</v>
      </c>
      <c r="T466" s="4">
        <v>0</v>
      </c>
      <c r="U466" s="4">
        <f t="shared" si="59"/>
        <v>825030.61800000002</v>
      </c>
      <c r="V466" s="9">
        <f t="shared" si="60"/>
        <v>1</v>
      </c>
      <c r="W466" s="9">
        <f t="shared" si="61"/>
        <v>1</v>
      </c>
      <c r="X466" s="9">
        <f t="shared" si="62"/>
        <v>0.7</v>
      </c>
      <c r="Y466" s="9">
        <f t="shared" si="63"/>
        <v>0.7</v>
      </c>
    </row>
    <row r="467" spans="1:25" x14ac:dyDescent="0.2">
      <c r="A467" s="1" t="s">
        <v>844</v>
      </c>
      <c r="B467" s="1">
        <f t="shared" si="56"/>
        <v>2024</v>
      </c>
      <c r="C467" s="1" t="str">
        <f t="shared" si="57"/>
        <v>04</v>
      </c>
      <c r="D467" s="1" t="str">
        <f t="shared" si="58"/>
        <v>04/24</v>
      </c>
      <c r="E467" s="1" t="s">
        <v>5</v>
      </c>
      <c r="F467" s="1" t="s">
        <v>845</v>
      </c>
      <c r="G467" s="1" t="s">
        <v>7</v>
      </c>
      <c r="H467" s="1" t="s">
        <v>8</v>
      </c>
      <c r="I467" s="1" t="s">
        <v>9</v>
      </c>
      <c r="J467" s="1" t="s">
        <v>1</v>
      </c>
      <c r="K467" s="1" t="s">
        <v>1</v>
      </c>
      <c r="L467" s="1" t="s">
        <v>2</v>
      </c>
      <c r="M467" s="1" t="s">
        <v>1044</v>
      </c>
      <c r="N467" s="1" t="s">
        <v>3</v>
      </c>
      <c r="O467" s="6">
        <v>7</v>
      </c>
      <c r="P467" s="6">
        <v>0</v>
      </c>
      <c r="Q467" s="6">
        <v>3</v>
      </c>
      <c r="R467" s="4">
        <v>0</v>
      </c>
      <c r="S467" s="4">
        <v>825030.61800000002</v>
      </c>
      <c r="T467" s="4">
        <v>0</v>
      </c>
      <c r="U467" s="4">
        <f t="shared" si="59"/>
        <v>825030.61800000002</v>
      </c>
      <c r="V467" s="9">
        <f t="shared" si="60"/>
        <v>1</v>
      </c>
      <c r="W467" s="9">
        <f t="shared" si="61"/>
        <v>1</v>
      </c>
      <c r="X467" s="9">
        <f t="shared" si="62"/>
        <v>0.7</v>
      </c>
      <c r="Y467" s="9">
        <f t="shared" si="63"/>
        <v>0.7</v>
      </c>
    </row>
    <row r="468" spans="1:25" x14ac:dyDescent="0.2">
      <c r="A468" s="1" t="s">
        <v>846</v>
      </c>
      <c r="B468" s="1">
        <f t="shared" si="56"/>
        <v>2024</v>
      </c>
      <c r="C468" s="1" t="str">
        <f t="shared" si="57"/>
        <v>04</v>
      </c>
      <c r="D468" s="1" t="str">
        <f t="shared" si="58"/>
        <v>04/24</v>
      </c>
      <c r="E468" s="1" t="s">
        <v>5</v>
      </c>
      <c r="F468" s="1" t="s">
        <v>847</v>
      </c>
      <c r="G468" s="1" t="s">
        <v>7</v>
      </c>
      <c r="H468" s="1" t="s">
        <v>131</v>
      </c>
      <c r="I468" s="1" t="s">
        <v>9</v>
      </c>
      <c r="J468" s="1" t="s">
        <v>848</v>
      </c>
      <c r="K468" s="1" t="s">
        <v>13</v>
      </c>
      <c r="L468" s="1" t="s">
        <v>2</v>
      </c>
      <c r="M468" s="1" t="s">
        <v>1044</v>
      </c>
      <c r="N468" s="1" t="s">
        <v>3</v>
      </c>
      <c r="O468" s="6">
        <v>8</v>
      </c>
      <c r="P468" s="6">
        <v>0.32500000000000001</v>
      </c>
      <c r="Q468" s="6">
        <v>1.6750000000000009</v>
      </c>
      <c r="R468" s="4">
        <v>99099.270000000019</v>
      </c>
      <c r="S468" s="4">
        <v>825030.61800000002</v>
      </c>
      <c r="T468" s="4">
        <v>0</v>
      </c>
      <c r="U468" s="4">
        <f t="shared" si="59"/>
        <v>924129.88800000004</v>
      </c>
      <c r="V468" s="9">
        <f t="shared" si="60"/>
        <v>0.96750000000000003</v>
      </c>
      <c r="W468" s="9">
        <f t="shared" si="61"/>
        <v>0.96096096096096106</v>
      </c>
      <c r="X468" s="9">
        <f t="shared" si="62"/>
        <v>0.82687338501291985</v>
      </c>
      <c r="Y468" s="9">
        <f t="shared" si="63"/>
        <v>0.8</v>
      </c>
    </row>
    <row r="469" spans="1:25" x14ac:dyDescent="0.2">
      <c r="A469" s="1" t="s">
        <v>849</v>
      </c>
      <c r="B469" s="1">
        <f t="shared" si="56"/>
        <v>2024</v>
      </c>
      <c r="C469" s="1" t="str">
        <f t="shared" si="57"/>
        <v>04</v>
      </c>
      <c r="D469" s="1" t="str">
        <f t="shared" si="58"/>
        <v>04/24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2</v>
      </c>
      <c r="M469" s="1" t="s">
        <v>1044</v>
      </c>
      <c r="N469" s="1" t="s">
        <v>3</v>
      </c>
      <c r="O469" s="6">
        <v>0</v>
      </c>
      <c r="P469" s="6">
        <v>0</v>
      </c>
      <c r="Q469" s="6">
        <v>10</v>
      </c>
      <c r="R469" s="4">
        <v>0</v>
      </c>
      <c r="S469" s="4">
        <v>825030.61800000002</v>
      </c>
      <c r="T469" s="4">
        <v>0</v>
      </c>
      <c r="U469" s="4">
        <f t="shared" si="59"/>
        <v>825030.61800000002</v>
      </c>
      <c r="V469" s="9">
        <f t="shared" si="60"/>
        <v>1</v>
      </c>
      <c r="W469" s="9">
        <f t="shared" si="61"/>
        <v>0</v>
      </c>
      <c r="X469" s="9">
        <f t="shared" si="62"/>
        <v>0</v>
      </c>
      <c r="Y469" s="9">
        <f t="shared" si="63"/>
        <v>0</v>
      </c>
    </row>
    <row r="470" spans="1:25" x14ac:dyDescent="0.2">
      <c r="A470" s="1" t="s">
        <v>850</v>
      </c>
      <c r="B470" s="1">
        <f t="shared" si="56"/>
        <v>2024</v>
      </c>
      <c r="C470" s="1" t="str">
        <f t="shared" si="57"/>
        <v>04</v>
      </c>
      <c r="D470" s="1" t="str">
        <f t="shared" si="58"/>
        <v>04/24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2</v>
      </c>
      <c r="M470" s="1" t="s">
        <v>1044</v>
      </c>
      <c r="N470" s="1" t="s">
        <v>3</v>
      </c>
      <c r="O470" s="6">
        <v>0</v>
      </c>
      <c r="P470" s="6">
        <v>0</v>
      </c>
      <c r="Q470" s="6">
        <v>10</v>
      </c>
      <c r="R470" s="4">
        <v>0</v>
      </c>
      <c r="S470" s="4">
        <v>825030.61800000002</v>
      </c>
      <c r="T470" s="4">
        <v>0</v>
      </c>
      <c r="U470" s="4">
        <f t="shared" si="59"/>
        <v>825030.61800000002</v>
      </c>
      <c r="V470" s="9">
        <f t="shared" si="60"/>
        <v>1</v>
      </c>
      <c r="W470" s="9">
        <f t="shared" si="61"/>
        <v>0</v>
      </c>
      <c r="X470" s="9">
        <f t="shared" si="62"/>
        <v>0</v>
      </c>
      <c r="Y470" s="9">
        <f t="shared" si="63"/>
        <v>0</v>
      </c>
    </row>
    <row r="471" spans="1:25" x14ac:dyDescent="0.2">
      <c r="A471" s="1" t="s">
        <v>851</v>
      </c>
      <c r="B471" s="1">
        <f t="shared" si="56"/>
        <v>2024</v>
      </c>
      <c r="C471" s="1" t="str">
        <f t="shared" si="57"/>
        <v>04</v>
      </c>
      <c r="D471" s="1" t="str">
        <f t="shared" si="58"/>
        <v>04/24</v>
      </c>
      <c r="E471" s="1" t="s">
        <v>5</v>
      </c>
      <c r="F471" s="1" t="s">
        <v>852</v>
      </c>
      <c r="G471" s="1" t="s">
        <v>7</v>
      </c>
      <c r="H471" s="1" t="s">
        <v>131</v>
      </c>
      <c r="I471" s="1" t="s">
        <v>9</v>
      </c>
      <c r="J471" s="1" t="s">
        <v>1</v>
      </c>
      <c r="K471" s="1" t="s">
        <v>1</v>
      </c>
      <c r="L471" s="1" t="s">
        <v>2</v>
      </c>
      <c r="M471" s="1" t="s">
        <v>1044</v>
      </c>
      <c r="N471" s="1" t="s">
        <v>3</v>
      </c>
      <c r="O471" s="6">
        <v>7</v>
      </c>
      <c r="P471" s="6">
        <v>0</v>
      </c>
      <c r="Q471" s="6">
        <v>3</v>
      </c>
      <c r="R471" s="4">
        <v>0</v>
      </c>
      <c r="S471" s="4">
        <v>825030.61800000002</v>
      </c>
      <c r="T471" s="4">
        <v>0</v>
      </c>
      <c r="U471" s="4">
        <f t="shared" si="59"/>
        <v>825030.61800000002</v>
      </c>
      <c r="V471" s="9">
        <f t="shared" si="60"/>
        <v>1</v>
      </c>
      <c r="W471" s="9">
        <f t="shared" si="61"/>
        <v>1</v>
      </c>
      <c r="X471" s="9">
        <f t="shared" si="62"/>
        <v>0.7</v>
      </c>
      <c r="Y471" s="9">
        <f t="shared" si="63"/>
        <v>0.7</v>
      </c>
    </row>
    <row r="472" spans="1:25" x14ac:dyDescent="0.2">
      <c r="A472" s="1" t="s">
        <v>853</v>
      </c>
      <c r="B472" s="1">
        <f t="shared" si="56"/>
        <v>2024</v>
      </c>
      <c r="C472" s="1" t="str">
        <f t="shared" si="57"/>
        <v>04</v>
      </c>
      <c r="D472" s="1" t="str">
        <f t="shared" si="58"/>
        <v>04/24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2</v>
      </c>
      <c r="M472" s="1" t="s">
        <v>1044</v>
      </c>
      <c r="N472" s="1" t="s">
        <v>3</v>
      </c>
      <c r="O472" s="6">
        <v>0</v>
      </c>
      <c r="P472" s="6">
        <v>0</v>
      </c>
      <c r="Q472" s="6">
        <v>10</v>
      </c>
      <c r="R472" s="4">
        <v>0</v>
      </c>
      <c r="S472" s="4">
        <v>825030.61800000002</v>
      </c>
      <c r="T472" s="4">
        <v>0</v>
      </c>
      <c r="U472" s="4">
        <f t="shared" si="59"/>
        <v>825030.61800000002</v>
      </c>
      <c r="V472" s="9">
        <f t="shared" si="60"/>
        <v>1</v>
      </c>
      <c r="W472" s="9">
        <f t="shared" si="61"/>
        <v>0</v>
      </c>
      <c r="X472" s="9">
        <f t="shared" si="62"/>
        <v>0</v>
      </c>
      <c r="Y472" s="9">
        <f t="shared" si="63"/>
        <v>0</v>
      </c>
    </row>
    <row r="473" spans="1:25" x14ac:dyDescent="0.2">
      <c r="A473" s="1" t="s">
        <v>854</v>
      </c>
      <c r="B473" s="1">
        <f t="shared" si="56"/>
        <v>2024</v>
      </c>
      <c r="C473" s="1" t="str">
        <f t="shared" si="57"/>
        <v>04</v>
      </c>
      <c r="D473" s="1" t="str">
        <f t="shared" si="58"/>
        <v>04/24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2</v>
      </c>
      <c r="M473" s="1" t="s">
        <v>1044</v>
      </c>
      <c r="N473" s="1" t="s">
        <v>3</v>
      </c>
      <c r="O473" s="6">
        <v>0</v>
      </c>
      <c r="P473" s="6">
        <v>0</v>
      </c>
      <c r="Q473" s="6">
        <v>10</v>
      </c>
      <c r="R473" s="4">
        <v>0</v>
      </c>
      <c r="S473" s="4">
        <v>825030.61800000002</v>
      </c>
      <c r="T473" s="4">
        <v>0</v>
      </c>
      <c r="U473" s="4">
        <f t="shared" si="59"/>
        <v>825030.61800000002</v>
      </c>
      <c r="V473" s="9">
        <f t="shared" si="60"/>
        <v>1</v>
      </c>
      <c r="W473" s="9">
        <f t="shared" si="61"/>
        <v>0</v>
      </c>
      <c r="X473" s="9">
        <f t="shared" si="62"/>
        <v>0</v>
      </c>
      <c r="Y473" s="9">
        <f t="shared" si="63"/>
        <v>0</v>
      </c>
    </row>
    <row r="474" spans="1:25" x14ac:dyDescent="0.2">
      <c r="A474" s="1" t="s">
        <v>855</v>
      </c>
      <c r="B474" s="1">
        <f t="shared" si="56"/>
        <v>2024</v>
      </c>
      <c r="C474" s="1" t="str">
        <f t="shared" si="57"/>
        <v>04</v>
      </c>
      <c r="D474" s="1" t="str">
        <f t="shared" si="58"/>
        <v>04/24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2</v>
      </c>
      <c r="M474" s="1" t="s">
        <v>1044</v>
      </c>
      <c r="N474" s="1" t="s">
        <v>3</v>
      </c>
      <c r="O474" s="6">
        <v>0</v>
      </c>
      <c r="P474" s="6">
        <v>0</v>
      </c>
      <c r="Q474" s="6">
        <v>10</v>
      </c>
      <c r="R474" s="4">
        <v>0</v>
      </c>
      <c r="S474" s="4">
        <v>825030.61800000002</v>
      </c>
      <c r="T474" s="4">
        <v>0</v>
      </c>
      <c r="U474" s="4">
        <f t="shared" si="59"/>
        <v>825030.61800000002</v>
      </c>
      <c r="V474" s="9">
        <f t="shared" si="60"/>
        <v>1</v>
      </c>
      <c r="W474" s="9">
        <f t="shared" si="61"/>
        <v>0</v>
      </c>
      <c r="X474" s="9">
        <f t="shared" si="62"/>
        <v>0</v>
      </c>
      <c r="Y474" s="9">
        <f t="shared" si="63"/>
        <v>0</v>
      </c>
    </row>
    <row r="475" spans="1:25" x14ac:dyDescent="0.2">
      <c r="A475" s="1" t="s">
        <v>856</v>
      </c>
      <c r="B475" s="1">
        <f t="shared" si="56"/>
        <v>2024</v>
      </c>
      <c r="C475" s="1" t="str">
        <f t="shared" si="57"/>
        <v>04</v>
      </c>
      <c r="D475" s="1" t="str">
        <f t="shared" si="58"/>
        <v>04/24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2</v>
      </c>
      <c r="M475" s="1" t="s">
        <v>1044</v>
      </c>
      <c r="N475" s="1" t="s">
        <v>3</v>
      </c>
      <c r="O475" s="6">
        <v>0</v>
      </c>
      <c r="P475" s="6">
        <v>0</v>
      </c>
      <c r="Q475" s="6">
        <v>10</v>
      </c>
      <c r="R475" s="4">
        <v>0</v>
      </c>
      <c r="S475" s="4">
        <v>825030.61800000002</v>
      </c>
      <c r="T475" s="4">
        <v>0</v>
      </c>
      <c r="U475" s="4">
        <f t="shared" si="59"/>
        <v>825030.61800000002</v>
      </c>
      <c r="V475" s="9">
        <f t="shared" si="60"/>
        <v>1</v>
      </c>
      <c r="W475" s="9">
        <f t="shared" si="61"/>
        <v>0</v>
      </c>
      <c r="X475" s="9">
        <f t="shared" si="62"/>
        <v>0</v>
      </c>
      <c r="Y475" s="9">
        <f t="shared" si="63"/>
        <v>0</v>
      </c>
    </row>
    <row r="476" spans="1:25" x14ac:dyDescent="0.2">
      <c r="A476" s="1" t="s">
        <v>857</v>
      </c>
      <c r="B476" s="1">
        <f t="shared" si="56"/>
        <v>2024</v>
      </c>
      <c r="C476" s="1" t="str">
        <f t="shared" si="57"/>
        <v>04</v>
      </c>
      <c r="D476" s="1" t="str">
        <f t="shared" si="58"/>
        <v>04/24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2</v>
      </c>
      <c r="M476" s="1" t="s">
        <v>1044</v>
      </c>
      <c r="N476" s="1" t="s">
        <v>3</v>
      </c>
      <c r="O476" s="6">
        <v>0</v>
      </c>
      <c r="P476" s="6">
        <v>0</v>
      </c>
      <c r="Q476" s="6">
        <v>10</v>
      </c>
      <c r="R476" s="4">
        <v>0</v>
      </c>
      <c r="S476" s="4">
        <v>825030.61800000002</v>
      </c>
      <c r="T476" s="4">
        <v>0</v>
      </c>
      <c r="U476" s="4">
        <f t="shared" si="59"/>
        <v>825030.61800000002</v>
      </c>
      <c r="V476" s="9">
        <f t="shared" si="60"/>
        <v>1</v>
      </c>
      <c r="W476" s="9">
        <f t="shared" si="61"/>
        <v>0</v>
      </c>
      <c r="X476" s="9">
        <f t="shared" si="62"/>
        <v>0</v>
      </c>
      <c r="Y476" s="9">
        <f t="shared" si="63"/>
        <v>0</v>
      </c>
    </row>
    <row r="477" spans="1:25" x14ac:dyDescent="0.2">
      <c r="A477" s="1" t="s">
        <v>858</v>
      </c>
      <c r="B477" s="1">
        <f t="shared" si="56"/>
        <v>2024</v>
      </c>
      <c r="C477" s="1" t="str">
        <f t="shared" si="57"/>
        <v>04</v>
      </c>
      <c r="D477" s="1" t="str">
        <f t="shared" si="58"/>
        <v>04/24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2</v>
      </c>
      <c r="M477" s="1" t="s">
        <v>1044</v>
      </c>
      <c r="N477" s="1" t="s">
        <v>3</v>
      </c>
      <c r="O477" s="6">
        <v>0</v>
      </c>
      <c r="P477" s="6">
        <v>0</v>
      </c>
      <c r="Q477" s="6">
        <v>10</v>
      </c>
      <c r="R477" s="4">
        <v>0</v>
      </c>
      <c r="S477" s="4">
        <v>825030.61800000002</v>
      </c>
      <c r="T477" s="4">
        <v>0</v>
      </c>
      <c r="U477" s="4">
        <f t="shared" si="59"/>
        <v>825030.61800000002</v>
      </c>
      <c r="V477" s="9">
        <f t="shared" si="60"/>
        <v>1</v>
      </c>
      <c r="W477" s="9">
        <f t="shared" si="61"/>
        <v>0</v>
      </c>
      <c r="X477" s="9">
        <f t="shared" si="62"/>
        <v>0</v>
      </c>
      <c r="Y477" s="9">
        <f t="shared" si="63"/>
        <v>0</v>
      </c>
    </row>
    <row r="478" spans="1:25" x14ac:dyDescent="0.2">
      <c r="A478" s="1" t="s">
        <v>859</v>
      </c>
      <c r="B478" s="1">
        <f t="shared" si="56"/>
        <v>2024</v>
      </c>
      <c r="C478" s="1" t="str">
        <f t="shared" si="57"/>
        <v>04</v>
      </c>
      <c r="D478" s="1" t="str">
        <f t="shared" si="58"/>
        <v>04/24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2</v>
      </c>
      <c r="M478" s="1" t="s">
        <v>1044</v>
      </c>
      <c r="N478" s="1" t="s">
        <v>3</v>
      </c>
      <c r="O478" s="6">
        <v>0</v>
      </c>
      <c r="P478" s="6">
        <v>0</v>
      </c>
      <c r="Q478" s="6">
        <v>10</v>
      </c>
      <c r="R478" s="4">
        <v>0</v>
      </c>
      <c r="S478" s="4">
        <v>825030.61800000002</v>
      </c>
      <c r="T478" s="4">
        <v>0</v>
      </c>
      <c r="U478" s="4">
        <f t="shared" si="59"/>
        <v>825030.61800000002</v>
      </c>
      <c r="V478" s="9">
        <f t="shared" si="60"/>
        <v>1</v>
      </c>
      <c r="W478" s="9">
        <f t="shared" si="61"/>
        <v>0</v>
      </c>
      <c r="X478" s="9">
        <f t="shared" si="62"/>
        <v>0</v>
      </c>
      <c r="Y478" s="9">
        <f t="shared" si="63"/>
        <v>0</v>
      </c>
    </row>
    <row r="479" spans="1:25" x14ac:dyDescent="0.2">
      <c r="A479" s="1" t="s">
        <v>860</v>
      </c>
      <c r="B479" s="1">
        <f t="shared" si="56"/>
        <v>2024</v>
      </c>
      <c r="C479" s="1" t="str">
        <f t="shared" si="57"/>
        <v>04</v>
      </c>
      <c r="D479" s="1" t="str">
        <f t="shared" si="58"/>
        <v>04/24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2</v>
      </c>
      <c r="M479" s="1" t="s">
        <v>1044</v>
      </c>
      <c r="N479" s="1" t="s">
        <v>3</v>
      </c>
      <c r="O479" s="6">
        <v>0</v>
      </c>
      <c r="P479" s="6">
        <v>0</v>
      </c>
      <c r="Q479" s="6">
        <v>10</v>
      </c>
      <c r="R479" s="4">
        <v>0</v>
      </c>
      <c r="S479" s="4">
        <v>825030.61800000002</v>
      </c>
      <c r="T479" s="4">
        <v>0</v>
      </c>
      <c r="U479" s="4">
        <f t="shared" si="59"/>
        <v>825030.61800000002</v>
      </c>
      <c r="V479" s="9">
        <f t="shared" si="60"/>
        <v>1</v>
      </c>
      <c r="W479" s="9">
        <f t="shared" si="61"/>
        <v>0</v>
      </c>
      <c r="X479" s="9">
        <f t="shared" si="62"/>
        <v>0</v>
      </c>
      <c r="Y479" s="9">
        <f t="shared" si="63"/>
        <v>0</v>
      </c>
    </row>
    <row r="480" spans="1:25" x14ac:dyDescent="0.2">
      <c r="A480" s="1" t="s">
        <v>861</v>
      </c>
      <c r="B480" s="1">
        <f t="shared" si="56"/>
        <v>2024</v>
      </c>
      <c r="C480" s="1" t="str">
        <f t="shared" si="57"/>
        <v>04</v>
      </c>
      <c r="D480" s="1" t="str">
        <f t="shared" si="58"/>
        <v>04/24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2</v>
      </c>
      <c r="M480" s="1" t="s">
        <v>1044</v>
      </c>
      <c r="N480" s="1" t="s">
        <v>3</v>
      </c>
      <c r="O480" s="6">
        <v>0</v>
      </c>
      <c r="P480" s="6">
        <v>0</v>
      </c>
      <c r="Q480" s="6">
        <v>10</v>
      </c>
      <c r="R480" s="4">
        <v>0</v>
      </c>
      <c r="S480" s="4">
        <v>825030.61800000002</v>
      </c>
      <c r="T480" s="4">
        <v>0</v>
      </c>
      <c r="U480" s="4">
        <f t="shared" si="59"/>
        <v>825030.61800000002</v>
      </c>
      <c r="V480" s="9">
        <f t="shared" si="60"/>
        <v>1</v>
      </c>
      <c r="W480" s="9">
        <f t="shared" si="61"/>
        <v>0</v>
      </c>
      <c r="X480" s="9">
        <f t="shared" si="62"/>
        <v>0</v>
      </c>
      <c r="Y480" s="9">
        <f t="shared" si="63"/>
        <v>0</v>
      </c>
    </row>
    <row r="481" spans="1:25" x14ac:dyDescent="0.2">
      <c r="A481" s="1" t="s">
        <v>862</v>
      </c>
      <c r="B481" s="1">
        <f t="shared" si="56"/>
        <v>2024</v>
      </c>
      <c r="C481" s="1" t="str">
        <f t="shared" si="57"/>
        <v>04</v>
      </c>
      <c r="D481" s="1" t="str">
        <f t="shared" si="58"/>
        <v>04/24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863</v>
      </c>
      <c r="K481" s="1" t="s">
        <v>99</v>
      </c>
      <c r="L481" s="1" t="s">
        <v>2</v>
      </c>
      <c r="M481" s="1" t="s">
        <v>1044</v>
      </c>
      <c r="N481" s="1" t="s">
        <v>3</v>
      </c>
      <c r="O481" s="6">
        <v>0</v>
      </c>
      <c r="P481" s="6">
        <v>0</v>
      </c>
      <c r="Q481" s="6">
        <v>10</v>
      </c>
      <c r="R481" s="4">
        <v>1174099.27</v>
      </c>
      <c r="S481" s="4">
        <v>825030.61800000002</v>
      </c>
      <c r="T481" s="4">
        <v>0</v>
      </c>
      <c r="U481" s="4">
        <f t="shared" si="59"/>
        <v>1999129.888</v>
      </c>
      <c r="V481" s="9">
        <f t="shared" si="60"/>
        <v>1</v>
      </c>
      <c r="W481" s="9">
        <f t="shared" si="61"/>
        <v>0</v>
      </c>
      <c r="X481" s="9">
        <f t="shared" si="62"/>
        <v>0</v>
      </c>
      <c r="Y481" s="9">
        <f t="shared" si="63"/>
        <v>0</v>
      </c>
    </row>
    <row r="482" spans="1:25" x14ac:dyDescent="0.2">
      <c r="A482" s="1" t="s">
        <v>864</v>
      </c>
      <c r="B482" s="1">
        <f t="shared" si="56"/>
        <v>2024</v>
      </c>
      <c r="C482" s="1" t="str">
        <f t="shared" si="57"/>
        <v>04</v>
      </c>
      <c r="D482" s="1" t="str">
        <f t="shared" si="58"/>
        <v>04/24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2</v>
      </c>
      <c r="M482" s="1" t="s">
        <v>1044</v>
      </c>
      <c r="N482" s="1" t="s">
        <v>3</v>
      </c>
      <c r="O482" s="6">
        <v>0</v>
      </c>
      <c r="P482" s="6">
        <v>0</v>
      </c>
      <c r="Q482" s="6">
        <v>10</v>
      </c>
      <c r="R482" s="4">
        <v>0</v>
      </c>
      <c r="S482" s="4">
        <v>825030.61800000002</v>
      </c>
      <c r="T482" s="4">
        <v>0</v>
      </c>
      <c r="U482" s="4">
        <f t="shared" si="59"/>
        <v>825030.61800000002</v>
      </c>
      <c r="V482" s="9">
        <f t="shared" si="60"/>
        <v>1</v>
      </c>
      <c r="W482" s="9">
        <f t="shared" si="61"/>
        <v>0</v>
      </c>
      <c r="X482" s="9">
        <f t="shared" si="62"/>
        <v>0</v>
      </c>
      <c r="Y482" s="9">
        <f t="shared" si="63"/>
        <v>0</v>
      </c>
    </row>
    <row r="483" spans="1:25" x14ac:dyDescent="0.2">
      <c r="A483" s="1" t="s">
        <v>865</v>
      </c>
      <c r="B483" s="1">
        <f t="shared" si="56"/>
        <v>2024</v>
      </c>
      <c r="C483" s="1" t="str">
        <f t="shared" si="57"/>
        <v>04</v>
      </c>
      <c r="D483" s="1" t="str">
        <f t="shared" si="58"/>
        <v>04/24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2</v>
      </c>
      <c r="M483" s="1" t="s">
        <v>1044</v>
      </c>
      <c r="N483" s="1" t="s">
        <v>3</v>
      </c>
      <c r="O483" s="6">
        <v>0</v>
      </c>
      <c r="P483" s="6">
        <v>0</v>
      </c>
      <c r="Q483" s="6">
        <v>10</v>
      </c>
      <c r="R483" s="4">
        <v>0</v>
      </c>
      <c r="S483" s="4">
        <v>825030.61800000002</v>
      </c>
      <c r="T483" s="4">
        <v>0</v>
      </c>
      <c r="U483" s="4">
        <f t="shared" si="59"/>
        <v>825030.61800000002</v>
      </c>
      <c r="V483" s="9">
        <f t="shared" si="60"/>
        <v>1</v>
      </c>
      <c r="W483" s="9">
        <f t="shared" si="61"/>
        <v>0</v>
      </c>
      <c r="X483" s="9">
        <f t="shared" si="62"/>
        <v>0</v>
      </c>
      <c r="Y483" s="9">
        <f t="shared" si="63"/>
        <v>0</v>
      </c>
    </row>
    <row r="484" spans="1:25" x14ac:dyDescent="0.2">
      <c r="A484" s="1" t="s">
        <v>866</v>
      </c>
      <c r="B484" s="1">
        <f t="shared" si="56"/>
        <v>2024</v>
      </c>
      <c r="C484" s="1" t="str">
        <f t="shared" si="57"/>
        <v>04</v>
      </c>
      <c r="D484" s="1" t="str">
        <f t="shared" si="58"/>
        <v>04/24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2</v>
      </c>
      <c r="M484" s="1" t="s">
        <v>1044</v>
      </c>
      <c r="N484" s="1" t="s">
        <v>3</v>
      </c>
      <c r="O484" s="6">
        <v>0</v>
      </c>
      <c r="P484" s="6">
        <v>0</v>
      </c>
      <c r="Q484" s="6">
        <v>10</v>
      </c>
      <c r="R484" s="4">
        <v>0</v>
      </c>
      <c r="S484" s="4">
        <v>825030.61800000002</v>
      </c>
      <c r="T484" s="4">
        <v>0</v>
      </c>
      <c r="U484" s="4">
        <f t="shared" si="59"/>
        <v>825030.61800000002</v>
      </c>
      <c r="V484" s="9">
        <f t="shared" si="60"/>
        <v>1</v>
      </c>
      <c r="W484" s="9">
        <f t="shared" si="61"/>
        <v>0</v>
      </c>
      <c r="X484" s="9">
        <f t="shared" si="62"/>
        <v>0</v>
      </c>
      <c r="Y484" s="9">
        <f t="shared" si="63"/>
        <v>0</v>
      </c>
    </row>
    <row r="485" spans="1:25" x14ac:dyDescent="0.2">
      <c r="A485" s="1" t="s">
        <v>867</v>
      </c>
      <c r="B485" s="1">
        <f t="shared" si="56"/>
        <v>2024</v>
      </c>
      <c r="C485" s="1" t="str">
        <f t="shared" si="57"/>
        <v>04</v>
      </c>
      <c r="D485" s="1" t="str">
        <f t="shared" si="58"/>
        <v>04/24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2</v>
      </c>
      <c r="M485" s="1" t="s">
        <v>1044</v>
      </c>
      <c r="N485" s="1" t="s">
        <v>3</v>
      </c>
      <c r="O485" s="6">
        <v>0</v>
      </c>
      <c r="P485" s="6">
        <v>0</v>
      </c>
      <c r="Q485" s="6">
        <v>10</v>
      </c>
      <c r="R485" s="4">
        <v>0</v>
      </c>
      <c r="S485" s="4">
        <v>825030.61800000002</v>
      </c>
      <c r="T485" s="4">
        <v>0</v>
      </c>
      <c r="U485" s="4">
        <f t="shared" si="59"/>
        <v>825030.61800000002</v>
      </c>
      <c r="V485" s="9">
        <f t="shared" si="60"/>
        <v>1</v>
      </c>
      <c r="W485" s="9">
        <f t="shared" si="61"/>
        <v>0</v>
      </c>
      <c r="X485" s="9">
        <f t="shared" si="62"/>
        <v>0</v>
      </c>
      <c r="Y485" s="9">
        <f t="shared" si="63"/>
        <v>0</v>
      </c>
    </row>
    <row r="486" spans="1:25" x14ac:dyDescent="0.2">
      <c r="A486" s="1" t="s">
        <v>868</v>
      </c>
      <c r="B486" s="1">
        <f t="shared" si="56"/>
        <v>2024</v>
      </c>
      <c r="C486" s="1" t="str">
        <f t="shared" si="57"/>
        <v>04</v>
      </c>
      <c r="D486" s="1" t="str">
        <f t="shared" si="58"/>
        <v>04/24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2</v>
      </c>
      <c r="M486" s="1" t="s">
        <v>1044</v>
      </c>
      <c r="N486" s="1" t="s">
        <v>3</v>
      </c>
      <c r="O486" s="6">
        <v>0</v>
      </c>
      <c r="P486" s="6">
        <v>0</v>
      </c>
      <c r="Q486" s="6">
        <v>10</v>
      </c>
      <c r="R486" s="4">
        <v>0</v>
      </c>
      <c r="S486" s="4">
        <v>825030.61800000002</v>
      </c>
      <c r="T486" s="4">
        <v>0</v>
      </c>
      <c r="U486" s="4">
        <f t="shared" si="59"/>
        <v>825030.61800000002</v>
      </c>
      <c r="V486" s="9">
        <f t="shared" si="60"/>
        <v>1</v>
      </c>
      <c r="W486" s="9">
        <f t="shared" si="61"/>
        <v>0</v>
      </c>
      <c r="X486" s="9">
        <f t="shared" si="62"/>
        <v>0</v>
      </c>
      <c r="Y486" s="9">
        <f t="shared" si="63"/>
        <v>0</v>
      </c>
    </row>
    <row r="487" spans="1:25" x14ac:dyDescent="0.2">
      <c r="A487" s="1" t="s">
        <v>869</v>
      </c>
      <c r="B487" s="1">
        <f t="shared" si="56"/>
        <v>2024</v>
      </c>
      <c r="C487" s="1" t="str">
        <f t="shared" si="57"/>
        <v>04</v>
      </c>
      <c r="D487" s="1" t="str">
        <f t="shared" si="58"/>
        <v>04/24</v>
      </c>
      <c r="E487" s="1" t="s">
        <v>5</v>
      </c>
      <c r="F487" s="1" t="s">
        <v>870</v>
      </c>
      <c r="G487" s="1" t="s">
        <v>7</v>
      </c>
      <c r="H487" s="1" t="s">
        <v>131</v>
      </c>
      <c r="I487" s="1" t="s">
        <v>9</v>
      </c>
      <c r="J487" s="1" t="s">
        <v>871</v>
      </c>
      <c r="K487" s="1" t="s">
        <v>13</v>
      </c>
      <c r="L487" s="1" t="s">
        <v>2</v>
      </c>
      <c r="M487" s="1" t="s">
        <v>1044</v>
      </c>
      <c r="N487" s="1" t="s">
        <v>3</v>
      </c>
      <c r="O487" s="6">
        <v>3</v>
      </c>
      <c r="P487" s="6">
        <v>0</v>
      </c>
      <c r="Q487" s="6">
        <v>7</v>
      </c>
      <c r="R487" s="4">
        <v>99099.270000000019</v>
      </c>
      <c r="S487" s="4">
        <v>825030.61800000002</v>
      </c>
      <c r="T487" s="4">
        <v>0</v>
      </c>
      <c r="U487" s="4">
        <f t="shared" si="59"/>
        <v>924129.88800000004</v>
      </c>
      <c r="V487" s="9">
        <f t="shared" si="60"/>
        <v>1</v>
      </c>
      <c r="W487" s="9">
        <f t="shared" si="61"/>
        <v>1</v>
      </c>
      <c r="X487" s="9">
        <f t="shared" si="62"/>
        <v>0.3</v>
      </c>
      <c r="Y487" s="9">
        <f t="shared" si="63"/>
        <v>0.3</v>
      </c>
    </row>
    <row r="488" spans="1:25" x14ac:dyDescent="0.2">
      <c r="A488" s="1" t="s">
        <v>872</v>
      </c>
      <c r="B488" s="1">
        <f t="shared" si="56"/>
        <v>2024</v>
      </c>
      <c r="C488" s="1" t="str">
        <f t="shared" si="57"/>
        <v>04</v>
      </c>
      <c r="D488" s="1" t="str">
        <f t="shared" si="58"/>
        <v>04/24</v>
      </c>
      <c r="E488" s="1" t="s">
        <v>5</v>
      </c>
      <c r="F488" s="1" t="s">
        <v>873</v>
      </c>
      <c r="G488" s="1" t="s">
        <v>7</v>
      </c>
      <c r="H488" s="1" t="s">
        <v>131</v>
      </c>
      <c r="I488" s="1" t="s">
        <v>9</v>
      </c>
      <c r="J488" s="1" t="s">
        <v>874</v>
      </c>
      <c r="K488" s="1" t="s">
        <v>13</v>
      </c>
      <c r="L488" s="1" t="s">
        <v>2</v>
      </c>
      <c r="M488" s="1" t="s">
        <v>1044</v>
      </c>
      <c r="N488" s="1" t="s">
        <v>3</v>
      </c>
      <c r="O488" s="6">
        <v>6</v>
      </c>
      <c r="P488" s="6">
        <v>0.33277777777777778</v>
      </c>
      <c r="Q488" s="6">
        <v>3.667222222222223</v>
      </c>
      <c r="R488" s="4">
        <v>99099.270000000019</v>
      </c>
      <c r="S488" s="4">
        <v>825030.61800000002</v>
      </c>
      <c r="T488" s="4">
        <v>0</v>
      </c>
      <c r="U488" s="4">
        <f t="shared" si="59"/>
        <v>924129.88800000004</v>
      </c>
      <c r="V488" s="9">
        <f t="shared" si="60"/>
        <v>0.96672222222222237</v>
      </c>
      <c r="W488" s="9">
        <f t="shared" si="61"/>
        <v>0.94745153083603828</v>
      </c>
      <c r="X488" s="9">
        <f t="shared" si="62"/>
        <v>0.62065398540313765</v>
      </c>
      <c r="Y488" s="9">
        <f t="shared" si="63"/>
        <v>0.6</v>
      </c>
    </row>
    <row r="489" spans="1:25" x14ac:dyDescent="0.2">
      <c r="A489" s="1" t="s">
        <v>875</v>
      </c>
      <c r="B489" s="1">
        <f t="shared" si="56"/>
        <v>2024</v>
      </c>
      <c r="C489" s="1" t="str">
        <f t="shared" si="57"/>
        <v>04</v>
      </c>
      <c r="D489" s="1" t="str">
        <f t="shared" si="58"/>
        <v>04/24</v>
      </c>
      <c r="E489" s="1" t="s">
        <v>5</v>
      </c>
      <c r="F489" s="1" t="s">
        <v>876</v>
      </c>
      <c r="G489" s="1" t="s">
        <v>7</v>
      </c>
      <c r="H489" s="1" t="s">
        <v>8</v>
      </c>
      <c r="I489" s="1" t="s">
        <v>9</v>
      </c>
      <c r="J489" s="1" t="s">
        <v>1</v>
      </c>
      <c r="K489" s="1" t="s">
        <v>1</v>
      </c>
      <c r="L489" s="1" t="s">
        <v>2</v>
      </c>
      <c r="M489" s="1" t="s">
        <v>1044</v>
      </c>
      <c r="N489" s="1" t="s">
        <v>3</v>
      </c>
      <c r="O489" s="6">
        <v>8</v>
      </c>
      <c r="P489" s="6">
        <v>0</v>
      </c>
      <c r="Q489" s="6">
        <v>2</v>
      </c>
      <c r="R489" s="4">
        <v>0</v>
      </c>
      <c r="S489" s="4">
        <v>825030.61800000002</v>
      </c>
      <c r="T489" s="4">
        <v>0</v>
      </c>
      <c r="U489" s="4">
        <f t="shared" si="59"/>
        <v>825030.61800000002</v>
      </c>
      <c r="V489" s="9">
        <f t="shared" si="60"/>
        <v>1</v>
      </c>
      <c r="W489" s="9">
        <f t="shared" si="61"/>
        <v>1</v>
      </c>
      <c r="X489" s="9">
        <f t="shared" si="62"/>
        <v>0.8</v>
      </c>
      <c r="Y489" s="9">
        <f t="shared" si="63"/>
        <v>0.8</v>
      </c>
    </row>
    <row r="490" spans="1:25" x14ac:dyDescent="0.2">
      <c r="A490" s="1" t="s">
        <v>877</v>
      </c>
      <c r="B490" s="1">
        <f t="shared" si="56"/>
        <v>2024</v>
      </c>
      <c r="C490" s="1" t="str">
        <f t="shared" si="57"/>
        <v>04</v>
      </c>
      <c r="D490" s="1" t="str">
        <f t="shared" si="58"/>
        <v>04/24</v>
      </c>
      <c r="E490" s="1" t="s">
        <v>5</v>
      </c>
      <c r="F490" s="1" t="s">
        <v>878</v>
      </c>
      <c r="G490" s="1" t="s">
        <v>7</v>
      </c>
      <c r="H490" s="1" t="s">
        <v>8</v>
      </c>
      <c r="I490" s="1" t="s">
        <v>9</v>
      </c>
      <c r="J490" s="1" t="s">
        <v>1</v>
      </c>
      <c r="K490" s="1" t="s">
        <v>1</v>
      </c>
      <c r="L490" s="1" t="s">
        <v>2</v>
      </c>
      <c r="M490" s="1" t="s">
        <v>1044</v>
      </c>
      <c r="N490" s="1" t="s">
        <v>3</v>
      </c>
      <c r="O490" s="6">
        <v>8</v>
      </c>
      <c r="P490" s="6">
        <v>0</v>
      </c>
      <c r="Q490" s="6">
        <v>2</v>
      </c>
      <c r="R490" s="4">
        <v>0</v>
      </c>
      <c r="S490" s="4">
        <v>825030.61800000002</v>
      </c>
      <c r="T490" s="4">
        <v>0</v>
      </c>
      <c r="U490" s="4">
        <f t="shared" si="59"/>
        <v>825030.61800000002</v>
      </c>
      <c r="V490" s="9">
        <f t="shared" si="60"/>
        <v>1</v>
      </c>
      <c r="W490" s="9">
        <f t="shared" si="61"/>
        <v>1</v>
      </c>
      <c r="X490" s="9">
        <f t="shared" si="62"/>
        <v>0.8</v>
      </c>
      <c r="Y490" s="9">
        <f t="shared" si="63"/>
        <v>0.8</v>
      </c>
    </row>
    <row r="491" spans="1:25" x14ac:dyDescent="0.2">
      <c r="A491" s="1" t="s">
        <v>879</v>
      </c>
      <c r="B491" s="1">
        <f t="shared" si="56"/>
        <v>2024</v>
      </c>
      <c r="C491" s="1" t="str">
        <f t="shared" si="57"/>
        <v>04</v>
      </c>
      <c r="D491" s="1" t="str">
        <f t="shared" si="58"/>
        <v>04/24</v>
      </c>
      <c r="E491" s="1" t="s">
        <v>5</v>
      </c>
      <c r="F491" s="1" t="s">
        <v>880</v>
      </c>
      <c r="G491" s="1" t="s">
        <v>7</v>
      </c>
      <c r="H491" s="1" t="s">
        <v>8</v>
      </c>
      <c r="I491" s="1" t="s">
        <v>9</v>
      </c>
      <c r="J491" s="1" t="s">
        <v>1</v>
      </c>
      <c r="K491" s="1" t="s">
        <v>1</v>
      </c>
      <c r="L491" s="1" t="s">
        <v>2</v>
      </c>
      <c r="M491" s="1" t="s">
        <v>1044</v>
      </c>
      <c r="N491" s="1" t="s">
        <v>3</v>
      </c>
      <c r="O491" s="6">
        <v>4</v>
      </c>
      <c r="P491" s="6">
        <v>0</v>
      </c>
      <c r="Q491" s="6">
        <v>6</v>
      </c>
      <c r="R491" s="4">
        <v>0</v>
      </c>
      <c r="S491" s="4">
        <v>825030.61800000002</v>
      </c>
      <c r="T491" s="4">
        <v>0</v>
      </c>
      <c r="U491" s="4">
        <f t="shared" si="59"/>
        <v>825030.61800000002</v>
      </c>
      <c r="V491" s="9">
        <f t="shared" si="60"/>
        <v>1</v>
      </c>
      <c r="W491" s="9">
        <f t="shared" si="61"/>
        <v>1</v>
      </c>
      <c r="X491" s="9">
        <f t="shared" si="62"/>
        <v>0.4</v>
      </c>
      <c r="Y491" s="9">
        <f t="shared" si="63"/>
        <v>0.4</v>
      </c>
    </row>
    <row r="492" spans="1:25" x14ac:dyDescent="0.2">
      <c r="A492" s="1" t="s">
        <v>881</v>
      </c>
      <c r="B492" s="1">
        <f t="shared" si="56"/>
        <v>2024</v>
      </c>
      <c r="C492" s="1" t="str">
        <f t="shared" si="57"/>
        <v>04</v>
      </c>
      <c r="D492" s="1" t="str">
        <f t="shared" si="58"/>
        <v>04/24</v>
      </c>
      <c r="E492" s="1" t="s">
        <v>5</v>
      </c>
      <c r="F492" s="1" t="s">
        <v>882</v>
      </c>
      <c r="G492" s="1" t="s">
        <v>7</v>
      </c>
      <c r="H492" s="1" t="s">
        <v>131</v>
      </c>
      <c r="I492" s="1" t="s">
        <v>9</v>
      </c>
      <c r="J492" s="1" t="s">
        <v>883</v>
      </c>
      <c r="K492" s="1" t="s">
        <v>13</v>
      </c>
      <c r="L492" s="1" t="s">
        <v>2</v>
      </c>
      <c r="M492" s="1" t="s">
        <v>1044</v>
      </c>
      <c r="N492" s="1" t="s">
        <v>3</v>
      </c>
      <c r="O492" s="6">
        <v>7</v>
      </c>
      <c r="P492" s="6">
        <v>0.32666666666666672</v>
      </c>
      <c r="Q492" s="6">
        <v>2.6733333333333338</v>
      </c>
      <c r="R492" s="4">
        <v>66066.180000000008</v>
      </c>
      <c r="S492" s="4">
        <v>825030.61800000002</v>
      </c>
      <c r="T492" s="4">
        <v>0</v>
      </c>
      <c r="U492" s="4">
        <f t="shared" si="59"/>
        <v>891096.79800000007</v>
      </c>
      <c r="V492" s="9">
        <f t="shared" si="60"/>
        <v>0.96733333333333338</v>
      </c>
      <c r="W492" s="9">
        <f t="shared" si="61"/>
        <v>0.9554140127388534</v>
      </c>
      <c r="X492" s="9">
        <f t="shared" si="62"/>
        <v>0.72363886974500347</v>
      </c>
      <c r="Y492" s="9">
        <f t="shared" si="63"/>
        <v>0.7</v>
      </c>
    </row>
    <row r="493" spans="1:25" x14ac:dyDescent="0.2">
      <c r="A493" s="1" t="s">
        <v>884</v>
      </c>
      <c r="B493" s="1">
        <f t="shared" si="56"/>
        <v>2024</v>
      </c>
      <c r="C493" s="1" t="str">
        <f t="shared" si="57"/>
        <v>04</v>
      </c>
      <c r="D493" s="1" t="str">
        <f t="shared" si="58"/>
        <v>04/24</v>
      </c>
      <c r="E493" s="1" t="s">
        <v>5</v>
      </c>
      <c r="F493" s="1" t="s">
        <v>885</v>
      </c>
      <c r="G493" s="1" t="s">
        <v>7</v>
      </c>
      <c r="H493" s="1" t="s">
        <v>131</v>
      </c>
      <c r="I493" s="1" t="s">
        <v>9</v>
      </c>
      <c r="J493" s="1" t="s">
        <v>1</v>
      </c>
      <c r="K493" s="1" t="s">
        <v>1</v>
      </c>
      <c r="L493" s="1" t="s">
        <v>2</v>
      </c>
      <c r="M493" s="1" t="s">
        <v>1044</v>
      </c>
      <c r="N493" s="1" t="s">
        <v>3</v>
      </c>
      <c r="O493" s="6">
        <v>7</v>
      </c>
      <c r="P493" s="6">
        <v>0</v>
      </c>
      <c r="Q493" s="6">
        <v>3</v>
      </c>
      <c r="R493" s="4">
        <v>0</v>
      </c>
      <c r="S493" s="4">
        <v>825030.61800000002</v>
      </c>
      <c r="T493" s="4">
        <v>0</v>
      </c>
      <c r="U493" s="4">
        <f t="shared" si="59"/>
        <v>825030.61800000002</v>
      </c>
      <c r="V493" s="9">
        <f t="shared" si="60"/>
        <v>1</v>
      </c>
      <c r="W493" s="9">
        <f t="shared" si="61"/>
        <v>1</v>
      </c>
      <c r="X493" s="9">
        <f t="shared" si="62"/>
        <v>0.7</v>
      </c>
      <c r="Y493" s="9">
        <f t="shared" si="63"/>
        <v>0.7</v>
      </c>
    </row>
    <row r="494" spans="1:25" x14ac:dyDescent="0.2">
      <c r="A494" s="1" t="s">
        <v>886</v>
      </c>
      <c r="B494" s="1">
        <f t="shared" si="56"/>
        <v>2024</v>
      </c>
      <c r="C494" s="1" t="str">
        <f t="shared" si="57"/>
        <v>05</v>
      </c>
      <c r="D494" s="1" t="str">
        <f t="shared" si="58"/>
        <v>05/24</v>
      </c>
      <c r="E494" s="1" t="s">
        <v>5</v>
      </c>
      <c r="F494" s="1" t="s">
        <v>887</v>
      </c>
      <c r="G494" s="1" t="s">
        <v>7</v>
      </c>
      <c r="H494" s="1" t="s">
        <v>131</v>
      </c>
      <c r="I494" s="1" t="s">
        <v>9</v>
      </c>
      <c r="J494" s="1" t="s">
        <v>888</v>
      </c>
      <c r="K494" s="1" t="s">
        <v>13</v>
      </c>
      <c r="L494" s="1" t="s">
        <v>2</v>
      </c>
      <c r="M494" s="1" t="s">
        <v>1044</v>
      </c>
      <c r="N494" s="1" t="s">
        <v>3</v>
      </c>
      <c r="O494" s="6">
        <v>6</v>
      </c>
      <c r="P494" s="6">
        <v>1.0919444444444439</v>
      </c>
      <c r="Q494" s="6">
        <v>2.9080555555555549</v>
      </c>
      <c r="R494" s="4">
        <v>960000</v>
      </c>
      <c r="S494" s="4">
        <v>1405196.213870968</v>
      </c>
      <c r="T494" s="4">
        <v>0</v>
      </c>
      <c r="U494" s="4">
        <f t="shared" si="59"/>
        <v>2365196.2138709677</v>
      </c>
      <c r="V494" s="9">
        <f t="shared" si="60"/>
        <v>0.89080555555555541</v>
      </c>
      <c r="W494" s="9">
        <f t="shared" si="61"/>
        <v>0.84603031608632651</v>
      </c>
      <c r="X494" s="9">
        <f t="shared" si="62"/>
        <v>0.67354766285197554</v>
      </c>
      <c r="Y494" s="9">
        <f t="shared" si="63"/>
        <v>0.6</v>
      </c>
    </row>
    <row r="495" spans="1:25" x14ac:dyDescent="0.2">
      <c r="A495" s="1" t="s">
        <v>889</v>
      </c>
      <c r="B495" s="1">
        <f t="shared" si="56"/>
        <v>2024</v>
      </c>
      <c r="C495" s="1" t="str">
        <f t="shared" si="57"/>
        <v>05</v>
      </c>
      <c r="D495" s="1" t="str">
        <f t="shared" si="58"/>
        <v>05/24</v>
      </c>
      <c r="E495" s="1" t="s">
        <v>5</v>
      </c>
      <c r="F495" s="1" t="s">
        <v>890</v>
      </c>
      <c r="G495" s="1" t="s">
        <v>7</v>
      </c>
      <c r="H495" s="1" t="s">
        <v>8</v>
      </c>
      <c r="I495" s="1" t="s">
        <v>9</v>
      </c>
      <c r="J495" s="1" t="s">
        <v>1</v>
      </c>
      <c r="K495" s="1" t="s">
        <v>1</v>
      </c>
      <c r="L495" s="1" t="s">
        <v>2</v>
      </c>
      <c r="M495" s="1" t="s">
        <v>1044</v>
      </c>
      <c r="N495" s="1" t="s">
        <v>3</v>
      </c>
      <c r="O495" s="6">
        <v>7</v>
      </c>
      <c r="P495" s="6">
        <v>0</v>
      </c>
      <c r="Q495" s="6">
        <v>3</v>
      </c>
      <c r="R495" s="4">
        <v>0</v>
      </c>
      <c r="S495" s="4">
        <v>1426246.7741935479</v>
      </c>
      <c r="T495" s="4">
        <v>0</v>
      </c>
      <c r="U495" s="4">
        <f t="shared" si="59"/>
        <v>1426246.7741935479</v>
      </c>
      <c r="V495" s="9">
        <f t="shared" si="60"/>
        <v>1</v>
      </c>
      <c r="W495" s="9">
        <f t="shared" si="61"/>
        <v>1</v>
      </c>
      <c r="X495" s="9">
        <f t="shared" si="62"/>
        <v>0.7</v>
      </c>
      <c r="Y495" s="9">
        <f t="shared" si="63"/>
        <v>0.7</v>
      </c>
    </row>
    <row r="496" spans="1:25" x14ac:dyDescent="0.2">
      <c r="A496" s="1" t="s">
        <v>891</v>
      </c>
      <c r="B496" s="1">
        <f t="shared" si="56"/>
        <v>2024</v>
      </c>
      <c r="C496" s="1" t="str">
        <f t="shared" si="57"/>
        <v>05</v>
      </c>
      <c r="D496" s="1" t="str">
        <f t="shared" si="58"/>
        <v>05/24</v>
      </c>
      <c r="E496" s="1" t="s">
        <v>5</v>
      </c>
      <c r="F496" s="1" t="s">
        <v>892</v>
      </c>
      <c r="G496" s="1" t="s">
        <v>7</v>
      </c>
      <c r="H496" s="1" t="s">
        <v>8</v>
      </c>
      <c r="I496" s="1" t="s">
        <v>9</v>
      </c>
      <c r="J496" s="1" t="s">
        <v>1</v>
      </c>
      <c r="K496" s="1" t="s">
        <v>1</v>
      </c>
      <c r="L496" s="1" t="s">
        <v>2</v>
      </c>
      <c r="M496" s="1" t="s">
        <v>1044</v>
      </c>
      <c r="N496" s="1" t="s">
        <v>3</v>
      </c>
      <c r="O496" s="6">
        <v>8</v>
      </c>
      <c r="P496" s="6">
        <v>0</v>
      </c>
      <c r="Q496" s="6">
        <v>2</v>
      </c>
      <c r="R496" s="4">
        <v>0</v>
      </c>
      <c r="S496" s="4">
        <v>1426246.7741935479</v>
      </c>
      <c r="T496" s="4">
        <v>0</v>
      </c>
      <c r="U496" s="4">
        <f t="shared" si="59"/>
        <v>1426246.7741935479</v>
      </c>
      <c r="V496" s="9">
        <f t="shared" si="60"/>
        <v>1</v>
      </c>
      <c r="W496" s="9">
        <f t="shared" si="61"/>
        <v>1</v>
      </c>
      <c r="X496" s="9">
        <f t="shared" si="62"/>
        <v>0.8</v>
      </c>
      <c r="Y496" s="9">
        <f t="shared" si="63"/>
        <v>0.8</v>
      </c>
    </row>
    <row r="497" spans="1:25" x14ac:dyDescent="0.2">
      <c r="A497" s="1" t="s">
        <v>893</v>
      </c>
      <c r="B497" s="1">
        <f t="shared" si="56"/>
        <v>2024</v>
      </c>
      <c r="C497" s="1" t="str">
        <f t="shared" si="57"/>
        <v>05</v>
      </c>
      <c r="D497" s="1" t="str">
        <f t="shared" si="58"/>
        <v>05/24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2</v>
      </c>
      <c r="M497" s="1" t="s">
        <v>1044</v>
      </c>
      <c r="N497" s="1" t="s">
        <v>3</v>
      </c>
      <c r="O497" s="6">
        <v>0</v>
      </c>
      <c r="P497" s="6">
        <v>0</v>
      </c>
      <c r="Q497" s="6">
        <v>10</v>
      </c>
      <c r="R497" s="4">
        <v>0</v>
      </c>
      <c r="S497" s="4">
        <v>1426246.7741935479</v>
      </c>
      <c r="T497" s="4">
        <v>0</v>
      </c>
      <c r="U497" s="4">
        <f t="shared" si="59"/>
        <v>1426246.7741935479</v>
      </c>
      <c r="V497" s="9">
        <f t="shared" si="60"/>
        <v>1</v>
      </c>
      <c r="W497" s="9">
        <f t="shared" si="61"/>
        <v>0</v>
      </c>
      <c r="X497" s="9">
        <f t="shared" si="62"/>
        <v>0</v>
      </c>
      <c r="Y497" s="9">
        <f t="shared" si="63"/>
        <v>0</v>
      </c>
    </row>
    <row r="498" spans="1:25" x14ac:dyDescent="0.2">
      <c r="A498" s="1" t="s">
        <v>894</v>
      </c>
      <c r="B498" s="1">
        <f t="shared" si="56"/>
        <v>2024</v>
      </c>
      <c r="C498" s="1" t="str">
        <f t="shared" si="57"/>
        <v>05</v>
      </c>
      <c r="D498" s="1" t="str">
        <f t="shared" si="58"/>
        <v>05/24</v>
      </c>
      <c r="E498" s="1" t="s">
        <v>5</v>
      </c>
      <c r="F498" s="1" t="s">
        <v>895</v>
      </c>
      <c r="G498" s="1" t="s">
        <v>7</v>
      </c>
      <c r="H498" s="1" t="s">
        <v>8</v>
      </c>
      <c r="I498" s="1" t="s">
        <v>9</v>
      </c>
      <c r="J498" s="1" t="s">
        <v>1</v>
      </c>
      <c r="K498" s="1" t="s">
        <v>1</v>
      </c>
      <c r="L498" s="1" t="s">
        <v>2</v>
      </c>
      <c r="M498" s="1" t="s">
        <v>1044</v>
      </c>
      <c r="N498" s="1" t="s">
        <v>3</v>
      </c>
      <c r="O498" s="6">
        <v>0</v>
      </c>
      <c r="P498" s="6">
        <v>0</v>
      </c>
      <c r="Q498" s="6">
        <v>10</v>
      </c>
      <c r="R498" s="4">
        <v>0</v>
      </c>
      <c r="S498" s="4">
        <v>1426246.7741935479</v>
      </c>
      <c r="T498" s="4">
        <v>0</v>
      </c>
      <c r="U498" s="4">
        <f t="shared" si="59"/>
        <v>1426246.7741935479</v>
      </c>
      <c r="V498" s="9">
        <f t="shared" si="60"/>
        <v>1</v>
      </c>
      <c r="W498" s="9">
        <f t="shared" si="61"/>
        <v>0</v>
      </c>
      <c r="X498" s="9">
        <f t="shared" si="62"/>
        <v>0</v>
      </c>
      <c r="Y498" s="9">
        <f t="shared" si="63"/>
        <v>0</v>
      </c>
    </row>
    <row r="499" spans="1:25" x14ac:dyDescent="0.2">
      <c r="A499" s="1" t="s">
        <v>896</v>
      </c>
      <c r="B499" s="1">
        <f t="shared" si="56"/>
        <v>2024</v>
      </c>
      <c r="C499" s="1" t="str">
        <f t="shared" si="57"/>
        <v>05</v>
      </c>
      <c r="D499" s="1" t="str">
        <f t="shared" si="58"/>
        <v>05/24</v>
      </c>
      <c r="E499" s="1" t="s">
        <v>5</v>
      </c>
      <c r="F499" s="1" t="s">
        <v>897</v>
      </c>
      <c r="G499" s="1" t="s">
        <v>7</v>
      </c>
      <c r="H499" s="1" t="s">
        <v>8</v>
      </c>
      <c r="I499" s="1" t="s">
        <v>9</v>
      </c>
      <c r="J499" s="1" t="s">
        <v>898</v>
      </c>
      <c r="K499" s="1" t="s">
        <v>13</v>
      </c>
      <c r="L499" s="1" t="s">
        <v>2</v>
      </c>
      <c r="M499" s="1" t="s">
        <v>1044</v>
      </c>
      <c r="N499" s="1" t="s">
        <v>3</v>
      </c>
      <c r="O499" s="6">
        <v>8</v>
      </c>
      <c r="P499" s="6">
        <v>0.33333333333333331</v>
      </c>
      <c r="Q499" s="6">
        <v>1.6666666666666661</v>
      </c>
      <c r="R499" s="4">
        <v>33033.089999999997</v>
      </c>
      <c r="S499" s="4">
        <v>1426246.7741935479</v>
      </c>
      <c r="T499" s="4">
        <v>0</v>
      </c>
      <c r="U499" s="4">
        <f t="shared" si="59"/>
        <v>1459279.864193548</v>
      </c>
      <c r="V499" s="9">
        <f t="shared" si="60"/>
        <v>0.96666666666666656</v>
      </c>
      <c r="W499" s="9">
        <f t="shared" si="61"/>
        <v>0.96</v>
      </c>
      <c r="X499" s="9">
        <f t="shared" si="62"/>
        <v>0.82758620689655182</v>
      </c>
      <c r="Y499" s="9">
        <f t="shared" si="63"/>
        <v>0.8</v>
      </c>
    </row>
    <row r="500" spans="1:25" x14ac:dyDescent="0.2">
      <c r="A500" s="1" t="s">
        <v>899</v>
      </c>
      <c r="B500" s="1">
        <f t="shared" si="56"/>
        <v>2024</v>
      </c>
      <c r="C500" s="1" t="str">
        <f t="shared" si="57"/>
        <v>05</v>
      </c>
      <c r="D500" s="1" t="str">
        <f t="shared" si="58"/>
        <v>05/24</v>
      </c>
      <c r="E500" s="1" t="s">
        <v>5</v>
      </c>
      <c r="F500" s="1" t="s">
        <v>900</v>
      </c>
      <c r="G500" s="1" t="s">
        <v>7</v>
      </c>
      <c r="H500" s="1" t="s">
        <v>8</v>
      </c>
      <c r="I500" s="1" t="s">
        <v>9</v>
      </c>
      <c r="J500" s="1" t="s">
        <v>1</v>
      </c>
      <c r="K500" s="1" t="s">
        <v>1</v>
      </c>
      <c r="L500" s="1" t="s">
        <v>2</v>
      </c>
      <c r="M500" s="1" t="s">
        <v>1044</v>
      </c>
      <c r="N500" s="1" t="s">
        <v>3</v>
      </c>
      <c r="O500" s="6">
        <v>7</v>
      </c>
      <c r="P500" s="6">
        <v>0</v>
      </c>
      <c r="Q500" s="6">
        <v>3</v>
      </c>
      <c r="R500" s="4">
        <v>0</v>
      </c>
      <c r="S500" s="4">
        <v>1426246.7741935479</v>
      </c>
      <c r="T500" s="4">
        <v>0</v>
      </c>
      <c r="U500" s="4">
        <f t="shared" si="59"/>
        <v>1426246.7741935479</v>
      </c>
      <c r="V500" s="9">
        <f t="shared" si="60"/>
        <v>1</v>
      </c>
      <c r="W500" s="9">
        <f t="shared" si="61"/>
        <v>1</v>
      </c>
      <c r="X500" s="9">
        <f t="shared" si="62"/>
        <v>0.7</v>
      </c>
      <c r="Y500" s="9">
        <f t="shared" si="63"/>
        <v>0.7</v>
      </c>
    </row>
    <row r="501" spans="1:25" x14ac:dyDescent="0.2">
      <c r="A501" s="1" t="s">
        <v>901</v>
      </c>
      <c r="B501" s="1">
        <f t="shared" si="56"/>
        <v>2024</v>
      </c>
      <c r="C501" s="1" t="str">
        <f t="shared" si="57"/>
        <v>05</v>
      </c>
      <c r="D501" s="1" t="str">
        <f t="shared" si="58"/>
        <v>05/24</v>
      </c>
      <c r="E501" s="1" t="s">
        <v>5</v>
      </c>
      <c r="F501" s="1" t="s">
        <v>902</v>
      </c>
      <c r="G501" s="1" t="s">
        <v>7</v>
      </c>
      <c r="H501" s="1" t="s">
        <v>8</v>
      </c>
      <c r="I501" s="1" t="s">
        <v>9</v>
      </c>
      <c r="J501" s="1" t="s">
        <v>1</v>
      </c>
      <c r="K501" s="1" t="s">
        <v>1</v>
      </c>
      <c r="L501" s="1" t="s">
        <v>2</v>
      </c>
      <c r="M501" s="1" t="s">
        <v>1044</v>
      </c>
      <c r="N501" s="1" t="s">
        <v>3</v>
      </c>
      <c r="O501" s="6">
        <v>5</v>
      </c>
      <c r="P501" s="6">
        <v>0</v>
      </c>
      <c r="Q501" s="6">
        <v>5</v>
      </c>
      <c r="R501" s="4">
        <v>0</v>
      </c>
      <c r="S501" s="4">
        <v>1426246.7741935479</v>
      </c>
      <c r="T501" s="4">
        <v>0</v>
      </c>
      <c r="U501" s="4">
        <f t="shared" si="59"/>
        <v>1426246.7741935479</v>
      </c>
      <c r="V501" s="9">
        <f t="shared" si="60"/>
        <v>1</v>
      </c>
      <c r="W501" s="9">
        <f t="shared" si="61"/>
        <v>1</v>
      </c>
      <c r="X501" s="9">
        <f t="shared" si="62"/>
        <v>0.5</v>
      </c>
      <c r="Y501" s="9">
        <f t="shared" si="63"/>
        <v>0.5</v>
      </c>
    </row>
    <row r="502" spans="1:25" x14ac:dyDescent="0.2">
      <c r="A502" s="1" t="s">
        <v>903</v>
      </c>
      <c r="B502" s="1">
        <f t="shared" si="56"/>
        <v>2024</v>
      </c>
      <c r="C502" s="1" t="str">
        <f t="shared" si="57"/>
        <v>05</v>
      </c>
      <c r="D502" s="1" t="str">
        <f t="shared" si="58"/>
        <v>05/24</v>
      </c>
      <c r="E502" s="1" t="s">
        <v>5</v>
      </c>
      <c r="F502" s="1" t="s">
        <v>904</v>
      </c>
      <c r="G502" s="1" t="s">
        <v>7</v>
      </c>
      <c r="H502" s="1" t="s">
        <v>8</v>
      </c>
      <c r="I502" s="1" t="s">
        <v>9</v>
      </c>
      <c r="J502" s="1" t="s">
        <v>905</v>
      </c>
      <c r="K502" s="1" t="s">
        <v>13</v>
      </c>
      <c r="L502" s="1" t="s">
        <v>2</v>
      </c>
      <c r="M502" s="1" t="s">
        <v>1044</v>
      </c>
      <c r="N502" s="1" t="s">
        <v>3</v>
      </c>
      <c r="O502" s="6">
        <v>7</v>
      </c>
      <c r="P502" s="6">
        <v>0.32611111111111107</v>
      </c>
      <c r="Q502" s="6">
        <v>2.673888888888889</v>
      </c>
      <c r="R502" s="4">
        <v>33033.089999999997</v>
      </c>
      <c r="S502" s="4">
        <v>1426246.7741935479</v>
      </c>
      <c r="T502" s="4">
        <v>0</v>
      </c>
      <c r="U502" s="4">
        <f t="shared" si="59"/>
        <v>1459279.864193548</v>
      </c>
      <c r="V502" s="9">
        <f t="shared" si="60"/>
        <v>0.96738888888888896</v>
      </c>
      <c r="W502" s="9">
        <f t="shared" si="61"/>
        <v>0.95548646394176073</v>
      </c>
      <c r="X502" s="9">
        <f t="shared" si="62"/>
        <v>0.72359731235283975</v>
      </c>
      <c r="Y502" s="9">
        <f t="shared" si="63"/>
        <v>0.7</v>
      </c>
    </row>
    <row r="503" spans="1:25" x14ac:dyDescent="0.2">
      <c r="A503" s="1" t="s">
        <v>906</v>
      </c>
      <c r="B503" s="1">
        <f t="shared" si="56"/>
        <v>2024</v>
      </c>
      <c r="C503" s="1" t="str">
        <f t="shared" si="57"/>
        <v>05</v>
      </c>
      <c r="D503" s="1" t="str">
        <f t="shared" si="58"/>
        <v>05/24</v>
      </c>
      <c r="E503" s="1" t="s">
        <v>5</v>
      </c>
      <c r="F503" s="1" t="s">
        <v>907</v>
      </c>
      <c r="G503" s="1" t="s">
        <v>7</v>
      </c>
      <c r="H503" s="1" t="s">
        <v>8</v>
      </c>
      <c r="I503" s="1" t="s">
        <v>9</v>
      </c>
      <c r="J503" s="1" t="s">
        <v>1</v>
      </c>
      <c r="K503" s="1" t="s">
        <v>1</v>
      </c>
      <c r="L503" s="1" t="s">
        <v>2</v>
      </c>
      <c r="M503" s="1" t="s">
        <v>1044</v>
      </c>
      <c r="N503" s="1" t="s">
        <v>3</v>
      </c>
      <c r="O503" s="6">
        <v>7</v>
      </c>
      <c r="P503" s="6">
        <v>0</v>
      </c>
      <c r="Q503" s="6">
        <v>3</v>
      </c>
      <c r="R503" s="4">
        <v>0</v>
      </c>
      <c r="S503" s="4">
        <v>1426246.7741935479</v>
      </c>
      <c r="T503" s="4">
        <v>0</v>
      </c>
      <c r="U503" s="4">
        <f t="shared" si="59"/>
        <v>1426246.7741935479</v>
      </c>
      <c r="V503" s="9">
        <f t="shared" si="60"/>
        <v>1</v>
      </c>
      <c r="W503" s="9">
        <f t="shared" si="61"/>
        <v>1</v>
      </c>
      <c r="X503" s="9">
        <f t="shared" si="62"/>
        <v>0.7</v>
      </c>
      <c r="Y503" s="9">
        <f t="shared" si="63"/>
        <v>0.7</v>
      </c>
    </row>
    <row r="504" spans="1:25" x14ac:dyDescent="0.2">
      <c r="A504" s="1" t="s">
        <v>908</v>
      </c>
      <c r="B504" s="1">
        <f t="shared" si="56"/>
        <v>2024</v>
      </c>
      <c r="C504" s="1" t="str">
        <f t="shared" si="57"/>
        <v>05</v>
      </c>
      <c r="D504" s="1" t="str">
        <f t="shared" si="58"/>
        <v>05/24</v>
      </c>
      <c r="E504" s="1" t="s">
        <v>5</v>
      </c>
      <c r="F504" s="1" t="s">
        <v>909</v>
      </c>
      <c r="G504" s="1" t="s">
        <v>7</v>
      </c>
      <c r="H504" s="1" t="s">
        <v>8</v>
      </c>
      <c r="I504" s="1" t="s">
        <v>9</v>
      </c>
      <c r="J504" s="1" t="s">
        <v>1</v>
      </c>
      <c r="K504" s="1" t="s">
        <v>1</v>
      </c>
      <c r="L504" s="1" t="s">
        <v>2</v>
      </c>
      <c r="M504" s="1" t="s">
        <v>1044</v>
      </c>
      <c r="N504" s="1" t="s">
        <v>3</v>
      </c>
      <c r="O504" s="6">
        <v>7</v>
      </c>
      <c r="P504" s="6">
        <v>0</v>
      </c>
      <c r="Q504" s="6">
        <v>3</v>
      </c>
      <c r="R504" s="4">
        <v>0</v>
      </c>
      <c r="S504" s="4">
        <v>1426246.7741935479</v>
      </c>
      <c r="T504" s="4">
        <v>0</v>
      </c>
      <c r="U504" s="4">
        <f t="shared" si="59"/>
        <v>1426246.7741935479</v>
      </c>
      <c r="V504" s="9">
        <f t="shared" si="60"/>
        <v>1</v>
      </c>
      <c r="W504" s="9">
        <f t="shared" si="61"/>
        <v>1</v>
      </c>
      <c r="X504" s="9">
        <f t="shared" si="62"/>
        <v>0.7</v>
      </c>
      <c r="Y504" s="9">
        <f t="shared" si="63"/>
        <v>0.7</v>
      </c>
    </row>
    <row r="505" spans="1:25" x14ac:dyDescent="0.2">
      <c r="A505" s="1" t="s">
        <v>910</v>
      </c>
      <c r="B505" s="1">
        <f t="shared" si="56"/>
        <v>2024</v>
      </c>
      <c r="C505" s="1" t="str">
        <f t="shared" si="57"/>
        <v>05</v>
      </c>
      <c r="D505" s="1" t="str">
        <f t="shared" si="58"/>
        <v>05/24</v>
      </c>
      <c r="E505" s="1" t="s">
        <v>5</v>
      </c>
      <c r="F505" s="1" t="s">
        <v>911</v>
      </c>
      <c r="G505" s="1" t="s">
        <v>7</v>
      </c>
      <c r="H505" s="1" t="s">
        <v>8</v>
      </c>
      <c r="I505" s="1" t="s">
        <v>9</v>
      </c>
      <c r="J505" s="1" t="s">
        <v>912</v>
      </c>
      <c r="K505" s="1" t="s">
        <v>13</v>
      </c>
      <c r="L505" s="1" t="s">
        <v>2</v>
      </c>
      <c r="M505" s="1" t="s">
        <v>1044</v>
      </c>
      <c r="N505" s="1" t="s">
        <v>3</v>
      </c>
      <c r="O505" s="6">
        <v>8</v>
      </c>
      <c r="P505" s="6">
        <v>0.15111111111111111</v>
      </c>
      <c r="Q505" s="6">
        <v>1.8488888888888879</v>
      </c>
      <c r="R505" s="4">
        <v>33033.089999999997</v>
      </c>
      <c r="S505" s="4">
        <v>1426246.7741935479</v>
      </c>
      <c r="T505" s="4">
        <v>0</v>
      </c>
      <c r="U505" s="4">
        <f t="shared" si="59"/>
        <v>1459279.864193548</v>
      </c>
      <c r="V505" s="9">
        <f t="shared" si="60"/>
        <v>0.98488888888888881</v>
      </c>
      <c r="W505" s="9">
        <f t="shared" si="61"/>
        <v>0.98146128680479816</v>
      </c>
      <c r="X505" s="9">
        <f t="shared" si="62"/>
        <v>0.81227436823104693</v>
      </c>
      <c r="Y505" s="9">
        <f t="shared" si="63"/>
        <v>0.8</v>
      </c>
    </row>
    <row r="506" spans="1:25" x14ac:dyDescent="0.2">
      <c r="A506" s="1" t="s">
        <v>913</v>
      </c>
      <c r="B506" s="1">
        <f t="shared" si="56"/>
        <v>2024</v>
      </c>
      <c r="C506" s="1" t="str">
        <f t="shared" si="57"/>
        <v>05</v>
      </c>
      <c r="D506" s="1" t="str">
        <f t="shared" si="58"/>
        <v>05/24</v>
      </c>
      <c r="E506" s="1" t="s">
        <v>5</v>
      </c>
      <c r="F506" s="1" t="s">
        <v>914</v>
      </c>
      <c r="G506" s="1" t="s">
        <v>7</v>
      </c>
      <c r="H506" s="1" t="s">
        <v>8</v>
      </c>
      <c r="I506" s="1" t="s">
        <v>9</v>
      </c>
      <c r="J506" s="1" t="s">
        <v>1</v>
      </c>
      <c r="K506" s="1" t="s">
        <v>1</v>
      </c>
      <c r="L506" s="1" t="s">
        <v>2</v>
      </c>
      <c r="M506" s="1" t="s">
        <v>1044</v>
      </c>
      <c r="N506" s="1" t="s">
        <v>3</v>
      </c>
      <c r="O506" s="6">
        <v>4</v>
      </c>
      <c r="P506" s="6">
        <v>0</v>
      </c>
      <c r="Q506" s="6">
        <v>6</v>
      </c>
      <c r="R506" s="4">
        <v>0</v>
      </c>
      <c r="S506" s="4">
        <v>1426246.7741935479</v>
      </c>
      <c r="T506" s="4">
        <v>0</v>
      </c>
      <c r="U506" s="4">
        <f t="shared" si="59"/>
        <v>1426246.7741935479</v>
      </c>
      <c r="V506" s="9">
        <f t="shared" si="60"/>
        <v>1</v>
      </c>
      <c r="W506" s="9">
        <f t="shared" si="61"/>
        <v>1</v>
      </c>
      <c r="X506" s="9">
        <f t="shared" si="62"/>
        <v>0.4</v>
      </c>
      <c r="Y506" s="9">
        <f t="shared" si="63"/>
        <v>0.4</v>
      </c>
    </row>
    <row r="507" spans="1:25" x14ac:dyDescent="0.2">
      <c r="A507" s="1" t="s">
        <v>915</v>
      </c>
      <c r="B507" s="1">
        <f t="shared" si="56"/>
        <v>2024</v>
      </c>
      <c r="C507" s="1" t="str">
        <f t="shared" si="57"/>
        <v>05</v>
      </c>
      <c r="D507" s="1" t="str">
        <f t="shared" si="58"/>
        <v>05/24</v>
      </c>
      <c r="E507" s="1" t="s">
        <v>5</v>
      </c>
      <c r="F507" s="1" t="s">
        <v>916</v>
      </c>
      <c r="G507" s="1" t="s">
        <v>7</v>
      </c>
      <c r="H507" s="1" t="s">
        <v>8</v>
      </c>
      <c r="I507" s="1" t="s">
        <v>9</v>
      </c>
      <c r="J507" s="1" t="s">
        <v>917</v>
      </c>
      <c r="K507" s="1" t="s">
        <v>13</v>
      </c>
      <c r="L507" s="1" t="s">
        <v>2</v>
      </c>
      <c r="M507" s="1" t="s">
        <v>1044</v>
      </c>
      <c r="N507" s="1" t="s">
        <v>3</v>
      </c>
      <c r="O507" s="6">
        <v>8</v>
      </c>
      <c r="P507" s="6">
        <v>0.33333333333333331</v>
      </c>
      <c r="Q507" s="6">
        <v>1.6666666666666661</v>
      </c>
      <c r="R507" s="4">
        <v>33033.089999999997</v>
      </c>
      <c r="S507" s="4">
        <v>1426246.7741935479</v>
      </c>
      <c r="T507" s="4">
        <v>0</v>
      </c>
      <c r="U507" s="4">
        <f t="shared" si="59"/>
        <v>1459279.864193548</v>
      </c>
      <c r="V507" s="9">
        <f t="shared" si="60"/>
        <v>0.96666666666666656</v>
      </c>
      <c r="W507" s="9">
        <f t="shared" si="61"/>
        <v>0.96</v>
      </c>
      <c r="X507" s="9">
        <f t="shared" si="62"/>
        <v>0.82758620689655182</v>
      </c>
      <c r="Y507" s="9">
        <f t="shared" si="63"/>
        <v>0.8</v>
      </c>
    </row>
    <row r="508" spans="1:25" x14ac:dyDescent="0.2">
      <c r="A508" s="1" t="s">
        <v>918</v>
      </c>
      <c r="B508" s="1">
        <f t="shared" si="56"/>
        <v>2024</v>
      </c>
      <c r="C508" s="1" t="str">
        <f t="shared" si="57"/>
        <v>05</v>
      </c>
      <c r="D508" s="1" t="str">
        <f t="shared" si="58"/>
        <v>05/24</v>
      </c>
      <c r="E508" s="1" t="s">
        <v>5</v>
      </c>
      <c r="F508" s="1" t="s">
        <v>919</v>
      </c>
      <c r="G508" s="1" t="s">
        <v>7</v>
      </c>
      <c r="H508" s="1" t="s">
        <v>8</v>
      </c>
      <c r="I508" s="1" t="s">
        <v>9</v>
      </c>
      <c r="J508" s="1" t="s">
        <v>1</v>
      </c>
      <c r="K508" s="1" t="s">
        <v>1</v>
      </c>
      <c r="L508" s="1" t="s">
        <v>2</v>
      </c>
      <c r="M508" s="1" t="s">
        <v>1044</v>
      </c>
      <c r="N508" s="1" t="s">
        <v>3</v>
      </c>
      <c r="O508" s="6">
        <v>8</v>
      </c>
      <c r="P508" s="6">
        <v>0</v>
      </c>
      <c r="Q508" s="6">
        <v>2</v>
      </c>
      <c r="R508" s="4">
        <v>0</v>
      </c>
      <c r="S508" s="4">
        <v>1426246.7741935479</v>
      </c>
      <c r="T508" s="4">
        <v>0</v>
      </c>
      <c r="U508" s="4">
        <f t="shared" si="59"/>
        <v>1426246.7741935479</v>
      </c>
      <c r="V508" s="9">
        <f t="shared" si="60"/>
        <v>1</v>
      </c>
      <c r="W508" s="9">
        <f t="shared" si="61"/>
        <v>1</v>
      </c>
      <c r="X508" s="9">
        <f t="shared" si="62"/>
        <v>0.8</v>
      </c>
      <c r="Y508" s="9">
        <f t="shared" si="63"/>
        <v>0.8</v>
      </c>
    </row>
    <row r="509" spans="1:25" x14ac:dyDescent="0.2">
      <c r="A509" s="1" t="s">
        <v>920</v>
      </c>
      <c r="B509" s="1">
        <f t="shared" si="56"/>
        <v>2024</v>
      </c>
      <c r="C509" s="1" t="str">
        <f t="shared" si="57"/>
        <v>05</v>
      </c>
      <c r="D509" s="1" t="str">
        <f t="shared" si="58"/>
        <v>05/24</v>
      </c>
      <c r="E509" s="1" t="s">
        <v>5</v>
      </c>
      <c r="F509" s="1" t="s">
        <v>921</v>
      </c>
      <c r="G509" s="1" t="s">
        <v>7</v>
      </c>
      <c r="H509" s="1" t="s">
        <v>8</v>
      </c>
      <c r="I509" s="1" t="s">
        <v>9</v>
      </c>
      <c r="J509" s="1" t="s">
        <v>922</v>
      </c>
      <c r="K509" s="1" t="s">
        <v>13</v>
      </c>
      <c r="L509" s="1" t="s">
        <v>2</v>
      </c>
      <c r="M509" s="1" t="s">
        <v>1044</v>
      </c>
      <c r="N509" s="1" t="s">
        <v>3</v>
      </c>
      <c r="O509" s="6">
        <v>7</v>
      </c>
      <c r="P509" s="6">
        <v>0.33333333333333331</v>
      </c>
      <c r="Q509" s="6">
        <v>2.666666666666667</v>
      </c>
      <c r="R509" s="4">
        <v>33033.089999999997</v>
      </c>
      <c r="S509" s="4">
        <v>1426246.7741935479</v>
      </c>
      <c r="T509" s="4">
        <v>0</v>
      </c>
      <c r="U509" s="4">
        <f t="shared" si="59"/>
        <v>1459279.864193548</v>
      </c>
      <c r="V509" s="9">
        <f t="shared" si="60"/>
        <v>0.96666666666666679</v>
      </c>
      <c r="W509" s="9">
        <f t="shared" si="61"/>
        <v>0.95454545454545459</v>
      </c>
      <c r="X509" s="9">
        <f t="shared" si="62"/>
        <v>0.72413793103448265</v>
      </c>
      <c r="Y509" s="9">
        <f t="shared" si="63"/>
        <v>0.7</v>
      </c>
    </row>
    <row r="510" spans="1:25" x14ac:dyDescent="0.2">
      <c r="A510" s="1" t="s">
        <v>923</v>
      </c>
      <c r="B510" s="1">
        <f t="shared" si="56"/>
        <v>2024</v>
      </c>
      <c r="C510" s="1" t="str">
        <f t="shared" si="57"/>
        <v>05</v>
      </c>
      <c r="D510" s="1" t="str">
        <f t="shared" si="58"/>
        <v>05/24</v>
      </c>
      <c r="E510" s="1" t="s">
        <v>5</v>
      </c>
      <c r="F510" s="1" t="s">
        <v>924</v>
      </c>
      <c r="G510" s="1" t="s">
        <v>7</v>
      </c>
      <c r="H510" s="1" t="s">
        <v>8</v>
      </c>
      <c r="I510" s="1" t="s">
        <v>9</v>
      </c>
      <c r="J510" s="1" t="s">
        <v>1</v>
      </c>
      <c r="K510" s="1" t="s">
        <v>1</v>
      </c>
      <c r="L510" s="1" t="s">
        <v>2</v>
      </c>
      <c r="M510" s="1" t="s">
        <v>1044</v>
      </c>
      <c r="N510" s="1" t="s">
        <v>3</v>
      </c>
      <c r="O510" s="6">
        <v>5</v>
      </c>
      <c r="P510" s="6">
        <v>0</v>
      </c>
      <c r="Q510" s="6">
        <v>5</v>
      </c>
      <c r="R510" s="4">
        <v>0</v>
      </c>
      <c r="S510" s="4">
        <v>1426246.7741935479</v>
      </c>
      <c r="T510" s="4">
        <v>0</v>
      </c>
      <c r="U510" s="4">
        <f t="shared" si="59"/>
        <v>1426246.7741935479</v>
      </c>
      <c r="V510" s="9">
        <f t="shared" si="60"/>
        <v>1</v>
      </c>
      <c r="W510" s="9">
        <f t="shared" si="61"/>
        <v>1</v>
      </c>
      <c r="X510" s="9">
        <f t="shared" si="62"/>
        <v>0.5</v>
      </c>
      <c r="Y510" s="9">
        <f t="shared" si="63"/>
        <v>0.5</v>
      </c>
    </row>
    <row r="511" spans="1:25" x14ac:dyDescent="0.2">
      <c r="A511" s="1" t="s">
        <v>925</v>
      </c>
      <c r="B511" s="1">
        <f t="shared" si="56"/>
        <v>2024</v>
      </c>
      <c r="C511" s="1" t="str">
        <f t="shared" si="57"/>
        <v>05</v>
      </c>
      <c r="D511" s="1" t="str">
        <f t="shared" si="58"/>
        <v>05/24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2</v>
      </c>
      <c r="M511" s="1" t="s">
        <v>1044</v>
      </c>
      <c r="N511" s="1" t="s">
        <v>3</v>
      </c>
      <c r="O511" s="6">
        <v>0</v>
      </c>
      <c r="P511" s="6">
        <v>0</v>
      </c>
      <c r="Q511" s="6">
        <v>10</v>
      </c>
      <c r="R511" s="4">
        <v>0</v>
      </c>
      <c r="S511" s="4">
        <v>1426246.7741935479</v>
      </c>
      <c r="T511" s="4">
        <v>0</v>
      </c>
      <c r="U511" s="4">
        <f t="shared" si="59"/>
        <v>1426246.7741935479</v>
      </c>
      <c r="V511" s="9">
        <f t="shared" si="60"/>
        <v>1</v>
      </c>
      <c r="W511" s="9">
        <f t="shared" si="61"/>
        <v>0</v>
      </c>
      <c r="X511" s="9">
        <f t="shared" si="62"/>
        <v>0</v>
      </c>
      <c r="Y511" s="9">
        <f t="shared" si="63"/>
        <v>0</v>
      </c>
    </row>
    <row r="512" spans="1:25" x14ac:dyDescent="0.2">
      <c r="A512" s="1" t="s">
        <v>926</v>
      </c>
      <c r="B512" s="1">
        <f t="shared" si="56"/>
        <v>2024</v>
      </c>
      <c r="C512" s="1" t="str">
        <f t="shared" si="57"/>
        <v>05</v>
      </c>
      <c r="D512" s="1" t="str">
        <f t="shared" si="58"/>
        <v>05/24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927</v>
      </c>
      <c r="K512" s="1" t="s">
        <v>13</v>
      </c>
      <c r="L512" s="1" t="s">
        <v>2</v>
      </c>
      <c r="M512" s="1" t="s">
        <v>1044</v>
      </c>
      <c r="N512" s="1" t="s">
        <v>3</v>
      </c>
      <c r="O512" s="6">
        <v>0</v>
      </c>
      <c r="P512" s="6">
        <v>0</v>
      </c>
      <c r="Q512" s="6">
        <v>10</v>
      </c>
      <c r="R512" s="4">
        <v>33033.089999999997</v>
      </c>
      <c r="S512" s="4">
        <v>1426246.7741935479</v>
      </c>
      <c r="T512" s="4">
        <v>0</v>
      </c>
      <c r="U512" s="4">
        <f t="shared" si="59"/>
        <v>1459279.864193548</v>
      </c>
      <c r="V512" s="9">
        <f t="shared" si="60"/>
        <v>1</v>
      </c>
      <c r="W512" s="9">
        <f t="shared" si="61"/>
        <v>0</v>
      </c>
      <c r="X512" s="9">
        <f t="shared" si="62"/>
        <v>0</v>
      </c>
      <c r="Y512" s="9">
        <f t="shared" si="63"/>
        <v>0</v>
      </c>
    </row>
    <row r="513" spans="1:25" x14ac:dyDescent="0.2">
      <c r="A513" s="1" t="s">
        <v>928</v>
      </c>
      <c r="B513" s="1">
        <f t="shared" si="56"/>
        <v>2024</v>
      </c>
      <c r="C513" s="1" t="str">
        <f t="shared" si="57"/>
        <v>05</v>
      </c>
      <c r="D513" s="1" t="str">
        <f t="shared" si="58"/>
        <v>05/24</v>
      </c>
      <c r="E513" s="1" t="s">
        <v>5</v>
      </c>
      <c r="F513" s="1" t="s">
        <v>929</v>
      </c>
      <c r="G513" s="1" t="s">
        <v>7</v>
      </c>
      <c r="H513" s="1" t="s">
        <v>8</v>
      </c>
      <c r="I513" s="1" t="s">
        <v>9</v>
      </c>
      <c r="J513" s="1" t="s">
        <v>1</v>
      </c>
      <c r="K513" s="1" t="s">
        <v>1</v>
      </c>
      <c r="L513" s="1" t="s">
        <v>2</v>
      </c>
      <c r="M513" s="1" t="s">
        <v>1044</v>
      </c>
      <c r="N513" s="1" t="s">
        <v>3</v>
      </c>
      <c r="O513" s="6">
        <v>6</v>
      </c>
      <c r="P513" s="6">
        <v>0</v>
      </c>
      <c r="Q513" s="6">
        <v>4</v>
      </c>
      <c r="R513" s="4">
        <v>0</v>
      </c>
      <c r="S513" s="4">
        <v>1426246.7741935479</v>
      </c>
      <c r="T513" s="4">
        <v>0</v>
      </c>
      <c r="U513" s="4">
        <f t="shared" si="59"/>
        <v>1426246.7741935479</v>
      </c>
      <c r="V513" s="9">
        <f t="shared" si="60"/>
        <v>1</v>
      </c>
      <c r="W513" s="9">
        <f t="shared" si="61"/>
        <v>1</v>
      </c>
      <c r="X513" s="9">
        <f t="shared" si="62"/>
        <v>0.6</v>
      </c>
      <c r="Y513" s="9">
        <f t="shared" si="63"/>
        <v>0.6</v>
      </c>
    </row>
    <row r="514" spans="1:25" x14ac:dyDescent="0.2">
      <c r="A514" s="1" t="s">
        <v>930</v>
      </c>
      <c r="B514" s="1">
        <f t="shared" si="56"/>
        <v>2024</v>
      </c>
      <c r="C514" s="1" t="str">
        <f t="shared" si="57"/>
        <v>05</v>
      </c>
      <c r="D514" s="1" t="str">
        <f t="shared" si="58"/>
        <v>05/24</v>
      </c>
      <c r="E514" s="1" t="s">
        <v>5</v>
      </c>
      <c r="F514" s="1" t="s">
        <v>931</v>
      </c>
      <c r="G514" s="1" t="s">
        <v>7</v>
      </c>
      <c r="H514" s="1" t="s">
        <v>8</v>
      </c>
      <c r="I514" s="1" t="s">
        <v>9</v>
      </c>
      <c r="J514" s="1" t="s">
        <v>932</v>
      </c>
      <c r="K514" s="1" t="s">
        <v>13</v>
      </c>
      <c r="L514" s="1" t="s">
        <v>2</v>
      </c>
      <c r="M514" s="1" t="s">
        <v>1044</v>
      </c>
      <c r="N514" s="1" t="s">
        <v>3</v>
      </c>
      <c r="O514" s="6">
        <v>10</v>
      </c>
      <c r="P514" s="6">
        <v>0.33333333333333331</v>
      </c>
      <c r="Q514" s="6">
        <v>0</v>
      </c>
      <c r="R514" s="4">
        <v>33033.089999999997</v>
      </c>
      <c r="S514" s="4">
        <v>1426246.7741935479</v>
      </c>
      <c r="T514" s="4">
        <v>0</v>
      </c>
      <c r="U514" s="4">
        <f t="shared" si="59"/>
        <v>1459279.864193548</v>
      </c>
      <c r="V514" s="9">
        <f t="shared" si="60"/>
        <v>1</v>
      </c>
      <c r="W514" s="9">
        <f t="shared" si="61"/>
        <v>0.96774193548387089</v>
      </c>
      <c r="X514" s="9">
        <f t="shared" si="62"/>
        <v>1</v>
      </c>
      <c r="Y514" s="9">
        <f t="shared" si="63"/>
        <v>1</v>
      </c>
    </row>
    <row r="515" spans="1:25" x14ac:dyDescent="0.2">
      <c r="A515" s="1" t="s">
        <v>933</v>
      </c>
      <c r="B515" s="1">
        <f t="shared" ref="B515:B578" si="64">YEAR(A515)</f>
        <v>2024</v>
      </c>
      <c r="C515" s="1" t="str">
        <f t="shared" ref="C515:C578" si="65">TEXT(A515,"mm")</f>
        <v>05</v>
      </c>
      <c r="D515" s="1" t="str">
        <f t="shared" ref="D515:D578" si="66">TEXT(A515,"mm/yy")</f>
        <v>05/24</v>
      </c>
      <c r="E515" s="1" t="s">
        <v>5</v>
      </c>
      <c r="F515" s="1" t="s">
        <v>934</v>
      </c>
      <c r="G515" s="1" t="s">
        <v>7</v>
      </c>
      <c r="H515" s="1" t="s">
        <v>8</v>
      </c>
      <c r="I515" s="1" t="s">
        <v>9</v>
      </c>
      <c r="J515" s="1" t="s">
        <v>1</v>
      </c>
      <c r="K515" s="1" t="s">
        <v>1</v>
      </c>
      <c r="L515" s="1" t="s">
        <v>2</v>
      </c>
      <c r="M515" s="1" t="s">
        <v>1044</v>
      </c>
      <c r="N515" s="1" t="s">
        <v>3</v>
      </c>
      <c r="O515" s="6">
        <v>5</v>
      </c>
      <c r="P515" s="6">
        <v>0</v>
      </c>
      <c r="Q515" s="6">
        <v>5</v>
      </c>
      <c r="R515" s="4">
        <v>0</v>
      </c>
      <c r="S515" s="4">
        <v>1426246.7741935479</v>
      </c>
      <c r="T515" s="4">
        <v>0</v>
      </c>
      <c r="U515" s="4">
        <f t="shared" ref="U515:U578" si="67">SUM(R515:T515)</f>
        <v>1426246.7741935479</v>
      </c>
      <c r="V515" s="9">
        <f t="shared" ref="V515:V578" si="68">IFERROR((O515+Q515)/10,0)</f>
        <v>1</v>
      </c>
      <c r="W515" s="9">
        <f t="shared" ref="W515:W578" si="69">IFERROR(O515/(O515+P515),0)</f>
        <v>1</v>
      </c>
      <c r="X515" s="9">
        <f t="shared" ref="X515:X578" si="70">IFERROR(O515/(O515+Q515),0)</f>
        <v>0.5</v>
      </c>
      <c r="Y515" s="9">
        <f t="shared" ref="Y515:Y578" si="71">IFERROR(O515/10,0)</f>
        <v>0.5</v>
      </c>
    </row>
    <row r="516" spans="1:25" x14ac:dyDescent="0.2">
      <c r="A516" s="1" t="s">
        <v>935</v>
      </c>
      <c r="B516" s="1">
        <f t="shared" si="64"/>
        <v>2024</v>
      </c>
      <c r="C516" s="1" t="str">
        <f t="shared" si="65"/>
        <v>05</v>
      </c>
      <c r="D516" s="1" t="str">
        <f t="shared" si="66"/>
        <v>05/24</v>
      </c>
      <c r="E516" s="1" t="s">
        <v>5</v>
      </c>
      <c r="F516" s="1" t="s">
        <v>936</v>
      </c>
      <c r="G516" s="1" t="s">
        <v>7</v>
      </c>
      <c r="H516" s="1" t="s">
        <v>131</v>
      </c>
      <c r="I516" s="1" t="s">
        <v>9</v>
      </c>
      <c r="J516" s="1" t="s">
        <v>937</v>
      </c>
      <c r="K516" s="1" t="s">
        <v>13</v>
      </c>
      <c r="L516" s="1" t="s">
        <v>2</v>
      </c>
      <c r="M516" s="1" t="s">
        <v>1044</v>
      </c>
      <c r="N516" s="1" t="s">
        <v>3</v>
      </c>
      <c r="O516" s="6">
        <v>7</v>
      </c>
      <c r="P516" s="6">
        <v>0</v>
      </c>
      <c r="Q516" s="6">
        <v>3</v>
      </c>
      <c r="R516" s="4">
        <v>33033.089999999997</v>
      </c>
      <c r="S516" s="4">
        <v>1426246.7741935479</v>
      </c>
      <c r="T516" s="4">
        <v>0</v>
      </c>
      <c r="U516" s="4">
        <f t="shared" si="67"/>
        <v>1459279.864193548</v>
      </c>
      <c r="V516" s="9">
        <f t="shared" si="68"/>
        <v>1</v>
      </c>
      <c r="W516" s="9">
        <f t="shared" si="69"/>
        <v>1</v>
      </c>
      <c r="X516" s="9">
        <f t="shared" si="70"/>
        <v>0.7</v>
      </c>
      <c r="Y516" s="9">
        <f t="shared" si="71"/>
        <v>0.7</v>
      </c>
    </row>
    <row r="517" spans="1:25" x14ac:dyDescent="0.2">
      <c r="A517" s="1" t="s">
        <v>938</v>
      </c>
      <c r="B517" s="1">
        <f t="shared" si="64"/>
        <v>2024</v>
      </c>
      <c r="C517" s="1" t="str">
        <f t="shared" si="65"/>
        <v>05</v>
      </c>
      <c r="D517" s="1" t="str">
        <f t="shared" si="66"/>
        <v>05/24</v>
      </c>
      <c r="E517" s="1" t="s">
        <v>5</v>
      </c>
      <c r="F517" s="1" t="s">
        <v>939</v>
      </c>
      <c r="G517" s="1" t="s">
        <v>7</v>
      </c>
      <c r="H517" s="1" t="s">
        <v>8</v>
      </c>
      <c r="I517" s="1" t="s">
        <v>9</v>
      </c>
      <c r="J517" s="1" t="s">
        <v>1</v>
      </c>
      <c r="K517" s="1" t="s">
        <v>1</v>
      </c>
      <c r="L517" s="1" t="s">
        <v>2</v>
      </c>
      <c r="M517" s="1" t="s">
        <v>1044</v>
      </c>
      <c r="N517" s="1" t="s">
        <v>3</v>
      </c>
      <c r="O517" s="6">
        <v>5</v>
      </c>
      <c r="P517" s="6">
        <v>0</v>
      </c>
      <c r="Q517" s="6">
        <v>5</v>
      </c>
      <c r="R517" s="4">
        <v>0</v>
      </c>
      <c r="S517" s="4">
        <v>1426246.7741935479</v>
      </c>
      <c r="T517" s="4">
        <v>0</v>
      </c>
      <c r="U517" s="4">
        <f t="shared" si="67"/>
        <v>1426246.7741935479</v>
      </c>
      <c r="V517" s="9">
        <f t="shared" si="68"/>
        <v>1</v>
      </c>
      <c r="W517" s="9">
        <f t="shared" si="69"/>
        <v>1</v>
      </c>
      <c r="X517" s="9">
        <f t="shared" si="70"/>
        <v>0.5</v>
      </c>
      <c r="Y517" s="9">
        <f t="shared" si="71"/>
        <v>0.5</v>
      </c>
    </row>
    <row r="518" spans="1:25" x14ac:dyDescent="0.2">
      <c r="A518" s="1" t="s">
        <v>940</v>
      </c>
      <c r="B518" s="1">
        <f t="shared" si="64"/>
        <v>2024</v>
      </c>
      <c r="C518" s="1" t="str">
        <f t="shared" si="65"/>
        <v>05</v>
      </c>
      <c r="D518" s="1" t="str">
        <f t="shared" si="66"/>
        <v>05/24</v>
      </c>
      <c r="E518" s="1" t="s">
        <v>5</v>
      </c>
      <c r="F518" s="1" t="s">
        <v>941</v>
      </c>
      <c r="G518" s="1" t="s">
        <v>7</v>
      </c>
      <c r="H518" s="1" t="s">
        <v>8</v>
      </c>
      <c r="I518" s="1" t="s">
        <v>9</v>
      </c>
      <c r="J518" s="1" t="s">
        <v>942</v>
      </c>
      <c r="K518" s="1" t="s">
        <v>13</v>
      </c>
      <c r="L518" s="1" t="s">
        <v>2</v>
      </c>
      <c r="M518" s="1" t="s">
        <v>1044</v>
      </c>
      <c r="N518" s="1" t="s">
        <v>3</v>
      </c>
      <c r="O518" s="6">
        <v>9</v>
      </c>
      <c r="P518" s="6">
        <v>0.43083333333333329</v>
      </c>
      <c r="Q518" s="6">
        <v>0.56916666666666593</v>
      </c>
      <c r="R518" s="4">
        <v>33033.089999999997</v>
      </c>
      <c r="S518" s="4">
        <v>1426246.7741935479</v>
      </c>
      <c r="T518" s="4">
        <v>0</v>
      </c>
      <c r="U518" s="4">
        <f t="shared" si="67"/>
        <v>1459279.864193548</v>
      </c>
      <c r="V518" s="9">
        <f t="shared" si="68"/>
        <v>0.95691666666666664</v>
      </c>
      <c r="W518" s="9">
        <f t="shared" si="69"/>
        <v>0.9543165149774675</v>
      </c>
      <c r="X518" s="9">
        <f t="shared" si="70"/>
        <v>0.94052076983366728</v>
      </c>
      <c r="Y518" s="9">
        <f t="shared" si="71"/>
        <v>0.9</v>
      </c>
    </row>
    <row r="519" spans="1:25" x14ac:dyDescent="0.2">
      <c r="A519" s="1" t="s">
        <v>943</v>
      </c>
      <c r="B519" s="1">
        <f t="shared" si="64"/>
        <v>2024</v>
      </c>
      <c r="C519" s="1" t="str">
        <f t="shared" si="65"/>
        <v>05</v>
      </c>
      <c r="D519" s="1" t="str">
        <f t="shared" si="66"/>
        <v>05/24</v>
      </c>
      <c r="E519" s="1" t="s">
        <v>5</v>
      </c>
      <c r="F519" s="1" t="s">
        <v>944</v>
      </c>
      <c r="G519" s="1" t="s">
        <v>7</v>
      </c>
      <c r="H519" s="1" t="s">
        <v>8</v>
      </c>
      <c r="I519" s="1" t="s">
        <v>9</v>
      </c>
      <c r="J519" s="1" t="s">
        <v>945</v>
      </c>
      <c r="K519" s="1" t="s">
        <v>13</v>
      </c>
      <c r="L519" s="1" t="s">
        <v>2</v>
      </c>
      <c r="M519" s="1" t="s">
        <v>1044</v>
      </c>
      <c r="N519" s="1" t="s">
        <v>3</v>
      </c>
      <c r="O519" s="6">
        <v>9</v>
      </c>
      <c r="P519" s="6">
        <v>0.19416666666666671</v>
      </c>
      <c r="Q519" s="6">
        <v>0.80583333333333407</v>
      </c>
      <c r="R519" s="4">
        <v>0</v>
      </c>
      <c r="S519" s="4">
        <v>1426246.7741935479</v>
      </c>
      <c r="T519" s="4">
        <v>0</v>
      </c>
      <c r="U519" s="4">
        <f t="shared" si="67"/>
        <v>1426246.7741935479</v>
      </c>
      <c r="V519" s="9">
        <f t="shared" si="68"/>
        <v>0.98058333333333336</v>
      </c>
      <c r="W519" s="9">
        <f t="shared" si="69"/>
        <v>0.97888153720656224</v>
      </c>
      <c r="X519" s="9">
        <f t="shared" si="70"/>
        <v>0.91782102490014439</v>
      </c>
      <c r="Y519" s="9">
        <f t="shared" si="71"/>
        <v>0.9</v>
      </c>
    </row>
    <row r="520" spans="1:25" x14ac:dyDescent="0.2">
      <c r="A520" s="1" t="s">
        <v>946</v>
      </c>
      <c r="B520" s="1">
        <f t="shared" si="64"/>
        <v>2024</v>
      </c>
      <c r="C520" s="1" t="str">
        <f t="shared" si="65"/>
        <v>05</v>
      </c>
      <c r="D520" s="1" t="str">
        <f t="shared" si="66"/>
        <v>05/24</v>
      </c>
      <c r="E520" s="1" t="s">
        <v>5</v>
      </c>
      <c r="F520" s="1" t="s">
        <v>947</v>
      </c>
      <c r="G520" s="1" t="s">
        <v>7</v>
      </c>
      <c r="H520" s="1" t="s">
        <v>8</v>
      </c>
      <c r="I520" s="1" t="s">
        <v>9</v>
      </c>
      <c r="J520" s="1" t="s">
        <v>948</v>
      </c>
      <c r="K520" s="1" t="s">
        <v>13</v>
      </c>
      <c r="L520" s="1" t="s">
        <v>2</v>
      </c>
      <c r="M520" s="1" t="s">
        <v>1044</v>
      </c>
      <c r="N520" s="1" t="s">
        <v>3</v>
      </c>
      <c r="O520" s="6">
        <v>7</v>
      </c>
      <c r="P520" s="6">
        <v>0.32444444444444442</v>
      </c>
      <c r="Q520" s="6">
        <v>2.675555555555555</v>
      </c>
      <c r="R520" s="4">
        <v>33033.089999999997</v>
      </c>
      <c r="S520" s="4">
        <v>1426246.7741935479</v>
      </c>
      <c r="T520" s="4">
        <v>0</v>
      </c>
      <c r="U520" s="4">
        <f t="shared" si="67"/>
        <v>1459279.864193548</v>
      </c>
      <c r="V520" s="9">
        <f t="shared" si="68"/>
        <v>0.9675555555555555</v>
      </c>
      <c r="W520" s="9">
        <f t="shared" si="69"/>
        <v>0.95570388349514557</v>
      </c>
      <c r="X520" s="9">
        <f t="shared" si="70"/>
        <v>0.72347266881028949</v>
      </c>
      <c r="Y520" s="9">
        <f t="shared" si="71"/>
        <v>0.7</v>
      </c>
    </row>
    <row r="521" spans="1:25" x14ac:dyDescent="0.2">
      <c r="A521" s="1" t="s">
        <v>949</v>
      </c>
      <c r="B521" s="1">
        <f t="shared" si="64"/>
        <v>2024</v>
      </c>
      <c r="C521" s="1" t="str">
        <f t="shared" si="65"/>
        <v>05</v>
      </c>
      <c r="D521" s="1" t="str">
        <f t="shared" si="66"/>
        <v>05/24</v>
      </c>
      <c r="E521" s="1" t="s">
        <v>5</v>
      </c>
      <c r="F521" s="1" t="s">
        <v>950</v>
      </c>
      <c r="G521" s="1" t="s">
        <v>7</v>
      </c>
      <c r="H521" s="1" t="s">
        <v>8</v>
      </c>
      <c r="I521" s="1" t="s">
        <v>9</v>
      </c>
      <c r="J521" s="1" t="s">
        <v>951</v>
      </c>
      <c r="K521" s="1" t="s">
        <v>13</v>
      </c>
      <c r="L521" s="1" t="s">
        <v>2</v>
      </c>
      <c r="M521" s="1" t="s">
        <v>1044</v>
      </c>
      <c r="N521" s="1" t="s">
        <v>3</v>
      </c>
      <c r="O521" s="6">
        <v>7</v>
      </c>
      <c r="P521" s="6">
        <v>0.32194444444444442</v>
      </c>
      <c r="Q521" s="6">
        <v>2.6780555555555559</v>
      </c>
      <c r="R521" s="4">
        <v>33033.089999999997</v>
      </c>
      <c r="S521" s="4">
        <v>1426246.7741935479</v>
      </c>
      <c r="T521" s="4">
        <v>0</v>
      </c>
      <c r="U521" s="4">
        <f t="shared" si="67"/>
        <v>1459279.864193548</v>
      </c>
      <c r="V521" s="9">
        <f t="shared" si="68"/>
        <v>0.96780555555555559</v>
      </c>
      <c r="W521" s="9">
        <f t="shared" si="69"/>
        <v>0.95603019841420389</v>
      </c>
      <c r="X521" s="9">
        <f t="shared" si="70"/>
        <v>0.72328578399012655</v>
      </c>
      <c r="Y521" s="9">
        <f t="shared" si="71"/>
        <v>0.7</v>
      </c>
    </row>
    <row r="522" spans="1:25" x14ac:dyDescent="0.2">
      <c r="A522" s="1" t="s">
        <v>949</v>
      </c>
      <c r="B522" s="1">
        <f t="shared" si="64"/>
        <v>2024</v>
      </c>
      <c r="C522" s="1" t="str">
        <f t="shared" si="65"/>
        <v>05</v>
      </c>
      <c r="D522" s="1" t="str">
        <f t="shared" si="66"/>
        <v>05/24</v>
      </c>
      <c r="E522" s="1" t="s">
        <v>5</v>
      </c>
      <c r="F522" s="1" t="s">
        <v>950</v>
      </c>
      <c r="G522" s="1" t="s">
        <v>7</v>
      </c>
      <c r="H522" s="1" t="s">
        <v>8</v>
      </c>
      <c r="I522" s="1" t="s">
        <v>9</v>
      </c>
      <c r="J522" s="1" t="s">
        <v>951</v>
      </c>
      <c r="K522" s="1" t="s">
        <v>13</v>
      </c>
      <c r="L522" s="1" t="s">
        <v>2</v>
      </c>
      <c r="M522" s="1" t="s">
        <v>1044</v>
      </c>
      <c r="N522" s="1" t="s">
        <v>3</v>
      </c>
      <c r="O522" s="6">
        <v>7</v>
      </c>
      <c r="P522" s="6">
        <v>0.32194444444444442</v>
      </c>
      <c r="Q522" s="6">
        <v>2.6780555555555559</v>
      </c>
      <c r="R522" s="4">
        <v>33033.089999999997</v>
      </c>
      <c r="S522" s="4">
        <v>1426246.7741935479</v>
      </c>
      <c r="T522" s="4">
        <v>0</v>
      </c>
      <c r="U522" s="4">
        <f t="shared" si="67"/>
        <v>1459279.864193548</v>
      </c>
      <c r="V522" s="9">
        <f t="shared" si="68"/>
        <v>0.96780555555555559</v>
      </c>
      <c r="W522" s="9">
        <f t="shared" si="69"/>
        <v>0.95603019841420389</v>
      </c>
      <c r="X522" s="9">
        <f t="shared" si="70"/>
        <v>0.72328578399012655</v>
      </c>
      <c r="Y522" s="9">
        <f t="shared" si="71"/>
        <v>0.7</v>
      </c>
    </row>
    <row r="523" spans="1:25" x14ac:dyDescent="0.2">
      <c r="A523" s="1" t="s">
        <v>949</v>
      </c>
      <c r="B523" s="1">
        <f t="shared" si="64"/>
        <v>2024</v>
      </c>
      <c r="C523" s="1" t="str">
        <f t="shared" si="65"/>
        <v>05</v>
      </c>
      <c r="D523" s="1" t="str">
        <f t="shared" si="66"/>
        <v>05/24</v>
      </c>
      <c r="E523" s="1" t="s">
        <v>5</v>
      </c>
      <c r="F523" s="1" t="s">
        <v>952</v>
      </c>
      <c r="G523" s="1" t="s">
        <v>7</v>
      </c>
      <c r="H523" s="1" t="s">
        <v>131</v>
      </c>
      <c r="I523" s="1" t="s">
        <v>9</v>
      </c>
      <c r="J523" s="1" t="s">
        <v>951</v>
      </c>
      <c r="K523" s="1" t="s">
        <v>13</v>
      </c>
      <c r="L523" s="1" t="s">
        <v>2</v>
      </c>
      <c r="M523" s="1" t="s">
        <v>1044</v>
      </c>
      <c r="N523" s="1" t="s">
        <v>3</v>
      </c>
      <c r="O523" s="6">
        <v>1</v>
      </c>
      <c r="P523" s="6">
        <v>0.32194444444444442</v>
      </c>
      <c r="Q523" s="6">
        <v>8.6780555555555559</v>
      </c>
      <c r="R523" s="4">
        <v>33033.089999999997</v>
      </c>
      <c r="S523" s="4">
        <v>1426246.7741935479</v>
      </c>
      <c r="T523" s="4">
        <v>0</v>
      </c>
      <c r="U523" s="4">
        <f t="shared" si="67"/>
        <v>1459279.864193548</v>
      </c>
      <c r="V523" s="9">
        <f t="shared" si="68"/>
        <v>0.96780555555555559</v>
      </c>
      <c r="W523" s="9">
        <f t="shared" si="69"/>
        <v>0.75646144147930239</v>
      </c>
      <c r="X523" s="9">
        <f t="shared" si="70"/>
        <v>0.10332654057001808</v>
      </c>
      <c r="Y523" s="9">
        <f t="shared" si="71"/>
        <v>0.1</v>
      </c>
    </row>
    <row r="524" spans="1:25" x14ac:dyDescent="0.2">
      <c r="A524" s="1" t="s">
        <v>949</v>
      </c>
      <c r="B524" s="1">
        <f t="shared" si="64"/>
        <v>2024</v>
      </c>
      <c r="C524" s="1" t="str">
        <f t="shared" si="65"/>
        <v>05</v>
      </c>
      <c r="D524" s="1" t="str">
        <f t="shared" si="66"/>
        <v>05/24</v>
      </c>
      <c r="E524" s="1" t="s">
        <v>5</v>
      </c>
      <c r="F524" s="1" t="s">
        <v>952</v>
      </c>
      <c r="G524" s="1" t="s">
        <v>7</v>
      </c>
      <c r="H524" s="1" t="s">
        <v>131</v>
      </c>
      <c r="I524" s="1" t="s">
        <v>9</v>
      </c>
      <c r="J524" s="1" t="s">
        <v>951</v>
      </c>
      <c r="K524" s="1" t="s">
        <v>13</v>
      </c>
      <c r="L524" s="1" t="s">
        <v>2</v>
      </c>
      <c r="M524" s="1" t="s">
        <v>1044</v>
      </c>
      <c r="N524" s="1" t="s">
        <v>3</v>
      </c>
      <c r="O524" s="6">
        <v>1</v>
      </c>
      <c r="P524" s="6">
        <v>0.32194444444444442</v>
      </c>
      <c r="Q524" s="6">
        <v>8.6780555555555559</v>
      </c>
      <c r="R524" s="4">
        <v>33033.089999999997</v>
      </c>
      <c r="S524" s="4">
        <v>1426246.7741935479</v>
      </c>
      <c r="T524" s="4">
        <v>0</v>
      </c>
      <c r="U524" s="4">
        <f t="shared" si="67"/>
        <v>1459279.864193548</v>
      </c>
      <c r="V524" s="9">
        <f t="shared" si="68"/>
        <v>0.96780555555555559</v>
      </c>
      <c r="W524" s="9">
        <f t="shared" si="69"/>
        <v>0.75646144147930239</v>
      </c>
      <c r="X524" s="9">
        <f t="shared" si="70"/>
        <v>0.10332654057001808</v>
      </c>
      <c r="Y524" s="9">
        <f t="shared" si="71"/>
        <v>0.1</v>
      </c>
    </row>
    <row r="525" spans="1:25" x14ac:dyDescent="0.2">
      <c r="A525" s="1" t="s">
        <v>953</v>
      </c>
      <c r="B525" s="1">
        <f t="shared" si="64"/>
        <v>2024</v>
      </c>
      <c r="C525" s="1" t="str">
        <f t="shared" si="65"/>
        <v>05</v>
      </c>
      <c r="D525" s="1" t="str">
        <f t="shared" si="66"/>
        <v>05/24</v>
      </c>
      <c r="E525" s="1" t="s">
        <v>5</v>
      </c>
      <c r="F525" s="1" t="s">
        <v>954</v>
      </c>
      <c r="G525" s="1" t="s">
        <v>7</v>
      </c>
      <c r="H525" s="1" t="s">
        <v>8</v>
      </c>
      <c r="I525" s="1" t="s">
        <v>9</v>
      </c>
      <c r="J525" s="1" t="s">
        <v>955</v>
      </c>
      <c r="K525" s="1" t="s">
        <v>13</v>
      </c>
      <c r="L525" s="1" t="s">
        <v>2</v>
      </c>
      <c r="M525" s="1" t="s">
        <v>1044</v>
      </c>
      <c r="N525" s="1" t="s">
        <v>3</v>
      </c>
      <c r="O525" s="6">
        <v>9</v>
      </c>
      <c r="P525" s="6">
        <v>0.33333333333333331</v>
      </c>
      <c r="Q525" s="6">
        <v>0.66666666666666607</v>
      </c>
      <c r="R525" s="4">
        <v>33033.089999999997</v>
      </c>
      <c r="S525" s="4">
        <v>1426246.7741935479</v>
      </c>
      <c r="T525" s="4">
        <v>0</v>
      </c>
      <c r="U525" s="4">
        <f t="shared" si="67"/>
        <v>1459279.864193548</v>
      </c>
      <c r="V525" s="9">
        <f t="shared" si="68"/>
        <v>0.96666666666666656</v>
      </c>
      <c r="W525" s="9">
        <f t="shared" si="69"/>
        <v>0.96428571428571419</v>
      </c>
      <c r="X525" s="9">
        <f t="shared" si="70"/>
        <v>0.93103448275862077</v>
      </c>
      <c r="Y525" s="9">
        <f t="shared" si="71"/>
        <v>0.9</v>
      </c>
    </row>
    <row r="526" spans="1:25" x14ac:dyDescent="0.2">
      <c r="A526" s="1" t="s">
        <v>956</v>
      </c>
      <c r="B526" s="1">
        <f t="shared" si="64"/>
        <v>2024</v>
      </c>
      <c r="C526" s="1" t="str">
        <f t="shared" si="65"/>
        <v>05</v>
      </c>
      <c r="D526" s="1" t="str">
        <f t="shared" si="66"/>
        <v>05/24</v>
      </c>
      <c r="E526" s="1" t="s">
        <v>5</v>
      </c>
      <c r="F526" s="1" t="s">
        <v>957</v>
      </c>
      <c r="G526" s="1" t="s">
        <v>7</v>
      </c>
      <c r="H526" s="1" t="s">
        <v>8</v>
      </c>
      <c r="I526" s="1" t="s">
        <v>9</v>
      </c>
      <c r="J526" s="1" t="s">
        <v>1</v>
      </c>
      <c r="K526" s="1" t="s">
        <v>1</v>
      </c>
      <c r="L526" s="1" t="s">
        <v>2</v>
      </c>
      <c r="M526" s="1" t="s">
        <v>1044</v>
      </c>
      <c r="N526" s="1" t="s">
        <v>3</v>
      </c>
      <c r="O526" s="6">
        <v>8</v>
      </c>
      <c r="P526" s="6">
        <v>0</v>
      </c>
      <c r="Q526" s="6">
        <v>2</v>
      </c>
      <c r="R526" s="4">
        <v>0</v>
      </c>
      <c r="S526" s="4">
        <v>1426246.7741935479</v>
      </c>
      <c r="T526" s="4">
        <v>0</v>
      </c>
      <c r="U526" s="4">
        <f t="shared" si="67"/>
        <v>1426246.7741935479</v>
      </c>
      <c r="V526" s="9">
        <f t="shared" si="68"/>
        <v>1</v>
      </c>
      <c r="W526" s="9">
        <f t="shared" si="69"/>
        <v>1</v>
      </c>
      <c r="X526" s="9">
        <f t="shared" si="70"/>
        <v>0.8</v>
      </c>
      <c r="Y526" s="9">
        <f t="shared" si="71"/>
        <v>0.8</v>
      </c>
    </row>
    <row r="527" spans="1:25" x14ac:dyDescent="0.2">
      <c r="A527" s="1" t="s">
        <v>958</v>
      </c>
      <c r="B527" s="1">
        <f t="shared" si="64"/>
        <v>2024</v>
      </c>
      <c r="C527" s="1" t="str">
        <f t="shared" si="65"/>
        <v>05</v>
      </c>
      <c r="D527" s="1" t="str">
        <f t="shared" si="66"/>
        <v>05/24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2</v>
      </c>
      <c r="M527" s="1" t="s">
        <v>1044</v>
      </c>
      <c r="N527" s="1" t="s">
        <v>3</v>
      </c>
      <c r="O527" s="6">
        <v>0</v>
      </c>
      <c r="P527" s="6">
        <v>0</v>
      </c>
      <c r="Q527" s="6">
        <v>10</v>
      </c>
      <c r="R527" s="4">
        <v>0</v>
      </c>
      <c r="S527" s="4">
        <v>1426246.7741935479</v>
      </c>
      <c r="T527" s="4">
        <v>0</v>
      </c>
      <c r="U527" s="4">
        <f t="shared" si="67"/>
        <v>1426246.7741935479</v>
      </c>
      <c r="V527" s="9">
        <f t="shared" si="68"/>
        <v>1</v>
      </c>
      <c r="W527" s="9">
        <f t="shared" si="69"/>
        <v>0</v>
      </c>
      <c r="X527" s="9">
        <f t="shared" si="70"/>
        <v>0</v>
      </c>
      <c r="Y527" s="9">
        <f t="shared" si="71"/>
        <v>0</v>
      </c>
    </row>
    <row r="528" spans="1:25" x14ac:dyDescent="0.2">
      <c r="A528" s="1" t="s">
        <v>959</v>
      </c>
      <c r="B528" s="1">
        <f t="shared" si="64"/>
        <v>2024</v>
      </c>
      <c r="C528" s="1" t="str">
        <f t="shared" si="65"/>
        <v>06</v>
      </c>
      <c r="D528" s="1" t="str">
        <f t="shared" si="66"/>
        <v>06/24</v>
      </c>
      <c r="E528" s="1" t="s">
        <v>5</v>
      </c>
      <c r="F528" s="1" t="s">
        <v>960</v>
      </c>
      <c r="G528" s="1" t="s">
        <v>7</v>
      </c>
      <c r="H528" s="1" t="s">
        <v>8</v>
      </c>
      <c r="I528" s="1" t="s">
        <v>9</v>
      </c>
      <c r="J528" s="1" t="s">
        <v>1</v>
      </c>
      <c r="K528" s="1" t="s">
        <v>1</v>
      </c>
      <c r="L528" s="1" t="s">
        <v>2</v>
      </c>
      <c r="M528" s="1" t="s">
        <v>1044</v>
      </c>
      <c r="N528" s="1" t="s">
        <v>3</v>
      </c>
      <c r="O528" s="6">
        <v>6</v>
      </c>
      <c r="P528" s="6">
        <v>0</v>
      </c>
      <c r="Q528" s="6">
        <v>4</v>
      </c>
      <c r="R528" s="4">
        <v>0</v>
      </c>
      <c r="S528" s="4">
        <v>0</v>
      </c>
      <c r="T528" s="4">
        <v>0</v>
      </c>
      <c r="U528" s="4">
        <f t="shared" si="67"/>
        <v>0</v>
      </c>
      <c r="V528" s="9">
        <f t="shared" si="68"/>
        <v>1</v>
      </c>
      <c r="W528" s="9">
        <f t="shared" si="69"/>
        <v>1</v>
      </c>
      <c r="X528" s="9">
        <f t="shared" si="70"/>
        <v>0.6</v>
      </c>
      <c r="Y528" s="9">
        <f t="shared" si="71"/>
        <v>0.6</v>
      </c>
    </row>
    <row r="529" spans="1:25" x14ac:dyDescent="0.2">
      <c r="A529" s="1" t="s">
        <v>961</v>
      </c>
      <c r="B529" s="1">
        <f t="shared" si="64"/>
        <v>2024</v>
      </c>
      <c r="C529" s="1" t="str">
        <f t="shared" si="65"/>
        <v>06</v>
      </c>
      <c r="D529" s="1" t="str">
        <f t="shared" si="66"/>
        <v>06/24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2</v>
      </c>
      <c r="M529" s="1" t="s">
        <v>1044</v>
      </c>
      <c r="N529" s="1" t="s">
        <v>3</v>
      </c>
      <c r="O529" s="6">
        <v>0</v>
      </c>
      <c r="P529" s="6">
        <v>0</v>
      </c>
      <c r="Q529" s="6">
        <v>10</v>
      </c>
      <c r="R529" s="4">
        <v>0</v>
      </c>
      <c r="S529" s="4">
        <v>2810720</v>
      </c>
      <c r="T529" s="4">
        <v>0</v>
      </c>
      <c r="U529" s="4">
        <f t="shared" si="67"/>
        <v>2810720</v>
      </c>
      <c r="V529" s="9">
        <f t="shared" si="68"/>
        <v>1</v>
      </c>
      <c r="W529" s="9">
        <f t="shared" si="69"/>
        <v>0</v>
      </c>
      <c r="X529" s="9">
        <f t="shared" si="70"/>
        <v>0</v>
      </c>
      <c r="Y529" s="9">
        <f t="shared" si="71"/>
        <v>0</v>
      </c>
    </row>
    <row r="530" spans="1:25" x14ac:dyDescent="0.2">
      <c r="A530" s="1" t="s">
        <v>962</v>
      </c>
      <c r="B530" s="1">
        <f t="shared" si="64"/>
        <v>2024</v>
      </c>
      <c r="C530" s="1" t="str">
        <f t="shared" si="65"/>
        <v>06</v>
      </c>
      <c r="D530" s="1" t="str">
        <f t="shared" si="66"/>
        <v>06/24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2</v>
      </c>
      <c r="M530" s="1" t="s">
        <v>1044</v>
      </c>
      <c r="N530" s="1" t="s">
        <v>3</v>
      </c>
      <c r="O530" s="6">
        <v>0</v>
      </c>
      <c r="P530" s="6">
        <v>0</v>
      </c>
      <c r="Q530" s="6">
        <v>10</v>
      </c>
      <c r="R530" s="4">
        <v>0</v>
      </c>
      <c r="S530" s="4">
        <v>0</v>
      </c>
      <c r="T530" s="4">
        <v>0</v>
      </c>
      <c r="U530" s="4">
        <f t="shared" si="67"/>
        <v>0</v>
      </c>
      <c r="V530" s="9">
        <f t="shared" si="68"/>
        <v>1</v>
      </c>
      <c r="W530" s="9">
        <f t="shared" si="69"/>
        <v>0</v>
      </c>
      <c r="X530" s="9">
        <f t="shared" si="70"/>
        <v>0</v>
      </c>
      <c r="Y530" s="9">
        <f t="shared" si="71"/>
        <v>0</v>
      </c>
    </row>
    <row r="531" spans="1:25" x14ac:dyDescent="0.2">
      <c r="A531" s="1" t="s">
        <v>963</v>
      </c>
      <c r="B531" s="1">
        <f t="shared" si="64"/>
        <v>2024</v>
      </c>
      <c r="C531" s="1" t="str">
        <f t="shared" si="65"/>
        <v>06</v>
      </c>
      <c r="D531" s="1" t="str">
        <f t="shared" si="66"/>
        <v>06/24</v>
      </c>
      <c r="E531" s="1" t="s">
        <v>5</v>
      </c>
      <c r="F531" s="1" t="s">
        <v>964</v>
      </c>
      <c r="G531" s="1" t="s">
        <v>7</v>
      </c>
      <c r="H531" s="1" t="s">
        <v>29</v>
      </c>
      <c r="I531" s="1" t="s">
        <v>9</v>
      </c>
      <c r="J531" s="1" t="s">
        <v>1</v>
      </c>
      <c r="K531" s="1" t="s">
        <v>1</v>
      </c>
      <c r="L531" s="1" t="s">
        <v>2</v>
      </c>
      <c r="M531" s="1" t="s">
        <v>1044</v>
      </c>
      <c r="N531" s="1" t="s">
        <v>3</v>
      </c>
      <c r="O531" s="6">
        <v>7</v>
      </c>
      <c r="P531" s="6">
        <v>0</v>
      </c>
      <c r="Q531" s="6">
        <v>3</v>
      </c>
      <c r="R531" s="4">
        <v>0</v>
      </c>
      <c r="S531" s="4">
        <v>0</v>
      </c>
      <c r="T531" s="4">
        <v>0</v>
      </c>
      <c r="U531" s="4">
        <f t="shared" si="67"/>
        <v>0</v>
      </c>
      <c r="V531" s="9">
        <f t="shared" si="68"/>
        <v>1</v>
      </c>
      <c r="W531" s="9">
        <f t="shared" si="69"/>
        <v>1</v>
      </c>
      <c r="X531" s="9">
        <f t="shared" si="70"/>
        <v>0.7</v>
      </c>
      <c r="Y531" s="9">
        <f t="shared" si="71"/>
        <v>0.7</v>
      </c>
    </row>
    <row r="532" spans="1:25" x14ac:dyDescent="0.2">
      <c r="A532" s="1" t="s">
        <v>965</v>
      </c>
      <c r="B532" s="1">
        <f t="shared" si="64"/>
        <v>2024</v>
      </c>
      <c r="C532" s="1" t="str">
        <f t="shared" si="65"/>
        <v>06</v>
      </c>
      <c r="D532" s="1" t="str">
        <f t="shared" si="66"/>
        <v>06/24</v>
      </c>
      <c r="E532" s="1" t="s">
        <v>5</v>
      </c>
      <c r="F532" s="1" t="s">
        <v>966</v>
      </c>
      <c r="G532" s="1" t="s">
        <v>7</v>
      </c>
      <c r="H532" s="1" t="s">
        <v>8</v>
      </c>
      <c r="I532" s="1" t="s">
        <v>9</v>
      </c>
      <c r="J532" s="1" t="s">
        <v>1</v>
      </c>
      <c r="K532" s="1" t="s">
        <v>1</v>
      </c>
      <c r="L532" s="1" t="s">
        <v>2</v>
      </c>
      <c r="M532" s="1" t="s">
        <v>1044</v>
      </c>
      <c r="N532" s="1" t="s">
        <v>3</v>
      </c>
      <c r="O532" s="6">
        <v>8</v>
      </c>
      <c r="P532" s="6">
        <v>0</v>
      </c>
      <c r="Q532" s="6">
        <v>2</v>
      </c>
      <c r="R532" s="4">
        <v>0</v>
      </c>
      <c r="S532" s="4">
        <v>2687751</v>
      </c>
      <c r="T532" s="4">
        <v>0</v>
      </c>
      <c r="U532" s="4">
        <f t="shared" si="67"/>
        <v>2687751</v>
      </c>
      <c r="V532" s="9">
        <f t="shared" si="68"/>
        <v>1</v>
      </c>
      <c r="W532" s="9">
        <f t="shared" si="69"/>
        <v>1</v>
      </c>
      <c r="X532" s="9">
        <f t="shared" si="70"/>
        <v>0.8</v>
      </c>
      <c r="Y532" s="9">
        <f t="shared" si="71"/>
        <v>0.8</v>
      </c>
    </row>
    <row r="533" spans="1:25" x14ac:dyDescent="0.2">
      <c r="A533" s="1" t="s">
        <v>967</v>
      </c>
      <c r="B533" s="1">
        <f t="shared" si="64"/>
        <v>2024</v>
      </c>
      <c r="C533" s="1" t="str">
        <f t="shared" si="65"/>
        <v>06</v>
      </c>
      <c r="D533" s="1" t="str">
        <f t="shared" si="66"/>
        <v>06/24</v>
      </c>
      <c r="E533" s="1" t="s">
        <v>5</v>
      </c>
      <c r="F533" s="1" t="s">
        <v>968</v>
      </c>
      <c r="G533" s="1" t="s">
        <v>7</v>
      </c>
      <c r="H533" s="1" t="s">
        <v>8</v>
      </c>
      <c r="I533" s="1" t="s">
        <v>9</v>
      </c>
      <c r="J533" s="1" t="s">
        <v>1</v>
      </c>
      <c r="K533" s="1" t="s">
        <v>1</v>
      </c>
      <c r="L533" s="1" t="s">
        <v>2</v>
      </c>
      <c r="M533" s="1" t="s">
        <v>1044</v>
      </c>
      <c r="N533" s="1" t="s">
        <v>3</v>
      </c>
      <c r="O533" s="6">
        <v>7</v>
      </c>
      <c r="P533" s="6">
        <v>0</v>
      </c>
      <c r="Q533" s="6">
        <v>3</v>
      </c>
      <c r="R533" s="4">
        <v>0</v>
      </c>
      <c r="S533" s="4">
        <v>2002638</v>
      </c>
      <c r="T533" s="4">
        <v>0</v>
      </c>
      <c r="U533" s="4">
        <f t="shared" si="67"/>
        <v>2002638</v>
      </c>
      <c r="V533" s="9">
        <f t="shared" si="68"/>
        <v>1</v>
      </c>
      <c r="W533" s="9">
        <f t="shared" si="69"/>
        <v>1</v>
      </c>
      <c r="X533" s="9">
        <f t="shared" si="70"/>
        <v>0.7</v>
      </c>
      <c r="Y533" s="9">
        <f t="shared" si="71"/>
        <v>0.7</v>
      </c>
    </row>
    <row r="534" spans="1:25" x14ac:dyDescent="0.2">
      <c r="A534" s="1" t="s">
        <v>969</v>
      </c>
      <c r="B534" s="1">
        <f t="shared" si="64"/>
        <v>2024</v>
      </c>
      <c r="C534" s="1" t="str">
        <f t="shared" si="65"/>
        <v>06</v>
      </c>
      <c r="D534" s="1" t="str">
        <f t="shared" si="66"/>
        <v>06/24</v>
      </c>
      <c r="E534" s="1" t="s">
        <v>5</v>
      </c>
      <c r="F534" s="1" t="s">
        <v>970</v>
      </c>
      <c r="G534" s="1" t="s">
        <v>7</v>
      </c>
      <c r="H534" s="1" t="s">
        <v>8</v>
      </c>
      <c r="I534" s="1" t="s">
        <v>9</v>
      </c>
      <c r="J534" s="1" t="s">
        <v>1</v>
      </c>
      <c r="K534" s="1" t="s">
        <v>1</v>
      </c>
      <c r="L534" s="1" t="s">
        <v>2</v>
      </c>
      <c r="M534" s="1" t="s">
        <v>1044</v>
      </c>
      <c r="N534" s="1" t="s">
        <v>3</v>
      </c>
      <c r="O534" s="6">
        <v>7</v>
      </c>
      <c r="P534" s="6">
        <v>0</v>
      </c>
      <c r="Q534" s="6">
        <v>3</v>
      </c>
      <c r="R534" s="4">
        <v>0</v>
      </c>
      <c r="S534" s="4">
        <v>2195875</v>
      </c>
      <c r="T534" s="4">
        <v>0</v>
      </c>
      <c r="U534" s="4">
        <f t="shared" si="67"/>
        <v>2195875</v>
      </c>
      <c r="V534" s="9">
        <f t="shared" si="68"/>
        <v>1</v>
      </c>
      <c r="W534" s="9">
        <f t="shared" si="69"/>
        <v>1</v>
      </c>
      <c r="X534" s="9">
        <f t="shared" si="70"/>
        <v>0.7</v>
      </c>
      <c r="Y534" s="9">
        <f t="shared" si="71"/>
        <v>0.7</v>
      </c>
    </row>
    <row r="535" spans="1:25" x14ac:dyDescent="0.2">
      <c r="A535" s="1" t="s">
        <v>971</v>
      </c>
      <c r="B535" s="1">
        <f t="shared" si="64"/>
        <v>2024</v>
      </c>
      <c r="C535" s="1" t="str">
        <f t="shared" si="65"/>
        <v>06</v>
      </c>
      <c r="D535" s="1" t="str">
        <f t="shared" si="66"/>
        <v>06/24</v>
      </c>
      <c r="E535" s="1" t="s">
        <v>5</v>
      </c>
      <c r="F535" s="1" t="s">
        <v>972</v>
      </c>
      <c r="G535" s="1" t="s">
        <v>7</v>
      </c>
      <c r="H535" s="1" t="s">
        <v>8</v>
      </c>
      <c r="I535" s="1" t="s">
        <v>9</v>
      </c>
      <c r="J535" s="1" t="s">
        <v>1</v>
      </c>
      <c r="K535" s="1" t="s">
        <v>1</v>
      </c>
      <c r="L535" s="1" t="s">
        <v>2</v>
      </c>
      <c r="M535" s="1" t="s">
        <v>1044</v>
      </c>
      <c r="N535" s="1" t="s">
        <v>3</v>
      </c>
      <c r="O535" s="6">
        <v>7</v>
      </c>
      <c r="P535" s="6">
        <v>0</v>
      </c>
      <c r="Q535" s="6">
        <v>3</v>
      </c>
      <c r="R535" s="4">
        <v>0</v>
      </c>
      <c r="S535" s="4">
        <v>3232328</v>
      </c>
      <c r="T535" s="4">
        <v>0</v>
      </c>
      <c r="U535" s="4">
        <f t="shared" si="67"/>
        <v>3232328</v>
      </c>
      <c r="V535" s="9">
        <f t="shared" si="68"/>
        <v>1</v>
      </c>
      <c r="W535" s="9">
        <f t="shared" si="69"/>
        <v>1</v>
      </c>
      <c r="X535" s="9">
        <f t="shared" si="70"/>
        <v>0.7</v>
      </c>
      <c r="Y535" s="9">
        <f t="shared" si="71"/>
        <v>0.7</v>
      </c>
    </row>
    <row r="536" spans="1:25" x14ac:dyDescent="0.2">
      <c r="A536" s="1" t="s">
        <v>973</v>
      </c>
      <c r="B536" s="1">
        <f t="shared" si="64"/>
        <v>2024</v>
      </c>
      <c r="C536" s="1" t="str">
        <f t="shared" si="65"/>
        <v>06</v>
      </c>
      <c r="D536" s="1" t="str">
        <f t="shared" si="66"/>
        <v>06/24</v>
      </c>
      <c r="E536" s="1" t="s">
        <v>5</v>
      </c>
      <c r="F536" s="1" t="s">
        <v>974</v>
      </c>
      <c r="G536" s="1" t="s">
        <v>7</v>
      </c>
      <c r="H536" s="1" t="s">
        <v>8</v>
      </c>
      <c r="I536" s="1" t="s">
        <v>9</v>
      </c>
      <c r="J536" s="1" t="s">
        <v>975</v>
      </c>
      <c r="K536" s="1" t="s">
        <v>13</v>
      </c>
      <c r="L536" s="1" t="s">
        <v>2</v>
      </c>
      <c r="M536" s="1" t="s">
        <v>1044</v>
      </c>
      <c r="N536" s="1" t="s">
        <v>3</v>
      </c>
      <c r="O536" s="6">
        <v>5</v>
      </c>
      <c r="P536" s="6">
        <v>0.32777777777777778</v>
      </c>
      <c r="Q536" s="6">
        <v>4.6722222222222216</v>
      </c>
      <c r="R536" s="4">
        <v>33033.089999999997</v>
      </c>
      <c r="S536" s="4">
        <v>2968823</v>
      </c>
      <c r="T536" s="4">
        <v>0</v>
      </c>
      <c r="U536" s="4">
        <f t="shared" si="67"/>
        <v>3001856.09</v>
      </c>
      <c r="V536" s="9">
        <f t="shared" si="68"/>
        <v>0.96722222222222209</v>
      </c>
      <c r="W536" s="9">
        <f t="shared" si="69"/>
        <v>0.93847758081334731</v>
      </c>
      <c r="X536" s="9">
        <f t="shared" si="70"/>
        <v>0.51694428489373934</v>
      </c>
      <c r="Y536" s="9">
        <f t="shared" si="71"/>
        <v>0.5</v>
      </c>
    </row>
    <row r="537" spans="1:25" x14ac:dyDescent="0.2">
      <c r="A537" s="1" t="s">
        <v>976</v>
      </c>
      <c r="B537" s="1">
        <f t="shared" si="64"/>
        <v>2024</v>
      </c>
      <c r="C537" s="1" t="str">
        <f t="shared" si="65"/>
        <v>06</v>
      </c>
      <c r="D537" s="1" t="str">
        <f t="shared" si="66"/>
        <v>06/24</v>
      </c>
      <c r="E537" s="1" t="s">
        <v>5</v>
      </c>
      <c r="F537" s="1" t="s">
        <v>977</v>
      </c>
      <c r="G537" s="1" t="s">
        <v>7</v>
      </c>
      <c r="H537" s="1" t="s">
        <v>8</v>
      </c>
      <c r="I537" s="1" t="s">
        <v>9</v>
      </c>
      <c r="J537" s="1" t="s">
        <v>1</v>
      </c>
      <c r="K537" s="1" t="s">
        <v>1</v>
      </c>
      <c r="L537" s="1" t="s">
        <v>2</v>
      </c>
      <c r="M537" s="1" t="s">
        <v>1044</v>
      </c>
      <c r="N537" s="1" t="s">
        <v>3</v>
      </c>
      <c r="O537" s="6">
        <v>7</v>
      </c>
      <c r="P537" s="6">
        <v>0</v>
      </c>
      <c r="Q537" s="6">
        <v>3</v>
      </c>
      <c r="R537" s="4">
        <v>0</v>
      </c>
      <c r="S537" s="4">
        <v>0</v>
      </c>
      <c r="T537" s="4">
        <v>0</v>
      </c>
      <c r="U537" s="4">
        <f t="shared" si="67"/>
        <v>0</v>
      </c>
      <c r="V537" s="9">
        <f t="shared" si="68"/>
        <v>1</v>
      </c>
      <c r="W537" s="9">
        <f t="shared" si="69"/>
        <v>1</v>
      </c>
      <c r="X537" s="9">
        <f t="shared" si="70"/>
        <v>0.7</v>
      </c>
      <c r="Y537" s="9">
        <f t="shared" si="71"/>
        <v>0.7</v>
      </c>
    </row>
    <row r="538" spans="1:25" x14ac:dyDescent="0.2">
      <c r="A538" s="1" t="s">
        <v>978</v>
      </c>
      <c r="B538" s="1">
        <f t="shared" si="64"/>
        <v>2024</v>
      </c>
      <c r="C538" s="1" t="str">
        <f t="shared" si="65"/>
        <v>06</v>
      </c>
      <c r="D538" s="1" t="str">
        <f t="shared" si="66"/>
        <v>06/24</v>
      </c>
      <c r="E538" s="1" t="s">
        <v>5</v>
      </c>
      <c r="F538" s="1" t="s">
        <v>979</v>
      </c>
      <c r="G538" s="1" t="s">
        <v>7</v>
      </c>
      <c r="H538" s="1" t="s">
        <v>8</v>
      </c>
      <c r="I538" s="1" t="s">
        <v>9</v>
      </c>
      <c r="J538" s="1" t="s">
        <v>1</v>
      </c>
      <c r="K538" s="1" t="s">
        <v>1</v>
      </c>
      <c r="L538" s="1" t="s">
        <v>2</v>
      </c>
      <c r="M538" s="1" t="s">
        <v>1044</v>
      </c>
      <c r="N538" s="1" t="s">
        <v>3</v>
      </c>
      <c r="O538" s="6">
        <v>6</v>
      </c>
      <c r="P538" s="6">
        <v>0</v>
      </c>
      <c r="Q538" s="6">
        <v>4</v>
      </c>
      <c r="R538" s="4">
        <v>0</v>
      </c>
      <c r="S538" s="4">
        <v>2635050</v>
      </c>
      <c r="T538" s="4">
        <v>0</v>
      </c>
      <c r="U538" s="4">
        <f t="shared" si="67"/>
        <v>2635050</v>
      </c>
      <c r="V538" s="9">
        <f t="shared" si="68"/>
        <v>1</v>
      </c>
      <c r="W538" s="9">
        <f t="shared" si="69"/>
        <v>1</v>
      </c>
      <c r="X538" s="9">
        <f t="shared" si="70"/>
        <v>0.6</v>
      </c>
      <c r="Y538" s="9">
        <f t="shared" si="71"/>
        <v>0.6</v>
      </c>
    </row>
    <row r="539" spans="1:25" x14ac:dyDescent="0.2">
      <c r="A539" s="1" t="s">
        <v>980</v>
      </c>
      <c r="B539" s="1">
        <f t="shared" si="64"/>
        <v>2024</v>
      </c>
      <c r="C539" s="1" t="str">
        <f t="shared" si="65"/>
        <v>06</v>
      </c>
      <c r="D539" s="1" t="str">
        <f t="shared" si="66"/>
        <v>06/24</v>
      </c>
      <c r="E539" s="1" t="s">
        <v>5</v>
      </c>
      <c r="F539" s="1" t="s">
        <v>981</v>
      </c>
      <c r="G539" s="1" t="s">
        <v>7</v>
      </c>
      <c r="H539" s="1" t="s">
        <v>8</v>
      </c>
      <c r="I539" s="1" t="s">
        <v>9</v>
      </c>
      <c r="J539" s="1" t="s">
        <v>1</v>
      </c>
      <c r="K539" s="1" t="s">
        <v>1</v>
      </c>
      <c r="L539" s="1" t="s">
        <v>2</v>
      </c>
      <c r="M539" s="1" t="s">
        <v>1044</v>
      </c>
      <c r="N539" s="1" t="s">
        <v>3</v>
      </c>
      <c r="O539" s="6">
        <v>6</v>
      </c>
      <c r="P539" s="6">
        <v>0</v>
      </c>
      <c r="Q539" s="6">
        <v>4</v>
      </c>
      <c r="R539" s="4">
        <v>0</v>
      </c>
      <c r="S539" s="4">
        <v>2916122</v>
      </c>
      <c r="T539" s="4">
        <v>0</v>
      </c>
      <c r="U539" s="4">
        <f t="shared" si="67"/>
        <v>2916122</v>
      </c>
      <c r="V539" s="9">
        <f t="shared" si="68"/>
        <v>1</v>
      </c>
      <c r="W539" s="9">
        <f t="shared" si="69"/>
        <v>1</v>
      </c>
      <c r="X539" s="9">
        <f t="shared" si="70"/>
        <v>0.6</v>
      </c>
      <c r="Y539" s="9">
        <f t="shared" si="71"/>
        <v>0.6</v>
      </c>
    </row>
    <row r="540" spans="1:25" x14ac:dyDescent="0.2">
      <c r="A540" s="1" t="s">
        <v>982</v>
      </c>
      <c r="B540" s="1">
        <f t="shared" si="64"/>
        <v>2024</v>
      </c>
      <c r="C540" s="1" t="str">
        <f t="shared" si="65"/>
        <v>06</v>
      </c>
      <c r="D540" s="1" t="str">
        <f t="shared" si="66"/>
        <v>06/24</v>
      </c>
      <c r="E540" s="1" t="s">
        <v>5</v>
      </c>
      <c r="F540" s="1" t="s">
        <v>983</v>
      </c>
      <c r="G540" s="1" t="s">
        <v>7</v>
      </c>
      <c r="H540" s="1" t="s">
        <v>8</v>
      </c>
      <c r="I540" s="1" t="s">
        <v>9</v>
      </c>
      <c r="J540" s="1" t="s">
        <v>984</v>
      </c>
      <c r="K540" s="1" t="s">
        <v>13</v>
      </c>
      <c r="L540" s="1" t="s">
        <v>2</v>
      </c>
      <c r="M540" s="1" t="s">
        <v>1044</v>
      </c>
      <c r="N540" s="1" t="s">
        <v>3</v>
      </c>
      <c r="O540" s="6">
        <v>7</v>
      </c>
      <c r="P540" s="6">
        <v>0.35944444444444451</v>
      </c>
      <c r="Q540" s="6">
        <v>2.6405555555555549</v>
      </c>
      <c r="R540" s="4">
        <v>66066.180000000008</v>
      </c>
      <c r="S540" s="4">
        <v>2898555</v>
      </c>
      <c r="T540" s="4">
        <v>0</v>
      </c>
      <c r="U540" s="4">
        <f t="shared" si="67"/>
        <v>2964621.18</v>
      </c>
      <c r="V540" s="9">
        <f t="shared" si="68"/>
        <v>0.96405555555555544</v>
      </c>
      <c r="W540" s="9">
        <f t="shared" si="69"/>
        <v>0.95115875292519059</v>
      </c>
      <c r="X540" s="9">
        <f t="shared" si="70"/>
        <v>0.72609923356192019</v>
      </c>
      <c r="Y540" s="9">
        <f t="shared" si="71"/>
        <v>0.7</v>
      </c>
    </row>
    <row r="541" spans="1:25" x14ac:dyDescent="0.2">
      <c r="A541" s="1" t="s">
        <v>985</v>
      </c>
      <c r="B541" s="1">
        <f t="shared" si="64"/>
        <v>2024</v>
      </c>
      <c r="C541" s="1" t="str">
        <f t="shared" si="65"/>
        <v>06</v>
      </c>
      <c r="D541" s="1" t="str">
        <f t="shared" si="66"/>
        <v>06/24</v>
      </c>
      <c r="E541" s="1" t="s">
        <v>5</v>
      </c>
      <c r="F541" s="1" t="s">
        <v>986</v>
      </c>
      <c r="G541" s="1" t="s">
        <v>7</v>
      </c>
      <c r="H541" s="1" t="s">
        <v>8</v>
      </c>
      <c r="I541" s="1" t="s">
        <v>9</v>
      </c>
      <c r="J541" s="1" t="s">
        <v>1</v>
      </c>
      <c r="K541" s="1" t="s">
        <v>1</v>
      </c>
      <c r="L541" s="1" t="s">
        <v>2</v>
      </c>
      <c r="M541" s="1" t="s">
        <v>1044</v>
      </c>
      <c r="N541" s="1" t="s">
        <v>3</v>
      </c>
      <c r="O541" s="6">
        <v>7</v>
      </c>
      <c r="P541" s="6">
        <v>0</v>
      </c>
      <c r="Q541" s="6">
        <v>3</v>
      </c>
      <c r="R541" s="4">
        <v>0</v>
      </c>
      <c r="S541" s="4">
        <v>2512081</v>
      </c>
      <c r="T541" s="4">
        <v>0</v>
      </c>
      <c r="U541" s="4">
        <f t="shared" si="67"/>
        <v>2512081</v>
      </c>
      <c r="V541" s="9">
        <f t="shared" si="68"/>
        <v>1</v>
      </c>
      <c r="W541" s="9">
        <f t="shared" si="69"/>
        <v>1</v>
      </c>
      <c r="X541" s="9">
        <f t="shared" si="70"/>
        <v>0.7</v>
      </c>
      <c r="Y541" s="9">
        <f t="shared" si="71"/>
        <v>0.7</v>
      </c>
    </row>
    <row r="542" spans="1:25" x14ac:dyDescent="0.2">
      <c r="A542" s="1" t="s">
        <v>987</v>
      </c>
      <c r="B542" s="1">
        <f t="shared" si="64"/>
        <v>2024</v>
      </c>
      <c r="C542" s="1" t="str">
        <f t="shared" si="65"/>
        <v>06</v>
      </c>
      <c r="D542" s="1" t="str">
        <f t="shared" si="66"/>
        <v>06/24</v>
      </c>
      <c r="E542" s="1" t="s">
        <v>5</v>
      </c>
      <c r="F542" s="1" t="s">
        <v>988</v>
      </c>
      <c r="G542" s="1" t="s">
        <v>7</v>
      </c>
      <c r="H542" s="1" t="s">
        <v>8</v>
      </c>
      <c r="I542" s="1" t="s">
        <v>9</v>
      </c>
      <c r="J542" s="1" t="s">
        <v>1</v>
      </c>
      <c r="K542" s="1" t="s">
        <v>1</v>
      </c>
      <c r="L542" s="1" t="s">
        <v>2</v>
      </c>
      <c r="M542" s="1" t="s">
        <v>1044</v>
      </c>
      <c r="N542" s="1" t="s">
        <v>3</v>
      </c>
      <c r="O542" s="6">
        <v>6</v>
      </c>
      <c r="P542" s="6">
        <v>0</v>
      </c>
      <c r="Q542" s="6">
        <v>4</v>
      </c>
      <c r="R542" s="4">
        <v>0</v>
      </c>
      <c r="S542" s="4">
        <v>1756700</v>
      </c>
      <c r="T542" s="4">
        <v>0</v>
      </c>
      <c r="U542" s="4">
        <f t="shared" si="67"/>
        <v>1756700</v>
      </c>
      <c r="V542" s="9">
        <f t="shared" si="68"/>
        <v>1</v>
      </c>
      <c r="W542" s="9">
        <f t="shared" si="69"/>
        <v>1</v>
      </c>
      <c r="X542" s="9">
        <f t="shared" si="70"/>
        <v>0.6</v>
      </c>
      <c r="Y542" s="9">
        <f t="shared" si="71"/>
        <v>0.6</v>
      </c>
    </row>
    <row r="543" spans="1:25" x14ac:dyDescent="0.2">
      <c r="A543" s="1" t="s">
        <v>989</v>
      </c>
      <c r="B543" s="1">
        <f t="shared" si="64"/>
        <v>2024</v>
      </c>
      <c r="C543" s="1" t="str">
        <f t="shared" si="65"/>
        <v>06</v>
      </c>
      <c r="D543" s="1" t="str">
        <f t="shared" si="66"/>
        <v>06/24</v>
      </c>
      <c r="E543" s="1" t="s">
        <v>5</v>
      </c>
      <c r="F543" s="1" t="s">
        <v>990</v>
      </c>
      <c r="G543" s="1" t="s">
        <v>7</v>
      </c>
      <c r="H543" s="1" t="s">
        <v>29</v>
      </c>
      <c r="I543" s="1" t="s">
        <v>9</v>
      </c>
      <c r="J543" s="1" t="s">
        <v>991</v>
      </c>
      <c r="K543" s="1" t="s">
        <v>13</v>
      </c>
      <c r="L543" s="1" t="s">
        <v>2</v>
      </c>
      <c r="M543" s="1" t="s">
        <v>1044</v>
      </c>
      <c r="N543" s="1" t="s">
        <v>3</v>
      </c>
      <c r="O543" s="6">
        <v>7</v>
      </c>
      <c r="P543" s="6">
        <v>0.31694444444444442</v>
      </c>
      <c r="Q543" s="6">
        <v>2.6830555555555562</v>
      </c>
      <c r="R543" s="4">
        <v>66066.180000000008</v>
      </c>
      <c r="S543" s="4">
        <v>0</v>
      </c>
      <c r="T543" s="4">
        <v>0</v>
      </c>
      <c r="U543" s="4">
        <f t="shared" si="67"/>
        <v>66066.180000000008</v>
      </c>
      <c r="V543" s="9">
        <f t="shared" si="68"/>
        <v>0.96830555555555564</v>
      </c>
      <c r="W543" s="9">
        <f t="shared" si="69"/>
        <v>0.95668349720967316</v>
      </c>
      <c r="X543" s="9">
        <f t="shared" si="70"/>
        <v>0.72291230385266347</v>
      </c>
      <c r="Y543" s="9">
        <f t="shared" si="71"/>
        <v>0.7</v>
      </c>
    </row>
    <row r="544" spans="1:25" x14ac:dyDescent="0.2">
      <c r="A544" s="1" t="s">
        <v>992</v>
      </c>
      <c r="B544" s="1">
        <f t="shared" si="64"/>
        <v>2024</v>
      </c>
      <c r="C544" s="1" t="str">
        <f t="shared" si="65"/>
        <v>06</v>
      </c>
      <c r="D544" s="1" t="str">
        <f t="shared" si="66"/>
        <v>06/24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2</v>
      </c>
      <c r="M544" s="1" t="s">
        <v>1044</v>
      </c>
      <c r="N544" s="1" t="s">
        <v>3</v>
      </c>
      <c r="O544" s="6">
        <v>0</v>
      </c>
      <c r="P544" s="6">
        <v>0</v>
      </c>
      <c r="Q544" s="6">
        <v>10</v>
      </c>
      <c r="R544" s="4">
        <v>0</v>
      </c>
      <c r="S544" s="4">
        <v>0</v>
      </c>
      <c r="T544" s="4">
        <v>0</v>
      </c>
      <c r="U544" s="4">
        <f t="shared" si="67"/>
        <v>0</v>
      </c>
      <c r="V544" s="9">
        <f t="shared" si="68"/>
        <v>1</v>
      </c>
      <c r="W544" s="9">
        <f t="shared" si="69"/>
        <v>0</v>
      </c>
      <c r="X544" s="9">
        <f t="shared" si="70"/>
        <v>0</v>
      </c>
      <c r="Y544" s="9">
        <f t="shared" si="71"/>
        <v>0</v>
      </c>
    </row>
    <row r="545" spans="1:25" x14ac:dyDescent="0.2">
      <c r="A545" s="1" t="s">
        <v>993</v>
      </c>
      <c r="B545" s="1">
        <f t="shared" si="64"/>
        <v>2024</v>
      </c>
      <c r="C545" s="1" t="str">
        <f t="shared" si="65"/>
        <v>06</v>
      </c>
      <c r="D545" s="1" t="str">
        <f t="shared" si="66"/>
        <v>06/24</v>
      </c>
      <c r="E545" s="1" t="s">
        <v>5</v>
      </c>
      <c r="F545" s="1" t="s">
        <v>994</v>
      </c>
      <c r="G545" s="1" t="s">
        <v>7</v>
      </c>
      <c r="H545" s="1" t="s">
        <v>8</v>
      </c>
      <c r="I545" s="1" t="s">
        <v>9</v>
      </c>
      <c r="J545" s="1" t="s">
        <v>995</v>
      </c>
      <c r="K545" s="1" t="s">
        <v>13</v>
      </c>
      <c r="L545" s="1" t="s">
        <v>2</v>
      </c>
      <c r="M545" s="1" t="s">
        <v>1044</v>
      </c>
      <c r="N545" s="1" t="s">
        <v>3</v>
      </c>
      <c r="O545" s="6">
        <v>6</v>
      </c>
      <c r="P545" s="6">
        <v>8.33</v>
      </c>
      <c r="Q545" s="6">
        <v>0</v>
      </c>
      <c r="R545" s="4">
        <v>0</v>
      </c>
      <c r="S545" s="4">
        <v>0</v>
      </c>
      <c r="T545" s="4">
        <v>0</v>
      </c>
      <c r="U545" s="4">
        <f t="shared" si="67"/>
        <v>0</v>
      </c>
      <c r="V545" s="9">
        <f t="shared" si="68"/>
        <v>0.6</v>
      </c>
      <c r="W545" s="9">
        <f t="shared" si="69"/>
        <v>0.41870202372644799</v>
      </c>
      <c r="X545" s="9">
        <f t="shared" si="70"/>
        <v>1</v>
      </c>
      <c r="Y545" s="9">
        <f t="shared" si="71"/>
        <v>0.6</v>
      </c>
    </row>
    <row r="546" spans="1:25" x14ac:dyDescent="0.2">
      <c r="A546" s="1" t="s">
        <v>996</v>
      </c>
      <c r="B546" s="1">
        <f t="shared" si="64"/>
        <v>2024</v>
      </c>
      <c r="C546" s="1" t="str">
        <f t="shared" si="65"/>
        <v>06</v>
      </c>
      <c r="D546" s="1" t="str">
        <f t="shared" si="66"/>
        <v>06/24</v>
      </c>
      <c r="E546" s="1" t="s">
        <v>5</v>
      </c>
      <c r="F546" s="1" t="s">
        <v>997</v>
      </c>
      <c r="G546" s="1" t="s">
        <v>7</v>
      </c>
      <c r="H546" s="1" t="s">
        <v>8</v>
      </c>
      <c r="I546" s="1" t="s">
        <v>9</v>
      </c>
      <c r="J546" s="1" t="s">
        <v>1</v>
      </c>
      <c r="K546" s="1" t="s">
        <v>1</v>
      </c>
      <c r="L546" s="1" t="s">
        <v>2</v>
      </c>
      <c r="M546" s="1" t="s">
        <v>1044</v>
      </c>
      <c r="N546" s="1" t="s">
        <v>3</v>
      </c>
      <c r="O546" s="6">
        <v>8</v>
      </c>
      <c r="P546" s="6">
        <v>0</v>
      </c>
      <c r="Q546" s="6">
        <v>2</v>
      </c>
      <c r="R546" s="4">
        <v>0</v>
      </c>
      <c r="S546" s="4">
        <v>4093111</v>
      </c>
      <c r="T546" s="4">
        <v>0</v>
      </c>
      <c r="U546" s="4">
        <f t="shared" si="67"/>
        <v>4093111</v>
      </c>
      <c r="V546" s="9">
        <f t="shared" si="68"/>
        <v>1</v>
      </c>
      <c r="W546" s="9">
        <f t="shared" si="69"/>
        <v>1</v>
      </c>
      <c r="X546" s="9">
        <f t="shared" si="70"/>
        <v>0.8</v>
      </c>
      <c r="Y546" s="9">
        <f t="shared" si="71"/>
        <v>0.8</v>
      </c>
    </row>
    <row r="547" spans="1:25" x14ac:dyDescent="0.2">
      <c r="A547" s="1" t="s">
        <v>998</v>
      </c>
      <c r="B547" s="1">
        <f t="shared" si="64"/>
        <v>2024</v>
      </c>
      <c r="C547" s="1" t="str">
        <f t="shared" si="65"/>
        <v>06</v>
      </c>
      <c r="D547" s="1" t="str">
        <f t="shared" si="66"/>
        <v>06/24</v>
      </c>
      <c r="E547" s="1" t="s">
        <v>5</v>
      </c>
      <c r="F547" s="1" t="s">
        <v>999</v>
      </c>
      <c r="G547" s="1" t="s">
        <v>7</v>
      </c>
      <c r="H547" s="1" t="s">
        <v>8</v>
      </c>
      <c r="I547" s="1" t="s">
        <v>9</v>
      </c>
      <c r="J547" s="1" t="s">
        <v>1000</v>
      </c>
      <c r="K547" s="1" t="s">
        <v>13</v>
      </c>
      <c r="L547" s="1" t="s">
        <v>2</v>
      </c>
      <c r="M547" s="1" t="s">
        <v>1044</v>
      </c>
      <c r="N547" s="1" t="s">
        <v>3</v>
      </c>
      <c r="O547" s="6">
        <v>7</v>
      </c>
      <c r="P547" s="6">
        <v>0.33333333333333331</v>
      </c>
      <c r="Q547" s="6">
        <v>2.666666666666667</v>
      </c>
      <c r="R547" s="4">
        <v>66066.180000000008</v>
      </c>
      <c r="S547" s="4">
        <v>3267462</v>
      </c>
      <c r="T547" s="4">
        <v>0</v>
      </c>
      <c r="U547" s="4">
        <f t="shared" si="67"/>
        <v>3333528.18</v>
      </c>
      <c r="V547" s="9">
        <f t="shared" si="68"/>
        <v>0.96666666666666679</v>
      </c>
      <c r="W547" s="9">
        <f t="shared" si="69"/>
        <v>0.95454545454545459</v>
      </c>
      <c r="X547" s="9">
        <f t="shared" si="70"/>
        <v>0.72413793103448265</v>
      </c>
      <c r="Y547" s="9">
        <f t="shared" si="71"/>
        <v>0.7</v>
      </c>
    </row>
    <row r="548" spans="1:25" x14ac:dyDescent="0.2">
      <c r="A548" s="1" t="s">
        <v>1001</v>
      </c>
      <c r="B548" s="1">
        <f t="shared" si="64"/>
        <v>2024</v>
      </c>
      <c r="C548" s="1" t="str">
        <f t="shared" si="65"/>
        <v>06</v>
      </c>
      <c r="D548" s="1" t="str">
        <f t="shared" si="66"/>
        <v>06/24</v>
      </c>
      <c r="E548" s="1" t="s">
        <v>5</v>
      </c>
      <c r="F548" s="1" t="s">
        <v>1002</v>
      </c>
      <c r="G548" s="1" t="s">
        <v>7</v>
      </c>
      <c r="H548" s="1" t="s">
        <v>8</v>
      </c>
      <c r="I548" s="1" t="s">
        <v>9</v>
      </c>
      <c r="J548" s="1" t="s">
        <v>1</v>
      </c>
      <c r="K548" s="1" t="s">
        <v>1</v>
      </c>
      <c r="L548" s="1" t="s">
        <v>2</v>
      </c>
      <c r="M548" s="1" t="s">
        <v>1044</v>
      </c>
      <c r="N548" s="1" t="s">
        <v>3</v>
      </c>
      <c r="O548" s="6">
        <v>0</v>
      </c>
      <c r="P548" s="6">
        <v>0</v>
      </c>
      <c r="Q548" s="6">
        <v>10</v>
      </c>
      <c r="R548" s="4">
        <v>0</v>
      </c>
      <c r="S548" s="4">
        <v>2933689</v>
      </c>
      <c r="T548" s="4">
        <v>0</v>
      </c>
      <c r="U548" s="4">
        <f t="shared" si="67"/>
        <v>2933689</v>
      </c>
      <c r="V548" s="9">
        <f t="shared" si="68"/>
        <v>1</v>
      </c>
      <c r="W548" s="9">
        <f t="shared" si="69"/>
        <v>0</v>
      </c>
      <c r="X548" s="9">
        <f t="shared" si="70"/>
        <v>0</v>
      </c>
      <c r="Y548" s="9">
        <f t="shared" si="71"/>
        <v>0</v>
      </c>
    </row>
    <row r="549" spans="1:25" x14ac:dyDescent="0.2">
      <c r="A549" s="1" t="s">
        <v>1003</v>
      </c>
      <c r="B549" s="1">
        <f t="shared" si="64"/>
        <v>2024</v>
      </c>
      <c r="C549" s="1" t="str">
        <f t="shared" si="65"/>
        <v>06</v>
      </c>
      <c r="D549" s="1" t="str">
        <f t="shared" si="66"/>
        <v>06/24</v>
      </c>
      <c r="E549" s="1" t="s">
        <v>5</v>
      </c>
      <c r="F549" s="1" t="s">
        <v>1004</v>
      </c>
      <c r="G549" s="1" t="s">
        <v>7</v>
      </c>
      <c r="H549" s="1" t="s">
        <v>8</v>
      </c>
      <c r="I549" s="1" t="s">
        <v>9</v>
      </c>
      <c r="J549" s="1" t="s">
        <v>1</v>
      </c>
      <c r="K549" s="1" t="s">
        <v>1</v>
      </c>
      <c r="L549" s="1" t="s">
        <v>2</v>
      </c>
      <c r="M549" s="1" t="s">
        <v>1044</v>
      </c>
      <c r="N549" s="1" t="s">
        <v>3</v>
      </c>
      <c r="O549" s="6">
        <v>7</v>
      </c>
      <c r="P549" s="6">
        <v>0</v>
      </c>
      <c r="Q549" s="6">
        <v>3</v>
      </c>
      <c r="R549" s="4">
        <v>0</v>
      </c>
      <c r="S549" s="4">
        <v>2793153</v>
      </c>
      <c r="T549" s="4">
        <v>0</v>
      </c>
      <c r="U549" s="4">
        <f t="shared" si="67"/>
        <v>2793153</v>
      </c>
      <c r="V549" s="9">
        <f t="shared" si="68"/>
        <v>1</v>
      </c>
      <c r="W549" s="9">
        <f t="shared" si="69"/>
        <v>1</v>
      </c>
      <c r="X549" s="9">
        <f t="shared" si="70"/>
        <v>0.7</v>
      </c>
      <c r="Y549" s="9">
        <f t="shared" si="71"/>
        <v>0.7</v>
      </c>
    </row>
    <row r="550" spans="1:25" x14ac:dyDescent="0.2">
      <c r="A550" s="1" t="s">
        <v>1005</v>
      </c>
      <c r="B550" s="1">
        <f t="shared" si="64"/>
        <v>2024</v>
      </c>
      <c r="C550" s="1" t="str">
        <f t="shared" si="65"/>
        <v>06</v>
      </c>
      <c r="D550" s="1" t="str">
        <f t="shared" si="66"/>
        <v>06/24</v>
      </c>
      <c r="E550" s="1" t="s">
        <v>5</v>
      </c>
      <c r="F550" s="1" t="s">
        <v>1006</v>
      </c>
      <c r="G550" s="1" t="s">
        <v>7</v>
      </c>
      <c r="H550" s="1" t="s">
        <v>8</v>
      </c>
      <c r="I550" s="1" t="s">
        <v>9</v>
      </c>
      <c r="J550" s="1" t="s">
        <v>1</v>
      </c>
      <c r="K550" s="1" t="s">
        <v>1</v>
      </c>
      <c r="L550" s="1" t="s">
        <v>2</v>
      </c>
      <c r="M550" s="1" t="s">
        <v>1044</v>
      </c>
      <c r="N550" s="1" t="s">
        <v>3</v>
      </c>
      <c r="O550" s="6">
        <v>7</v>
      </c>
      <c r="P550" s="6">
        <v>0</v>
      </c>
      <c r="Q550" s="6">
        <v>3</v>
      </c>
      <c r="R550" s="4">
        <v>0</v>
      </c>
      <c r="S550" s="4">
        <v>3162060</v>
      </c>
      <c r="T550" s="4">
        <v>0</v>
      </c>
      <c r="U550" s="4">
        <f t="shared" si="67"/>
        <v>3162060</v>
      </c>
      <c r="V550" s="9">
        <f t="shared" si="68"/>
        <v>1</v>
      </c>
      <c r="W550" s="9">
        <f t="shared" si="69"/>
        <v>1</v>
      </c>
      <c r="X550" s="9">
        <f t="shared" si="70"/>
        <v>0.7</v>
      </c>
      <c r="Y550" s="9">
        <f t="shared" si="71"/>
        <v>0.7</v>
      </c>
    </row>
    <row r="551" spans="1:25" x14ac:dyDescent="0.2">
      <c r="A551" s="1" t="s">
        <v>1007</v>
      </c>
      <c r="B551" s="1">
        <f t="shared" si="64"/>
        <v>2024</v>
      </c>
      <c r="C551" s="1" t="str">
        <f t="shared" si="65"/>
        <v>06</v>
      </c>
      <c r="D551" s="1" t="str">
        <f t="shared" si="66"/>
        <v>06/24</v>
      </c>
      <c r="E551" s="1" t="s">
        <v>5</v>
      </c>
      <c r="F551" s="1" t="s">
        <v>1008</v>
      </c>
      <c r="G551" s="1" t="s">
        <v>7</v>
      </c>
      <c r="H551" s="1" t="s">
        <v>8</v>
      </c>
      <c r="I551" s="1" t="s">
        <v>9</v>
      </c>
      <c r="J551" s="1" t="s">
        <v>1</v>
      </c>
      <c r="K551" s="1" t="s">
        <v>1</v>
      </c>
      <c r="L551" s="1" t="s">
        <v>2</v>
      </c>
      <c r="M551" s="1" t="s">
        <v>1044</v>
      </c>
      <c r="N551" s="1" t="s">
        <v>3</v>
      </c>
      <c r="O551" s="6">
        <v>7</v>
      </c>
      <c r="P551" s="6">
        <v>0</v>
      </c>
      <c r="Q551" s="6">
        <v>3</v>
      </c>
      <c r="R551" s="4">
        <v>0</v>
      </c>
      <c r="S551" s="4">
        <v>2529648</v>
      </c>
      <c r="T551" s="4">
        <v>0</v>
      </c>
      <c r="U551" s="4">
        <f t="shared" si="67"/>
        <v>2529648</v>
      </c>
      <c r="V551" s="9">
        <f t="shared" si="68"/>
        <v>1</v>
      </c>
      <c r="W551" s="9">
        <f t="shared" si="69"/>
        <v>1</v>
      </c>
      <c r="X551" s="9">
        <f t="shared" si="70"/>
        <v>0.7</v>
      </c>
      <c r="Y551" s="9">
        <f t="shared" si="71"/>
        <v>0.7</v>
      </c>
    </row>
    <row r="552" spans="1:25" x14ac:dyDescent="0.2">
      <c r="A552" s="1" t="s">
        <v>1009</v>
      </c>
      <c r="B552" s="1">
        <f t="shared" si="64"/>
        <v>2024</v>
      </c>
      <c r="C552" s="1" t="str">
        <f t="shared" si="65"/>
        <v>06</v>
      </c>
      <c r="D552" s="1" t="str">
        <f t="shared" si="66"/>
        <v>06/24</v>
      </c>
      <c r="E552" s="1" t="s">
        <v>5</v>
      </c>
      <c r="F552" s="1" t="s">
        <v>1010</v>
      </c>
      <c r="G552" s="1" t="s">
        <v>7</v>
      </c>
      <c r="H552" s="1" t="s">
        <v>8</v>
      </c>
      <c r="I552" s="1" t="s">
        <v>9</v>
      </c>
      <c r="J552" s="1" t="s">
        <v>1</v>
      </c>
      <c r="K552" s="1" t="s">
        <v>1</v>
      </c>
      <c r="L552" s="1" t="s">
        <v>2</v>
      </c>
      <c r="M552" s="1" t="s">
        <v>1044</v>
      </c>
      <c r="N552" s="1" t="s">
        <v>3</v>
      </c>
      <c r="O552" s="6">
        <v>6</v>
      </c>
      <c r="P552" s="6">
        <v>0</v>
      </c>
      <c r="Q552" s="6">
        <v>4</v>
      </c>
      <c r="R552" s="4">
        <v>0</v>
      </c>
      <c r="S552" s="4">
        <v>2406679</v>
      </c>
      <c r="T552" s="4">
        <v>0</v>
      </c>
      <c r="U552" s="4">
        <f t="shared" si="67"/>
        <v>2406679</v>
      </c>
      <c r="V552" s="9">
        <f t="shared" si="68"/>
        <v>1</v>
      </c>
      <c r="W552" s="9">
        <f t="shared" si="69"/>
        <v>1</v>
      </c>
      <c r="X552" s="9">
        <f t="shared" si="70"/>
        <v>0.6</v>
      </c>
      <c r="Y552" s="9">
        <f t="shared" si="71"/>
        <v>0.6</v>
      </c>
    </row>
    <row r="553" spans="1:25" x14ac:dyDescent="0.2">
      <c r="A553" s="1" t="s">
        <v>1011</v>
      </c>
      <c r="B553" s="1">
        <f t="shared" si="64"/>
        <v>2024</v>
      </c>
      <c r="C553" s="1" t="str">
        <f t="shared" si="65"/>
        <v>06</v>
      </c>
      <c r="D553" s="1" t="str">
        <f t="shared" si="66"/>
        <v>06/24</v>
      </c>
      <c r="E553" s="1" t="s">
        <v>5</v>
      </c>
      <c r="F553" s="1" t="s">
        <v>1012</v>
      </c>
      <c r="G553" s="1" t="s">
        <v>7</v>
      </c>
      <c r="H553" s="1" t="s">
        <v>8</v>
      </c>
      <c r="I553" s="1" t="s">
        <v>9</v>
      </c>
      <c r="J553" s="1" t="s">
        <v>1013</v>
      </c>
      <c r="K553" s="1" t="s">
        <v>99</v>
      </c>
      <c r="L553" s="1" t="s">
        <v>2</v>
      </c>
      <c r="M553" s="1" t="s">
        <v>1044</v>
      </c>
      <c r="N553" s="1" t="s">
        <v>3</v>
      </c>
      <c r="O553" s="6">
        <v>5</v>
      </c>
      <c r="P553" s="6">
        <v>0.4761111111111111</v>
      </c>
      <c r="Q553" s="6">
        <v>4.5238888888888891</v>
      </c>
      <c r="R553" s="4">
        <v>101066.18</v>
      </c>
      <c r="S553" s="4">
        <v>2880988</v>
      </c>
      <c r="T553" s="4">
        <v>0</v>
      </c>
      <c r="U553" s="4">
        <f t="shared" si="67"/>
        <v>2982054.18</v>
      </c>
      <c r="V553" s="9">
        <f t="shared" si="68"/>
        <v>0.95238888888888895</v>
      </c>
      <c r="W553" s="9">
        <f t="shared" si="69"/>
        <v>0.91305671096682561</v>
      </c>
      <c r="X553" s="9">
        <f t="shared" si="70"/>
        <v>0.52499562503645802</v>
      </c>
      <c r="Y553" s="9">
        <f t="shared" si="71"/>
        <v>0.5</v>
      </c>
    </row>
    <row r="554" spans="1:25" x14ac:dyDescent="0.2">
      <c r="A554" s="1" t="s">
        <v>1014</v>
      </c>
      <c r="B554" s="1">
        <f t="shared" si="64"/>
        <v>2024</v>
      </c>
      <c r="C554" s="1" t="str">
        <f t="shared" si="65"/>
        <v>06</v>
      </c>
      <c r="D554" s="1" t="str">
        <f t="shared" si="66"/>
        <v>06/24</v>
      </c>
      <c r="E554" s="1" t="s">
        <v>5</v>
      </c>
      <c r="F554" s="1" t="s">
        <v>1015</v>
      </c>
      <c r="G554" s="1" t="s">
        <v>7</v>
      </c>
      <c r="H554" s="1" t="s">
        <v>8</v>
      </c>
      <c r="I554" s="1" t="s">
        <v>9</v>
      </c>
      <c r="J554" s="1" t="s">
        <v>1</v>
      </c>
      <c r="K554" s="1" t="s">
        <v>1</v>
      </c>
      <c r="L554" s="1" t="s">
        <v>2</v>
      </c>
      <c r="M554" s="1" t="s">
        <v>1044</v>
      </c>
      <c r="N554" s="1" t="s">
        <v>3</v>
      </c>
      <c r="O554" s="6">
        <v>4</v>
      </c>
      <c r="P554" s="6">
        <v>0</v>
      </c>
      <c r="Q554" s="6">
        <v>6</v>
      </c>
      <c r="R554" s="4">
        <v>0</v>
      </c>
      <c r="S554" s="4">
        <v>1809401</v>
      </c>
      <c r="T554" s="4">
        <v>0</v>
      </c>
      <c r="U554" s="4">
        <f t="shared" si="67"/>
        <v>1809401</v>
      </c>
      <c r="V554" s="9">
        <f t="shared" si="68"/>
        <v>1</v>
      </c>
      <c r="W554" s="9">
        <f t="shared" si="69"/>
        <v>1</v>
      </c>
      <c r="X554" s="9">
        <f t="shared" si="70"/>
        <v>0.4</v>
      </c>
      <c r="Y554" s="9">
        <f t="shared" si="71"/>
        <v>0.4</v>
      </c>
    </row>
    <row r="555" spans="1:25" x14ac:dyDescent="0.2">
      <c r="A555" s="1" t="s">
        <v>1016</v>
      </c>
      <c r="B555" s="1">
        <f t="shared" si="64"/>
        <v>2024</v>
      </c>
      <c r="C555" s="1" t="str">
        <f t="shared" si="65"/>
        <v>06</v>
      </c>
      <c r="D555" s="1" t="str">
        <f t="shared" si="66"/>
        <v>06/24</v>
      </c>
      <c r="E555" s="1" t="s">
        <v>5</v>
      </c>
      <c r="F555" s="1" t="s">
        <v>1017</v>
      </c>
      <c r="G555" s="1" t="s">
        <v>7</v>
      </c>
      <c r="H555" s="1" t="s">
        <v>8</v>
      </c>
      <c r="I555" s="1" t="s">
        <v>9</v>
      </c>
      <c r="J555" s="1" t="s">
        <v>1</v>
      </c>
      <c r="K555" s="1" t="s">
        <v>1</v>
      </c>
      <c r="L555" s="1" t="s">
        <v>2</v>
      </c>
      <c r="M555" s="1" t="s">
        <v>1044</v>
      </c>
      <c r="N555" s="1" t="s">
        <v>3</v>
      </c>
      <c r="O555" s="6">
        <v>7</v>
      </c>
      <c r="P555" s="6">
        <v>0</v>
      </c>
      <c r="Q555" s="6">
        <v>3</v>
      </c>
      <c r="R555" s="4">
        <v>0</v>
      </c>
      <c r="S555" s="4">
        <v>1668865</v>
      </c>
      <c r="T555" s="4">
        <v>0</v>
      </c>
      <c r="U555" s="4">
        <f t="shared" si="67"/>
        <v>1668865</v>
      </c>
      <c r="V555" s="9">
        <f t="shared" si="68"/>
        <v>1</v>
      </c>
      <c r="W555" s="9">
        <f t="shared" si="69"/>
        <v>1</v>
      </c>
      <c r="X555" s="9">
        <f t="shared" si="70"/>
        <v>0.7</v>
      </c>
      <c r="Y555" s="9">
        <f t="shared" si="71"/>
        <v>0.7</v>
      </c>
    </row>
    <row r="556" spans="1:25" x14ac:dyDescent="0.2">
      <c r="A556" s="1" t="s">
        <v>1018</v>
      </c>
      <c r="B556" s="1">
        <f t="shared" si="64"/>
        <v>2024</v>
      </c>
      <c r="C556" s="1" t="str">
        <f t="shared" si="65"/>
        <v>06</v>
      </c>
      <c r="D556" s="1" t="str">
        <f t="shared" si="66"/>
        <v>06/24</v>
      </c>
      <c r="E556" s="1" t="s">
        <v>5</v>
      </c>
      <c r="F556" s="1" t="s">
        <v>1019</v>
      </c>
      <c r="G556" s="1" t="s">
        <v>7</v>
      </c>
      <c r="H556" s="1" t="s">
        <v>8</v>
      </c>
      <c r="I556" s="1" t="s">
        <v>9</v>
      </c>
      <c r="J556" s="1" t="s">
        <v>1020</v>
      </c>
      <c r="K556" s="1" t="s">
        <v>13</v>
      </c>
      <c r="L556" s="1" t="s">
        <v>2</v>
      </c>
      <c r="M556" s="1" t="s">
        <v>1044</v>
      </c>
      <c r="N556" s="1" t="s">
        <v>3</v>
      </c>
      <c r="O556" s="6">
        <v>2</v>
      </c>
      <c r="P556" s="6">
        <v>6.5949999999999998</v>
      </c>
      <c r="Q556" s="6">
        <v>1.4050000000000009</v>
      </c>
      <c r="R556" s="4">
        <v>0</v>
      </c>
      <c r="S556" s="4">
        <v>3689070</v>
      </c>
      <c r="T556" s="4">
        <v>0</v>
      </c>
      <c r="U556" s="4">
        <f t="shared" si="67"/>
        <v>3689070</v>
      </c>
      <c r="V556" s="9">
        <f t="shared" si="68"/>
        <v>0.34050000000000014</v>
      </c>
      <c r="W556" s="9">
        <f t="shared" si="69"/>
        <v>0.23269342641070392</v>
      </c>
      <c r="X556" s="9">
        <f t="shared" si="70"/>
        <v>0.58737151248164443</v>
      </c>
      <c r="Y556" s="9">
        <f t="shared" si="71"/>
        <v>0.2</v>
      </c>
    </row>
    <row r="557" spans="1:25" x14ac:dyDescent="0.2">
      <c r="A557" s="1" t="s">
        <v>1021</v>
      </c>
      <c r="B557" s="1">
        <f t="shared" si="64"/>
        <v>2024</v>
      </c>
      <c r="C557" s="1" t="str">
        <f t="shared" si="65"/>
        <v>06</v>
      </c>
      <c r="D557" s="1" t="str">
        <f t="shared" si="66"/>
        <v>06/24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2</v>
      </c>
      <c r="M557" s="1" t="s">
        <v>1044</v>
      </c>
      <c r="N557" s="1" t="s">
        <v>3</v>
      </c>
      <c r="O557" s="6">
        <v>0</v>
      </c>
      <c r="P557" s="6">
        <v>0</v>
      </c>
      <c r="Q557" s="6">
        <v>10</v>
      </c>
      <c r="R557" s="4">
        <v>0</v>
      </c>
      <c r="S557" s="4">
        <v>1229690</v>
      </c>
      <c r="T557" s="4">
        <v>0</v>
      </c>
      <c r="U557" s="4">
        <f t="shared" si="67"/>
        <v>1229690</v>
      </c>
      <c r="V557" s="9">
        <f t="shared" si="68"/>
        <v>1</v>
      </c>
      <c r="W557" s="9">
        <f t="shared" si="69"/>
        <v>0</v>
      </c>
      <c r="X557" s="9">
        <f t="shared" si="70"/>
        <v>0</v>
      </c>
      <c r="Y557" s="9">
        <f t="shared" si="7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 Aryanto</cp:lastModifiedBy>
  <dcterms:created xsi:type="dcterms:W3CDTF">2024-07-26T06:37:02Z</dcterms:created>
  <dcterms:modified xsi:type="dcterms:W3CDTF">2024-07-29T14:49:02Z</dcterms:modified>
</cp:coreProperties>
</file>