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cuments\"/>
    </mc:Choice>
  </mc:AlternateContent>
  <xr:revisionPtr revIDLastSave="0" documentId="8_{9B116251-9444-4B13-97D2-AFBE7B3A3D40}" xr6:coauthVersionLast="47" xr6:coauthVersionMax="47" xr10:uidLastSave="{00000000-0000-0000-0000-000000000000}"/>
  <bookViews>
    <workbookView xWindow="-120" yWindow="-120" windowWidth="29040" windowHeight="15720" xr2:uid="{5ED81F1B-E6EB-4649-96C3-261E6BEEA53B}"/>
  </bookViews>
  <sheets>
    <sheet name="AutoAttack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4" i="1" l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1" i="1"/>
  <c r="H122" i="1"/>
  <c r="H123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8" i="1"/>
  <c r="H139" i="1"/>
  <c r="H141" i="1"/>
  <c r="H142" i="1"/>
  <c r="H143" i="1"/>
  <c r="H144" i="1"/>
  <c r="H145" i="1"/>
  <c r="H146" i="1"/>
  <c r="H147" i="1"/>
  <c r="H148" i="1"/>
  <c r="H101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12" i="1"/>
  <c r="Z13" i="1"/>
  <c r="Z14" i="1"/>
  <c r="Z15" i="1"/>
  <c r="Z16" i="1"/>
  <c r="Z17" i="1"/>
  <c r="Z18" i="1"/>
  <c r="Z19" i="1"/>
  <c r="Z20" i="1"/>
  <c r="Z3" i="1"/>
  <c r="Z4" i="1"/>
  <c r="Z5" i="1"/>
  <c r="Z6" i="1"/>
  <c r="Z7" i="1"/>
  <c r="Z8" i="1"/>
  <c r="Z9" i="1"/>
  <c r="Z10" i="1"/>
  <c r="Z2" i="1"/>
  <c r="J52" i="1"/>
  <c r="X51" i="1"/>
  <c r="X50" i="1"/>
  <c r="X49" i="1"/>
  <c r="X48" i="1"/>
  <c r="X47" i="1"/>
  <c r="X46" i="1"/>
  <c r="X45" i="1"/>
  <c r="X44" i="1"/>
  <c r="X43" i="1"/>
  <c r="V51" i="1"/>
  <c r="V50" i="1"/>
  <c r="V49" i="1"/>
  <c r="V48" i="1"/>
  <c r="V47" i="1"/>
  <c r="V46" i="1"/>
  <c r="V45" i="1"/>
  <c r="V44" i="1"/>
  <c r="V43" i="1"/>
  <c r="X41" i="1"/>
  <c r="X40" i="1"/>
  <c r="X39" i="1"/>
  <c r="X38" i="1"/>
  <c r="X37" i="1"/>
  <c r="X36" i="1"/>
  <c r="X35" i="1"/>
  <c r="X34" i="1"/>
  <c r="X33" i="1"/>
  <c r="V41" i="1"/>
  <c r="V40" i="1"/>
  <c r="V39" i="1"/>
  <c r="V38" i="1"/>
  <c r="V37" i="1"/>
  <c r="V36" i="1"/>
  <c r="V35" i="1"/>
  <c r="V34" i="1"/>
  <c r="V33" i="1"/>
  <c r="T51" i="1"/>
  <c r="T50" i="1"/>
  <c r="T49" i="1"/>
  <c r="T48" i="1"/>
  <c r="T47" i="1"/>
  <c r="T46" i="1"/>
  <c r="T45" i="1"/>
  <c r="T44" i="1"/>
  <c r="T43" i="1"/>
  <c r="T41" i="1"/>
  <c r="T40" i="1"/>
  <c r="T39" i="1"/>
  <c r="T38" i="1"/>
  <c r="T37" i="1"/>
  <c r="T36" i="1"/>
  <c r="T35" i="1"/>
  <c r="T34" i="1"/>
  <c r="T33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P51" i="1"/>
  <c r="P50" i="1"/>
  <c r="P49" i="1"/>
  <c r="P48" i="1"/>
  <c r="P47" i="1"/>
  <c r="P46" i="1"/>
  <c r="P45" i="1"/>
  <c r="P44" i="1"/>
  <c r="P43" i="1"/>
  <c r="P41" i="1"/>
  <c r="P40" i="1"/>
  <c r="P39" i="1"/>
  <c r="P38" i="1"/>
  <c r="P37" i="1"/>
  <c r="P36" i="1"/>
  <c r="P35" i="1"/>
  <c r="P34" i="1"/>
  <c r="P33" i="1"/>
  <c r="N51" i="1"/>
  <c r="N50" i="1"/>
  <c r="N49" i="1"/>
  <c r="N48" i="1"/>
  <c r="N47" i="1"/>
  <c r="N46" i="1"/>
  <c r="N45" i="1"/>
  <c r="N44" i="1"/>
  <c r="N43" i="1"/>
  <c r="N41" i="1"/>
  <c r="N40" i="1"/>
  <c r="N39" i="1"/>
  <c r="N38" i="1"/>
  <c r="N37" i="1"/>
  <c r="N36" i="1"/>
  <c r="N35" i="1"/>
  <c r="N34" i="1"/>
  <c r="N33" i="1"/>
  <c r="L51" i="1"/>
  <c r="L50" i="1"/>
  <c r="L49" i="1"/>
  <c r="L48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H51" i="1"/>
  <c r="H50" i="1"/>
  <c r="H49" i="1"/>
  <c r="H48" i="1"/>
  <c r="H47" i="1"/>
  <c r="H46" i="1"/>
  <c r="H45" i="1"/>
  <c r="H44" i="1"/>
  <c r="H43" i="1"/>
  <c r="Y43" i="1" s="1"/>
  <c r="H41" i="1"/>
  <c r="H40" i="1"/>
  <c r="H39" i="1"/>
  <c r="H38" i="1"/>
  <c r="H37" i="1"/>
  <c r="H36" i="1"/>
  <c r="H35" i="1"/>
  <c r="H34" i="1"/>
  <c r="H33" i="1"/>
  <c r="F51" i="1"/>
  <c r="F50" i="1"/>
  <c r="F49" i="1"/>
  <c r="F48" i="1"/>
  <c r="F47" i="1"/>
  <c r="F46" i="1"/>
  <c r="Y46" i="1" s="1"/>
  <c r="F45" i="1"/>
  <c r="Y45" i="1" s="1"/>
  <c r="F44" i="1"/>
  <c r="Y44" i="1" s="1"/>
  <c r="F43" i="1"/>
  <c r="F41" i="1"/>
  <c r="F40" i="1"/>
  <c r="F39" i="1"/>
  <c r="F38" i="1"/>
  <c r="F37" i="1"/>
  <c r="F36" i="1"/>
  <c r="F35" i="1"/>
  <c r="F34" i="1"/>
  <c r="F33" i="1"/>
  <c r="X29" i="1"/>
  <c r="V29" i="1"/>
  <c r="T29" i="1"/>
  <c r="R29" i="1"/>
  <c r="P29" i="1"/>
  <c r="N29" i="1"/>
  <c r="L29" i="1"/>
  <c r="J29" i="1"/>
  <c r="H29" i="1"/>
  <c r="F29" i="1"/>
  <c r="X30" i="1"/>
  <c r="V30" i="1"/>
  <c r="T30" i="1"/>
  <c r="R30" i="1"/>
  <c r="Y30" i="1" s="1"/>
  <c r="P30" i="1"/>
  <c r="N30" i="1"/>
  <c r="L30" i="1"/>
  <c r="J30" i="1"/>
  <c r="H30" i="1"/>
  <c r="F30" i="1"/>
  <c r="X31" i="1"/>
  <c r="X28" i="1"/>
  <c r="X27" i="1"/>
  <c r="X26" i="1"/>
  <c r="X25" i="1"/>
  <c r="X24" i="1"/>
  <c r="X23" i="1"/>
  <c r="T31" i="1"/>
  <c r="T28" i="1"/>
  <c r="T27" i="1"/>
  <c r="T26" i="1"/>
  <c r="T25" i="1"/>
  <c r="T24" i="1"/>
  <c r="T23" i="1"/>
  <c r="V31" i="1"/>
  <c r="V28" i="1"/>
  <c r="V27" i="1"/>
  <c r="V26" i="1"/>
  <c r="V25" i="1"/>
  <c r="V24" i="1"/>
  <c r="V23" i="1"/>
  <c r="R31" i="1"/>
  <c r="R28" i="1"/>
  <c r="R27" i="1"/>
  <c r="R26" i="1"/>
  <c r="R25" i="1"/>
  <c r="R24" i="1"/>
  <c r="R23" i="1"/>
  <c r="P31" i="1"/>
  <c r="P28" i="1"/>
  <c r="P27" i="1"/>
  <c r="P26" i="1"/>
  <c r="P25" i="1"/>
  <c r="P24" i="1"/>
  <c r="P23" i="1"/>
  <c r="N31" i="1"/>
  <c r="N28" i="1"/>
  <c r="N27" i="1"/>
  <c r="N26" i="1"/>
  <c r="N25" i="1"/>
  <c r="N24" i="1"/>
  <c r="N23" i="1"/>
  <c r="Y23" i="1" s="1"/>
  <c r="L31" i="1"/>
  <c r="L28" i="1"/>
  <c r="L27" i="1"/>
  <c r="L26" i="1"/>
  <c r="L25" i="1"/>
  <c r="L24" i="1"/>
  <c r="L23" i="1"/>
  <c r="J31" i="1"/>
  <c r="J28" i="1"/>
  <c r="J27" i="1"/>
  <c r="J26" i="1"/>
  <c r="J25" i="1"/>
  <c r="J24" i="1"/>
  <c r="J23" i="1"/>
  <c r="H31" i="1"/>
  <c r="H28" i="1"/>
  <c r="H27" i="1"/>
  <c r="H26" i="1"/>
  <c r="H25" i="1"/>
  <c r="H24" i="1"/>
  <c r="H23" i="1"/>
  <c r="F31" i="1"/>
  <c r="F28" i="1"/>
  <c r="F27" i="1"/>
  <c r="F26" i="1"/>
  <c r="F25" i="1"/>
  <c r="F24" i="1"/>
  <c r="F23" i="1"/>
  <c r="X21" i="1"/>
  <c r="X20" i="1"/>
  <c r="X19" i="1"/>
  <c r="X18" i="1"/>
  <c r="X17" i="1"/>
  <c r="X16" i="1"/>
  <c r="X15" i="1"/>
  <c r="X14" i="1"/>
  <c r="X13" i="1"/>
  <c r="V21" i="1"/>
  <c r="V20" i="1"/>
  <c r="V19" i="1"/>
  <c r="V18" i="1"/>
  <c r="V17" i="1"/>
  <c r="V16" i="1"/>
  <c r="V15" i="1"/>
  <c r="V14" i="1"/>
  <c r="V13" i="1"/>
  <c r="T21" i="1"/>
  <c r="T20" i="1"/>
  <c r="T19" i="1"/>
  <c r="T18" i="1"/>
  <c r="T17" i="1"/>
  <c r="T16" i="1"/>
  <c r="T15" i="1"/>
  <c r="T14" i="1"/>
  <c r="T13" i="1"/>
  <c r="R21" i="1"/>
  <c r="R52" i="1" s="1"/>
  <c r="R20" i="1"/>
  <c r="R19" i="1"/>
  <c r="R18" i="1"/>
  <c r="R17" i="1"/>
  <c r="R16" i="1"/>
  <c r="R15" i="1"/>
  <c r="R14" i="1"/>
  <c r="R13" i="1"/>
  <c r="P21" i="1"/>
  <c r="P20" i="1"/>
  <c r="P19" i="1"/>
  <c r="P18" i="1"/>
  <c r="P17" i="1"/>
  <c r="P16" i="1"/>
  <c r="P15" i="1"/>
  <c r="P14" i="1"/>
  <c r="P13" i="1"/>
  <c r="N21" i="1"/>
  <c r="N20" i="1"/>
  <c r="N19" i="1"/>
  <c r="N18" i="1"/>
  <c r="N17" i="1"/>
  <c r="N16" i="1"/>
  <c r="N15" i="1"/>
  <c r="N14" i="1"/>
  <c r="N13" i="1"/>
  <c r="L21" i="1"/>
  <c r="L20" i="1"/>
  <c r="L19" i="1"/>
  <c r="L18" i="1"/>
  <c r="L17" i="1"/>
  <c r="L16" i="1"/>
  <c r="L15" i="1"/>
  <c r="L14" i="1"/>
  <c r="L13" i="1"/>
  <c r="J21" i="1"/>
  <c r="J20" i="1"/>
  <c r="J19" i="1"/>
  <c r="J18" i="1"/>
  <c r="Y18" i="1" s="1"/>
  <c r="J17" i="1"/>
  <c r="J16" i="1"/>
  <c r="J15" i="1"/>
  <c r="J14" i="1"/>
  <c r="J13" i="1"/>
  <c r="H21" i="1"/>
  <c r="H20" i="1"/>
  <c r="H19" i="1"/>
  <c r="H18" i="1"/>
  <c r="H17" i="1"/>
  <c r="H16" i="1"/>
  <c r="H15" i="1"/>
  <c r="H14" i="1"/>
  <c r="H13" i="1"/>
  <c r="F21" i="1"/>
  <c r="F20" i="1"/>
  <c r="F19" i="1"/>
  <c r="F18" i="1"/>
  <c r="F17" i="1"/>
  <c r="F16" i="1"/>
  <c r="F15" i="1"/>
  <c r="F14" i="1"/>
  <c r="F13" i="1"/>
  <c r="X11" i="1"/>
  <c r="X52" i="1" s="1"/>
  <c r="X10" i="1"/>
  <c r="X9" i="1"/>
  <c r="X8" i="1"/>
  <c r="X7" i="1"/>
  <c r="X6" i="1"/>
  <c r="X5" i="1"/>
  <c r="X4" i="1"/>
  <c r="X3" i="1"/>
  <c r="V11" i="1"/>
  <c r="V10" i="1"/>
  <c r="V9" i="1"/>
  <c r="V8" i="1"/>
  <c r="V7" i="1"/>
  <c r="V6" i="1"/>
  <c r="V5" i="1"/>
  <c r="V4" i="1"/>
  <c r="V3" i="1"/>
  <c r="T11" i="1"/>
  <c r="T10" i="1"/>
  <c r="T9" i="1"/>
  <c r="T8" i="1"/>
  <c r="T7" i="1"/>
  <c r="T6" i="1"/>
  <c r="T5" i="1"/>
  <c r="T4" i="1"/>
  <c r="T3" i="1"/>
  <c r="R11" i="1"/>
  <c r="R10" i="1"/>
  <c r="R9" i="1"/>
  <c r="R8" i="1"/>
  <c r="R7" i="1"/>
  <c r="R6" i="1"/>
  <c r="R5" i="1"/>
  <c r="R4" i="1"/>
  <c r="R3" i="1"/>
  <c r="P11" i="1"/>
  <c r="P52" i="1" s="1"/>
  <c r="P10" i="1"/>
  <c r="P9" i="1"/>
  <c r="P8" i="1"/>
  <c r="P7" i="1"/>
  <c r="P6" i="1"/>
  <c r="P5" i="1"/>
  <c r="P4" i="1"/>
  <c r="P3" i="1"/>
  <c r="N11" i="1"/>
  <c r="N52" i="1" s="1"/>
  <c r="N10" i="1"/>
  <c r="N9" i="1"/>
  <c r="Y9" i="1" s="1"/>
  <c r="N8" i="1"/>
  <c r="Y8" i="1" s="1"/>
  <c r="N7" i="1"/>
  <c r="Y7" i="1" s="1"/>
  <c r="N6" i="1"/>
  <c r="N5" i="1"/>
  <c r="N4" i="1"/>
  <c r="N3" i="1"/>
  <c r="L11" i="1"/>
  <c r="L10" i="1"/>
  <c r="L9" i="1"/>
  <c r="L8" i="1"/>
  <c r="L7" i="1"/>
  <c r="L6" i="1"/>
  <c r="L5" i="1"/>
  <c r="L4" i="1"/>
  <c r="L3" i="1"/>
  <c r="J11" i="1"/>
  <c r="J10" i="1"/>
  <c r="J9" i="1"/>
  <c r="J8" i="1"/>
  <c r="J7" i="1"/>
  <c r="J6" i="1"/>
  <c r="J5" i="1"/>
  <c r="J4" i="1"/>
  <c r="J3" i="1"/>
  <c r="F3" i="1"/>
  <c r="Y3" i="1" s="1"/>
  <c r="H11" i="1"/>
  <c r="H52" i="1" s="1"/>
  <c r="H4" i="1"/>
  <c r="H5" i="1"/>
  <c r="H6" i="1"/>
  <c r="H7" i="1"/>
  <c r="H8" i="1"/>
  <c r="H9" i="1"/>
  <c r="H10" i="1"/>
  <c r="H3" i="1"/>
  <c r="F11" i="1"/>
  <c r="F4" i="1"/>
  <c r="F5" i="1"/>
  <c r="F6" i="1"/>
  <c r="F7" i="1"/>
  <c r="F8" i="1"/>
  <c r="F9" i="1"/>
  <c r="F10" i="1"/>
  <c r="Y47" i="1" l="1"/>
  <c r="V52" i="1"/>
  <c r="L52" i="1"/>
  <c r="J63" i="1" s="1"/>
  <c r="Y38" i="1"/>
  <c r="Y26" i="1"/>
  <c r="Y31" i="1"/>
  <c r="F52" i="1"/>
  <c r="Y37" i="1"/>
  <c r="T52" i="1"/>
  <c r="Y39" i="1"/>
  <c r="Y24" i="1"/>
  <c r="Y13" i="1"/>
  <c r="Y25" i="1"/>
  <c r="Y33" i="1"/>
  <c r="Y10" i="1"/>
  <c r="Y14" i="1"/>
  <c r="Y34" i="1"/>
  <c r="Y15" i="1"/>
  <c r="Y35" i="1"/>
  <c r="Y16" i="1"/>
  <c r="Y49" i="1"/>
  <c r="Y17" i="1"/>
  <c r="Y51" i="1"/>
  <c r="Y19" i="1"/>
  <c r="Y4" i="1"/>
  <c r="Y20" i="1"/>
  <c r="Y5" i="1"/>
  <c r="Y41" i="1"/>
  <c r="Y11" i="1"/>
  <c r="Y27" i="1"/>
  <c r="Y48" i="1"/>
  <c r="Y28" i="1"/>
  <c r="Y36" i="1"/>
  <c r="Y50" i="1"/>
  <c r="Y29" i="1"/>
  <c r="Y40" i="1"/>
  <c r="Y6" i="1"/>
  <c r="Y21" i="1"/>
  <c r="G59" i="1" s="1"/>
  <c r="G60" i="1"/>
  <c r="G61" i="1" l="1"/>
  <c r="G62" i="1"/>
</calcChain>
</file>

<file path=xl/sharedStrings.xml><?xml version="1.0" encoding="utf-8"?>
<sst xmlns="http://schemas.openxmlformats.org/spreadsheetml/2006/main" count="101" uniqueCount="61">
  <si>
    <t xml:space="preserve">Model </t>
  </si>
  <si>
    <t>eps = x|255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</si>
  <si>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</si>
  <si>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</si>
  <si>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</si>
  <si>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</si>
  <si>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</si>
  <si>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</si>
  <si>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</si>
  <si>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</si>
  <si>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</si>
  <si>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</si>
  <si>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Peng2023Robust</t>
  </si>
  <si>
    <t>Wang2023Better_WRN-70-16</t>
  </si>
  <si>
    <t>Wang2023Better_WRN-28-10</t>
  </si>
  <si>
    <t>Bai2023Improving_edm</t>
  </si>
  <si>
    <t>Delta 0</t>
  </si>
  <si>
    <t>Delta 1</t>
  </si>
  <si>
    <t>Delta 2</t>
  </si>
  <si>
    <t>Delta 3</t>
  </si>
  <si>
    <t>Delta 4</t>
  </si>
  <si>
    <t>Delta 5</t>
  </si>
  <si>
    <t>Delta 6</t>
  </si>
  <si>
    <t>Delta 7</t>
  </si>
  <si>
    <t>Delta 8</t>
  </si>
  <si>
    <t>Delta 9</t>
  </si>
  <si>
    <t>TOTAL</t>
  </si>
  <si>
    <t>Max delta</t>
  </si>
  <si>
    <t>in class 3 model wang2023Better_WRN-28_10</t>
  </si>
  <si>
    <t>Min delta</t>
  </si>
  <si>
    <t>in class 1 model Peng2023</t>
  </si>
  <si>
    <t>in model Cui2023 between eps=7/255 and eps=8/255</t>
  </si>
  <si>
    <t xml:space="preserve">Max average drop </t>
  </si>
  <si>
    <t>Min average drop</t>
  </si>
  <si>
    <t>in model Wang2023Better_WRN-28-10 between eps=1/255 and eps =2/255</t>
  </si>
  <si>
    <t>Class 3 is the most vulnerable class with an average drop in accuracy of</t>
  </si>
  <si>
    <t>AVG DELTA (class)</t>
  </si>
  <si>
    <t>Average Delta (model)</t>
  </si>
  <si>
    <t>Class 8 is the most resilient class with an average drop in accuracy of -10%</t>
  </si>
  <si>
    <t>Attacks with eps from 0/255 to 7/255 are made with APGD-CE + APGD-DLR, Attacks with eps = 8/255 are made with APGD-CE + APGD-DLR + FAB</t>
  </si>
  <si>
    <t>Parameters</t>
  </si>
  <si>
    <t>267,72M</t>
  </si>
  <si>
    <t>266,79M</t>
  </si>
  <si>
    <t>36,47M</t>
  </si>
  <si>
    <t>566,92M</t>
  </si>
  <si>
    <t>Architecture</t>
  </si>
  <si>
    <t>RaWideResNet-70-16</t>
  </si>
  <si>
    <t>WideResNet-70-16</t>
  </si>
  <si>
    <t>WideResNet-28-10</t>
  </si>
  <si>
    <t>Cui2023Decoupled_WRN-28-10</t>
  </si>
  <si>
    <t>ResNet-152+WideResNet-70-16+Mixing Network</t>
  </si>
  <si>
    <t>ATTACK 8/255</t>
  </si>
  <si>
    <t>Accuracy</t>
  </si>
  <si>
    <t>Initial Accuracy</t>
  </si>
  <si>
    <t>APGD-CE</t>
  </si>
  <si>
    <t>APGD-DLR</t>
  </si>
  <si>
    <t>FAB</t>
  </si>
  <si>
    <t>*On Google Colab with NVIDIA A100 GPU</t>
  </si>
  <si>
    <t>Computation time* (Minutes)</t>
  </si>
  <si>
    <t>Delta Acc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</si>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</sst>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1">
    <xf numFmtId="0" fontId="0" fillId="0" borderId="0" xfId="0"/>
    <xf numFmtId="10" fontId="0" fillId="33" borderId="12" xfId="0" applyNumberFormat="1" applyFill="1" applyBorder="1"/>
    <xf numFmtId="10" fontId="0" fillId="33" borderId="0" xfId="0" applyNumberFormat="1" applyFill="1"/>
    <xf numFmtId="10" fontId="0" fillId="33" borderId="14" xfId="0" applyNumberFormat="1" applyFill="1" applyBorder="1"/>
    <xf numFmtId="0" fontId="0" fillId="33" borderId="17" xfId="0" applyFill="1" applyBorder="1"/>
    <xf numFmtId="0" fontId="0" fillId="33" borderId="18" xfId="0" applyFill="1" applyBorder="1"/>
    <xf numFmtId="0" fontId="16" fillId="33" borderId="13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10" fontId="0" fillId="35" borderId="0" xfId="0" applyNumberFormat="1" applyFill="1"/>
    <xf numFmtId="10" fontId="0" fillId="35" borderId="12" xfId="0" applyNumberFormat="1" applyFill="1" applyBorder="1"/>
    <xf numFmtId="10" fontId="0" fillId="36" borderId="0" xfId="0" applyNumberFormat="1" applyFill="1"/>
    <xf numFmtId="10" fontId="0" fillId="36" borderId="14" xfId="0" applyNumberFormat="1" applyFill="1" applyBorder="1"/>
    <xf numFmtId="10" fontId="0" fillId="37" borderId="0" xfId="0" applyNumberFormat="1" applyFill="1"/>
    <xf numFmtId="10" fontId="0" fillId="38" borderId="0" xfId="0" applyNumberFormat="1" applyFill="1"/>
    <xf numFmtId="0" fontId="0" fillId="35" borderId="18" xfId="0" applyFill="1" applyBorder="1"/>
    <xf numFmtId="0" fontId="0" fillId="36" borderId="18" xfId="0" applyFill="1" applyBorder="1"/>
    <xf numFmtId="0" fontId="0" fillId="37" borderId="18" xfId="0" applyFill="1" applyBorder="1"/>
    <xf numFmtId="0" fontId="0" fillId="38" borderId="18" xfId="0" applyFill="1" applyBorder="1"/>
    <xf numFmtId="0" fontId="0" fillId="0" borderId="10" xfId="0" applyBorder="1"/>
    <xf numFmtId="0" fontId="0" fillId="0" borderId="15" xfId="0" applyBorder="1"/>
    <xf numFmtId="0" fontId="0" fillId="0" borderId="20" xfId="0" applyBorder="1"/>
    <xf numFmtId="10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4" xfId="0" applyNumberFormat="1" applyBorder="1"/>
    <xf numFmtId="0" fontId="0" fillId="0" borderId="24" xfId="0" applyBorder="1"/>
    <xf numFmtId="0" fontId="0" fillId="0" borderId="25" xfId="0" applyBorder="1"/>
    <xf numFmtId="0" fontId="16" fillId="34" borderId="15" xfId="0" applyFont="1" applyFill="1" applyBorder="1"/>
    <xf numFmtId="10" fontId="16" fillId="34" borderId="16" xfId="0" applyNumberFormat="1" applyFont="1" applyFill="1" applyBorder="1"/>
    <xf numFmtId="0" fontId="16" fillId="34" borderId="16" xfId="0" applyFont="1" applyFill="1" applyBorder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10" fontId="0" fillId="0" borderId="28" xfId="0" applyNumberFormat="1" applyBorder="1"/>
    <xf numFmtId="0" fontId="0" fillId="0" borderId="29" xfId="0" applyBorder="1"/>
    <xf numFmtId="0" fontId="0" fillId="0" borderId="16" xfId="0" applyBorder="1"/>
    <xf numFmtId="0" fontId="0" fillId="0" borderId="30" xfId="0" applyBorder="1"/>
    <xf numFmtId="10" fontId="0" fillId="0" borderId="27" xfId="0" applyNumberFormat="1" applyBorder="1"/>
    <xf numFmtId="10" fontId="0" fillId="0" borderId="29" xfId="0" applyNumberFormat="1" applyBorder="1"/>
    <xf numFmtId="0" fontId="16" fillId="33" borderId="31" xfId="0" applyFont="1" applyFill="1" applyBorder="1" applyAlignment="1">
      <alignment horizontal="center" vertical="center"/>
    </xf>
    <xf numFmtId="10" fontId="0" fillId="0" borderId="27" xfId="0" applyNumberFormat="1" applyBorder="1" applyAlignment="1">
      <alignment horizontal="right"/>
    </xf>
    <xf numFmtId="0" fontId="0" fillId="0" borderId="18" xfId="0" applyBorder="1"/>
    <xf numFmtId="10" fontId="0" fillId="0" borderId="18" xfId="0" applyNumberFormat="1" applyBorder="1"/>
    <xf numFmtId="10" fontId="0" fillId="0" borderId="26" xfId="0" applyNumberFormat="1" applyBorder="1"/>
    <xf numFmtId="0" fontId="0" fillId="0" borderId="0" xfId="0" applyAlignment="1">
      <alignment horizontal="center"/>
    </xf>
    <xf numFmtId="0" fontId="16" fillId="38" borderId="10" xfId="0" applyFont="1" applyFill="1" applyBorder="1" applyAlignment="1">
      <alignment horizontal="center" vertical="center"/>
    </xf>
    <xf numFmtId="0" fontId="16" fillId="38" borderId="17" xfId="0" applyFont="1" applyFill="1" applyBorder="1" applyAlignment="1">
      <alignment horizontal="center" vertical="center"/>
    </xf>
    <xf numFmtId="0" fontId="16" fillId="38" borderId="18" xfId="0" applyFont="1" applyFill="1" applyBorder="1" applyAlignment="1">
      <alignment horizontal="center" vertical="center"/>
    </xf>
    <xf numFmtId="0" fontId="16" fillId="38" borderId="2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6" fillId="36" borderId="10" xfId="0" applyFont="1" applyFill="1" applyBorder="1" applyAlignment="1">
      <alignment horizontal="center" vertical="center"/>
    </xf>
    <xf numFmtId="0" fontId="16" fillId="36" borderId="17" xfId="0" applyFont="1" applyFill="1" applyBorder="1" applyAlignment="1">
      <alignment horizontal="center" vertical="center"/>
    </xf>
    <xf numFmtId="0" fontId="16" fillId="36" borderId="18" xfId="0" applyFont="1" applyFill="1" applyBorder="1" applyAlignment="1">
      <alignment horizontal="center" vertical="center"/>
    </xf>
    <xf numFmtId="0" fontId="16" fillId="36" borderId="26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7" borderId="17" xfId="0" applyFont="1" applyFill="1" applyBorder="1" applyAlignment="1">
      <alignment horizontal="center" vertical="center"/>
    </xf>
    <xf numFmtId="0" fontId="16" fillId="37" borderId="18" xfId="0" applyFont="1" applyFill="1" applyBorder="1" applyAlignment="1">
      <alignment horizontal="center" vertical="center"/>
    </xf>
    <xf numFmtId="0" fontId="16" fillId="37" borderId="2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6" fillId="33" borderId="31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16" fillId="35" borderId="26" xfId="0" applyFont="1" applyFill="1" applyBorder="1" applyAlignment="1">
      <alignment horizontal="center" vertical="center"/>
    </xf>
    <xf numFmtId="0" fontId="16" fillId="33" borderId="26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0" fillId="0" borderId="10" xfId="0" applyFill="1" applyBorder="1"/>
    <xf numFmtId="10" fontId="0" fillId="33" borderId="18" xfId="0" applyNumberFormat="1" applyFill="1" applyBorder="1"/>
    <xf numFmtId="10" fontId="0" fillId="33" borderId="17" xfId="0" applyNumberFormat="1" applyFill="1" applyBorder="1"/>
    <xf numFmtId="10" fontId="0" fillId="33" borderId="26" xfId="0" applyNumberFormat="1" applyFill="1" applyBorder="1"/>
    <xf numFmtId="10" fontId="0" fillId="35" borderId="18" xfId="0" applyNumberFormat="1" applyFill="1" applyBorder="1"/>
    <xf numFmtId="10" fontId="0" fillId="35" borderId="17" xfId="0" applyNumberFormat="1" applyFill="1" applyBorder="1"/>
    <xf numFmtId="10" fontId="0" fillId="35" borderId="26" xfId="0" applyNumberFormat="1" applyFill="1" applyBorder="1"/>
    <xf numFmtId="10" fontId="0" fillId="36" borderId="18" xfId="0" applyNumberFormat="1" applyFill="1" applyBorder="1"/>
    <xf numFmtId="10" fontId="0" fillId="36" borderId="17" xfId="0" applyNumberFormat="1" applyFill="1" applyBorder="1"/>
    <xf numFmtId="10" fontId="0" fillId="36" borderId="26" xfId="0" applyNumberFormat="1" applyFill="1" applyBorder="1"/>
    <xf numFmtId="10" fontId="0" fillId="37" borderId="18" xfId="0" applyNumberFormat="1" applyFill="1" applyBorder="1"/>
    <xf numFmtId="10" fontId="0" fillId="37" borderId="17" xfId="0" applyNumberFormat="1" applyFill="1" applyBorder="1"/>
    <xf numFmtId="10" fontId="0" fillId="37" borderId="26" xfId="0" applyNumberFormat="1" applyFill="1" applyBorder="1"/>
    <xf numFmtId="10" fontId="0" fillId="38" borderId="18" xfId="0" applyNumberFormat="1" applyFill="1" applyBorder="1"/>
    <xf numFmtId="10" fontId="0" fillId="38" borderId="17" xfId="0" applyNumberFormat="1" applyFill="1" applyBorder="1"/>
    <xf numFmtId="10" fontId="0" fillId="38" borderId="26" xfId="0" applyNumberFormat="1" applyFill="1" applyBorder="1"/>
    <xf numFmtId="0" fontId="16" fillId="39" borderId="15" xfId="0" applyFont="1" applyFill="1" applyBorder="1"/>
    <xf numFmtId="10" fontId="16" fillId="39" borderId="16" xfId="0" applyNumberFormat="1" applyFont="1" applyFill="1" applyBorder="1"/>
    <xf numFmtId="10" fontId="16" fillId="44" borderId="19" xfId="0" applyNumberFormat="1" applyFont="1" applyFill="1" applyBorder="1"/>
    <xf numFmtId="0" fontId="16" fillId="40" borderId="15" xfId="0" applyFont="1" applyFill="1" applyBorder="1"/>
    <xf numFmtId="10" fontId="16" fillId="40" borderId="16" xfId="0" applyNumberFormat="1" applyFont="1" applyFill="1" applyBorder="1"/>
    <xf numFmtId="10" fontId="16" fillId="40" borderId="14" xfId="0" applyNumberFormat="1" applyFont="1" applyFill="1" applyBorder="1"/>
    <xf numFmtId="0" fontId="16" fillId="41" borderId="15" xfId="0" applyFont="1" applyFill="1" applyBorder="1"/>
    <xf numFmtId="10" fontId="16" fillId="41" borderId="16" xfId="0" applyNumberFormat="1" applyFont="1" applyFill="1" applyBorder="1"/>
    <xf numFmtId="0" fontId="16" fillId="41" borderId="16" xfId="0" applyFont="1" applyFill="1" applyBorder="1"/>
    <xf numFmtId="0" fontId="16" fillId="42" borderId="11" xfId="0" applyFont="1" applyFill="1" applyBorder="1"/>
    <xf numFmtId="0" fontId="16" fillId="42" borderId="12" xfId="0" applyFont="1" applyFill="1" applyBorder="1"/>
    <xf numFmtId="10" fontId="16" fillId="42" borderId="12" xfId="0" applyNumberFormat="1" applyFont="1" applyFill="1" applyBorder="1"/>
    <xf numFmtId="0" fontId="16" fillId="43" borderId="24" xfId="0" applyFont="1" applyFill="1" applyBorder="1"/>
    <xf numFmtId="10" fontId="16" fillId="43" borderId="24" xfId="0" applyNumberFormat="1" applyFont="1" applyFill="1" applyBorder="1"/>
    <xf numFmtId="10" fontId="16" fillId="43" borderId="25" xfId="0" applyNumberFormat="1" applyFont="1" applyFill="1" applyBorder="1"/>
    <xf numFmtId="0" fontId="16" fillId="0" borderId="0" xfId="0" applyFont="1"/>
    <xf numFmtId="0" fontId="16" fillId="43" borderId="19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Overall</a:t>
            </a:r>
            <a:r>
              <a:rPr lang="en-US" sz="3200" baseline="0"/>
              <a:t> robustness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18256905746176E-2"/>
          <c:y val="0.14733065791073818"/>
          <c:w val="0.92131285304259303"/>
          <c:h val="0.822700260966050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AutoAttack_Results!$A$2</c:f>
              <c:strCache>
                <c:ptCount val="1"/>
                <c:pt idx="0">
                  <c:v>Peng2023Robust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AutoAttack_Results!$D$2:$D$10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AutoAttack_Results!$Z$2:$Z$10</c:f>
              <c:numCache>
                <c:formatCode>0.00%</c:formatCode>
                <c:ptCount val="9"/>
                <c:pt idx="0">
                  <c:v>0.93397000000000008</c:v>
                </c:pt>
                <c:pt idx="1">
                  <c:v>0.91747000000000001</c:v>
                </c:pt>
                <c:pt idx="2">
                  <c:v>0.90870999999999991</c:v>
                </c:pt>
                <c:pt idx="3">
                  <c:v>0.88095999999999997</c:v>
                </c:pt>
                <c:pt idx="4">
                  <c:v>0.85575999999999985</c:v>
                </c:pt>
                <c:pt idx="5">
                  <c:v>0.82774999999999999</c:v>
                </c:pt>
                <c:pt idx="6">
                  <c:v>0.79120000000000001</c:v>
                </c:pt>
                <c:pt idx="7">
                  <c:v>0.74839999999999995</c:v>
                </c:pt>
                <c:pt idx="8">
                  <c:v>0.71467000000000014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357-40BC-B9A2-5DAC4CBCB73B}"/>
            </c:ext>
          </c:extLst>
        </c:ser>
        <c:ser>
          <c:idx val="1"/>
          <c:order val="1"/>
          <c:tx>
            <c:strRef>
              <c:f>AutoAttack_Results!$A$12</c:f>
              <c:strCache>
                <c:ptCount val="1"/>
                <c:pt idx="0">
                  <c:v>Wang2023Better_WRN-70-16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AutoAttack_Results!$D$12:$D$20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AutoAttack_Results!$Z$12:$Z$20</c:f>
              <c:numCache>
                <c:formatCode>0.00%</c:formatCode>
                <c:ptCount val="9"/>
                <c:pt idx="0">
                  <c:v>0.93230000000000002</c:v>
                </c:pt>
                <c:pt idx="1">
                  <c:v>0.92243999999999993</c:v>
                </c:pt>
                <c:pt idx="2">
                  <c:v>0.90498999999999996</c:v>
                </c:pt>
                <c:pt idx="3">
                  <c:v>0.87519999999999987</c:v>
                </c:pt>
                <c:pt idx="4">
                  <c:v>0.84553999999999996</c:v>
                </c:pt>
                <c:pt idx="5">
                  <c:v>0.8184800000000001</c:v>
                </c:pt>
                <c:pt idx="6">
                  <c:v>0.78034999999999999</c:v>
                </c:pt>
                <c:pt idx="7">
                  <c:v>0.74875000000000003</c:v>
                </c:pt>
                <c:pt idx="8">
                  <c:v>0.70030000000000003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357-40BC-B9A2-5DAC4CBCB73B}"/>
            </c:ext>
          </c:extLst>
        </c:ser>
        <c:ser>
          <c:idx val="2"/>
          <c:order val="2"/>
          <c:tx>
            <c:strRef>
              <c:f>AutoAttack_Results!$A$22</c:f>
              <c:strCache>
                <c:ptCount val="1"/>
                <c:pt idx="0">
                  <c:v>Wang2023Better_WRN-28-10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AutoAttack_Results!$D$22:$D$30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AutoAttack_Results!$Z$22:$Z$30</c:f>
              <c:numCache>
                <c:formatCode>0.00%</c:formatCode>
                <c:ptCount val="9"/>
                <c:pt idx="0">
                  <c:v>0.93171000000000004</c:v>
                </c:pt>
                <c:pt idx="1">
                  <c:v>0.9104199999999999</c:v>
                </c:pt>
                <c:pt idx="2">
                  <c:v>0.90862999999999994</c:v>
                </c:pt>
                <c:pt idx="3">
                  <c:v>0.86068</c:v>
                </c:pt>
                <c:pt idx="4">
                  <c:v>0.84151000000000009</c:v>
                </c:pt>
                <c:pt idx="5">
                  <c:v>0.79797000000000007</c:v>
                </c:pt>
                <c:pt idx="6">
                  <c:v>0.7591500000000001</c:v>
                </c:pt>
                <c:pt idx="7">
                  <c:v>0.73161000000000009</c:v>
                </c:pt>
                <c:pt idx="8">
                  <c:v>0.67715999999999998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357-40BC-B9A2-5DAC4CBCB73B}"/>
            </c:ext>
          </c:extLst>
        </c:ser>
        <c:ser>
          <c:idx val="3"/>
          <c:order val="3"/>
          <c:tx>
            <c:strRef>
              <c:f>AutoAttack_Results!$A$32</c:f>
              <c:strCache>
                <c:ptCount val="1"/>
                <c:pt idx="0">
                  <c:v>Bai2023Improving_edm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AutoAttack_Results!$D$32:$D$40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AutoAttack_Results!$Z$32:$Z$40</c:f>
              <c:numCache>
                <c:formatCode>0.00%</c:formatCode>
                <c:ptCount val="9"/>
                <c:pt idx="0">
                  <c:v>0.95025999999999988</c:v>
                </c:pt>
                <c:pt idx="1">
                  <c:v>0.90741999999999989</c:v>
                </c:pt>
                <c:pt idx="2">
                  <c:v>0.88200000000000001</c:v>
                </c:pt>
                <c:pt idx="3">
                  <c:v>0.84786000000000006</c:v>
                </c:pt>
                <c:pt idx="4">
                  <c:v>0.83096999999999999</c:v>
                </c:pt>
                <c:pt idx="5">
                  <c:v>0.79097000000000017</c:v>
                </c:pt>
                <c:pt idx="6">
                  <c:v>0.75652999999999992</c:v>
                </c:pt>
                <c:pt idx="7">
                  <c:v>0.71910000000000007</c:v>
                </c:pt>
                <c:pt idx="8">
                  <c:v>0.68064000000000013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357-40BC-B9A2-5DAC4CBCB73B}"/>
            </c:ext>
          </c:extLst>
        </c:ser>
        <c:ser>
          <c:idx val="4"/>
          <c:order val="4"/>
          <c:tx>
            <c:strRef>
              <c:f>AutoAttack_Results!$A$42</c:f>
              <c:strCache>
                <c:ptCount val="1"/>
                <c:pt idx="0">
                  <c:v>Cui2023Decoupled_WRN-28-10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AutoAttack_Results!$D$42:$D$50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AutoAttack_Results!$Z$42:$Z$50</c:f>
              <c:numCache>
                <c:formatCode>0.00%</c:formatCode>
                <c:ptCount val="9"/>
                <c:pt idx="0">
                  <c:v>0.93225000000000002</c:v>
                </c:pt>
                <c:pt idx="1">
                  <c:v>0.91339999999999988</c:v>
                </c:pt>
                <c:pt idx="2">
                  <c:v>0.8930300000000001</c:v>
                </c:pt>
                <c:pt idx="3">
                  <c:v>0.85989000000000004</c:v>
                </c:pt>
                <c:pt idx="4">
                  <c:v>0.82951999999999992</c:v>
                </c:pt>
                <c:pt idx="5">
                  <c:v>0.81502999999999992</c:v>
                </c:pt>
                <c:pt idx="6">
                  <c:v>0.77195000000000014</c:v>
                </c:pt>
                <c:pt idx="7">
                  <c:v>0.73420000000000007</c:v>
                </c:pt>
                <c:pt idx="8">
                  <c:v>0.67542000000000002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357-40BC-B9A2-5DAC4CBC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49488"/>
        <c:axId val="1409458128"/>
      </c:scatterChart>
      <c:valAx>
        <c:axId val="14094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EPS=</a:t>
                </a:r>
                <a:r>
                  <a:rPr lang="en-US" baseline="0"/>
                  <a:t> X/255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58128"/>
        <c:crosses val="autoZero"/>
        <c:crossBetween val="midCat"/>
      </c:valAx>
      <c:valAx>
        <c:axId val="14094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379599</xdr:colOff>
      <xdr:row>50</xdr:row>
      <xdr:rowOff>127467</xdr:rowOff>
    </xdr:from>
    <xdr:to>
      <xdr:col>46</xdr:col>
      <xdr:colOff>247931</xdr:colOff>
      <xdr:row>90</xdr:row>
      <xdr:rowOff>35018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8BADB2-1506-575A-9E84-85E91DA0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8A32-812D-42E6-A832-8FBB30CD46F7}">
  <dimension ref="A1:Z152"/>
  <sheetViews>
    <sheetView tabSelected="1" topLeftCell="A6" zoomScale="60" zoomScaleNormal="70" workbookViewId="0">
      <selection activeCell="A58" sqref="A58"/>
    </sheetView>
  </sheetViews>
  <sheetFormatPr defaultRowHeight="15" x14ac:dyDescent="0.25"/>
  <cols>
    <col min="1" max="1" width="53.7109375" customWidth="1"/>
    <col min="2" max="2" width="0.28515625" customWidth="1"/>
    <col min="3" max="3" width="33.28515625" hidden="1" customWidth="1"/>
    <col min="4" max="4" width="16.28515625" customWidth="1"/>
    <col min="6" max="6" width="21.28515625" customWidth="1"/>
    <col min="7" max="8" width="11" customWidth="1"/>
    <col min="9" max="9" width="12.42578125" customWidth="1"/>
    <col min="10" max="10" width="12.28515625" customWidth="1"/>
    <col min="12" max="12" width="11.140625" customWidth="1"/>
    <col min="14" max="14" width="12" customWidth="1"/>
    <col min="16" max="16" width="10.85546875" customWidth="1"/>
    <col min="18" max="18" width="11" customWidth="1"/>
    <col min="20" max="20" width="13.140625" customWidth="1"/>
    <col min="21" max="21" width="11.7109375" customWidth="1"/>
    <col min="22" max="22" width="11.42578125" customWidth="1"/>
    <col min="24" max="24" width="11" customWidth="1"/>
    <col min="25" max="25" width="22.7109375" customWidth="1"/>
    <col min="26" max="26" width="10.85546875" customWidth="1"/>
  </cols>
  <sheetData>
    <row r="1" spans="1:26" ht="15.75" thickBot="1" x14ac:dyDescent="0.3">
      <c r="A1" s="18" t="s">
        <v>0</v>
      </c>
      <c r="B1" s="18" t="s">
        <v>45</v>
      </c>
      <c r="C1" s="18" t="s">
        <v>40</v>
      </c>
      <c r="D1" s="18" t="s">
        <v>1</v>
      </c>
      <c r="E1" s="18" t="s">
        <v>2</v>
      </c>
      <c r="F1" s="18" t="s">
        <v>16</v>
      </c>
      <c r="G1" s="18" t="s">
        <v>3</v>
      </c>
      <c r="H1" s="18" t="s">
        <v>17</v>
      </c>
      <c r="I1" s="18" t="s">
        <v>4</v>
      </c>
      <c r="J1" s="18" t="s">
        <v>18</v>
      </c>
      <c r="K1" s="18" t="s">
        <v>5</v>
      </c>
      <c r="L1" s="18" t="s">
        <v>19</v>
      </c>
      <c r="M1" s="18" t="s">
        <v>6</v>
      </c>
      <c r="N1" s="18" t="s">
        <v>20</v>
      </c>
      <c r="O1" s="18" t="s">
        <v>7</v>
      </c>
      <c r="P1" s="18" t="s">
        <v>21</v>
      </c>
      <c r="Q1" s="18" t="s">
        <v>8</v>
      </c>
      <c r="R1" s="18" t="s">
        <v>22</v>
      </c>
      <c r="S1" s="18" t="s">
        <v>9</v>
      </c>
      <c r="T1" s="18" t="s">
        <v>23</v>
      </c>
      <c r="U1" s="18" t="s">
        <v>10</v>
      </c>
      <c r="V1" s="18" t="s">
        <v>24</v>
      </c>
      <c r="W1" s="18" t="s">
        <v>11</v>
      </c>
      <c r="X1" s="19" t="s">
        <v>25</v>
      </c>
      <c r="Y1" s="24" t="s">
        <v>37</v>
      </c>
      <c r="Z1" s="68" t="s">
        <v>60</v>
      </c>
    </row>
    <row r="2" spans="1:26" x14ac:dyDescent="0.25">
      <c r="A2" s="59" t="s">
        <v>12</v>
      </c>
      <c r="B2" s="59" t="s">
        <v>46</v>
      </c>
      <c r="C2" s="59" t="s">
        <v>41</v>
      </c>
      <c r="D2" s="4">
        <v>0</v>
      </c>
      <c r="E2" s="1">
        <v>0.9123</v>
      </c>
      <c r="F2" s="1"/>
      <c r="G2" s="1">
        <v>0.97560000000000002</v>
      </c>
      <c r="H2" s="1"/>
      <c r="I2" s="1">
        <v>0.96079999999999999</v>
      </c>
      <c r="J2" s="1"/>
      <c r="K2" s="1">
        <v>0.8367</v>
      </c>
      <c r="L2" s="1"/>
      <c r="M2" s="1">
        <v>0.92500000000000004</v>
      </c>
      <c r="N2" s="1"/>
      <c r="O2" s="1">
        <v>0.89580000000000004</v>
      </c>
      <c r="P2" s="1"/>
      <c r="Q2" s="1">
        <v>0.92589999999999995</v>
      </c>
      <c r="R2" s="1"/>
      <c r="S2" s="1">
        <v>0.97870000000000001</v>
      </c>
      <c r="T2" s="1"/>
      <c r="U2" s="1">
        <v>0.98250000000000004</v>
      </c>
      <c r="V2" s="1"/>
      <c r="W2" s="1">
        <v>0.94640000000000002</v>
      </c>
      <c r="X2" s="1"/>
      <c r="Y2" s="69"/>
      <c r="Z2" s="70">
        <f>AVERAGE(E2,G2,I2,K2,M2,O2,Q2,S2,U2,W2)</f>
        <v>0.93397000000000008</v>
      </c>
    </row>
    <row r="3" spans="1:26" x14ac:dyDescent="0.25">
      <c r="A3" s="60"/>
      <c r="B3" s="60"/>
      <c r="C3" s="60"/>
      <c r="D3" s="5">
        <v>1</v>
      </c>
      <c r="E3" s="2">
        <v>0.9123</v>
      </c>
      <c r="F3" s="2">
        <f>E3-E2</f>
        <v>0</v>
      </c>
      <c r="G3" s="2">
        <v>0.97560000000000002</v>
      </c>
      <c r="H3" s="2">
        <f>G3-G2</f>
        <v>0</v>
      </c>
      <c r="I3" s="2">
        <v>0.96079999999999999</v>
      </c>
      <c r="J3" s="2">
        <f>I3-I2</f>
        <v>0</v>
      </c>
      <c r="K3" s="2">
        <v>0.77549999999999997</v>
      </c>
      <c r="L3" s="2">
        <f>K3-K2</f>
        <v>-6.1200000000000032E-2</v>
      </c>
      <c r="M3" s="2">
        <v>0.87790000000000001</v>
      </c>
      <c r="N3" s="2">
        <f>M3-M2</f>
        <v>-4.7100000000000031E-2</v>
      </c>
      <c r="O3" s="2">
        <v>0.89580000000000004</v>
      </c>
      <c r="P3" s="2">
        <f>O3-O2</f>
        <v>0</v>
      </c>
      <c r="Q3" s="2">
        <v>0.92589999999999995</v>
      </c>
      <c r="R3" s="2">
        <f>Q3-Q2</f>
        <v>0</v>
      </c>
      <c r="S3" s="2">
        <v>0.95740000000000003</v>
      </c>
      <c r="T3" s="2">
        <f>S3-S2</f>
        <v>-2.1299999999999986E-2</v>
      </c>
      <c r="U3" s="2">
        <v>0.96489999999999998</v>
      </c>
      <c r="V3" s="2">
        <f>U3-U2</f>
        <v>-1.760000000000006E-2</v>
      </c>
      <c r="W3" s="2">
        <v>0.92859999999999998</v>
      </c>
      <c r="X3" s="2">
        <f>W3-W2</f>
        <v>-1.7800000000000038E-2</v>
      </c>
      <c r="Y3" s="69">
        <f>AVERAGE(F3,H3,J3,L3,N3,P3,R3,T3,V3,X3)</f>
        <v>-1.6500000000000015E-2</v>
      </c>
      <c r="Z3" s="69">
        <f t="shared" ref="Z3:Z10" si="0">AVERAGE(E3,G3,I3,K3,M3,O3,Q3,S3,U3,W3)</f>
        <v>0.91747000000000001</v>
      </c>
    </row>
    <row r="4" spans="1:26" x14ac:dyDescent="0.25">
      <c r="A4" s="60"/>
      <c r="B4" s="60"/>
      <c r="C4" s="60"/>
      <c r="D4" s="5">
        <v>2</v>
      </c>
      <c r="E4" s="2">
        <v>0.9123</v>
      </c>
      <c r="F4" s="2">
        <f t="shared" ref="F4:F9" si="1">E4-E3</f>
        <v>0</v>
      </c>
      <c r="G4" s="2">
        <v>0.97560000000000002</v>
      </c>
      <c r="H4" s="2">
        <f t="shared" ref="H4:N10" si="2">G4-G3</f>
        <v>0</v>
      </c>
      <c r="I4" s="2">
        <v>0.96079999999999999</v>
      </c>
      <c r="J4" s="2">
        <f t="shared" si="2"/>
        <v>0</v>
      </c>
      <c r="K4" s="2">
        <v>0.77549999999999997</v>
      </c>
      <c r="L4" s="2">
        <f t="shared" si="2"/>
        <v>0</v>
      </c>
      <c r="M4" s="2">
        <v>0.84940000000000004</v>
      </c>
      <c r="N4" s="2">
        <f t="shared" si="2"/>
        <v>-2.849999999999997E-2</v>
      </c>
      <c r="O4" s="2">
        <v>0.85419999999999996</v>
      </c>
      <c r="P4" s="2">
        <f t="shared" ref="P4:P9" si="3">O4-O3</f>
        <v>-4.1600000000000081E-2</v>
      </c>
      <c r="Q4" s="2">
        <v>0.92589999999999995</v>
      </c>
      <c r="R4" s="2">
        <f t="shared" ref="R4:R9" si="4">Q4-Q3</f>
        <v>0</v>
      </c>
      <c r="S4" s="2">
        <v>0.95740000000000003</v>
      </c>
      <c r="T4" s="2">
        <f t="shared" ref="T4:T9" si="5">S4-S3</f>
        <v>0</v>
      </c>
      <c r="U4" s="2">
        <v>0.94740000000000002</v>
      </c>
      <c r="V4" s="2">
        <f t="shared" ref="V4:V9" si="6">U4-U3</f>
        <v>-1.749999999999996E-2</v>
      </c>
      <c r="W4" s="2">
        <v>0.92859999999999998</v>
      </c>
      <c r="X4" s="2">
        <f t="shared" ref="X4:X9" si="7">W4-W3</f>
        <v>0</v>
      </c>
      <c r="Y4" s="69">
        <f t="shared" ref="Y4:Y51" si="8">AVERAGE(F4,H4,J4,L4,N4,P4,R4,T4,V4,X4)</f>
        <v>-8.7600000000000004E-3</v>
      </c>
      <c r="Z4" s="69">
        <f t="shared" si="0"/>
        <v>0.90870999999999991</v>
      </c>
    </row>
    <row r="5" spans="1:26" x14ac:dyDescent="0.25">
      <c r="A5" s="60"/>
      <c r="B5" s="60"/>
      <c r="C5" s="60"/>
      <c r="D5" s="5">
        <v>3</v>
      </c>
      <c r="E5" s="2">
        <v>0.87719999999999998</v>
      </c>
      <c r="F5" s="2">
        <f t="shared" si="1"/>
        <v>-3.510000000000002E-2</v>
      </c>
      <c r="G5" s="2">
        <v>0.97560000000000002</v>
      </c>
      <c r="H5" s="2">
        <f t="shared" si="2"/>
        <v>0</v>
      </c>
      <c r="I5" s="2">
        <v>0.88239999999999996</v>
      </c>
      <c r="J5" s="2">
        <f t="shared" si="2"/>
        <v>-7.8400000000000025E-2</v>
      </c>
      <c r="K5" s="2">
        <v>0.71430000000000005</v>
      </c>
      <c r="L5" s="2">
        <f t="shared" si="2"/>
        <v>-6.1199999999999921E-2</v>
      </c>
      <c r="M5" s="2">
        <v>0.82509999999999994</v>
      </c>
      <c r="N5" s="2">
        <f t="shared" si="2"/>
        <v>-2.4300000000000099E-2</v>
      </c>
      <c r="O5" s="2">
        <v>0.83330000000000004</v>
      </c>
      <c r="P5" s="2">
        <f t="shared" si="3"/>
        <v>-2.0899999999999919E-2</v>
      </c>
      <c r="Q5" s="2">
        <v>0.90739999999999998</v>
      </c>
      <c r="R5" s="2">
        <f t="shared" si="4"/>
        <v>-1.8499999999999961E-2</v>
      </c>
      <c r="S5" s="2">
        <v>0.93620000000000003</v>
      </c>
      <c r="T5" s="2">
        <f t="shared" si="5"/>
        <v>-2.1199999999999997E-2</v>
      </c>
      <c r="U5" s="2">
        <v>0.94740000000000002</v>
      </c>
      <c r="V5" s="2">
        <f t="shared" si="6"/>
        <v>0</v>
      </c>
      <c r="W5" s="2">
        <v>0.91069999999999995</v>
      </c>
      <c r="X5" s="2">
        <f t="shared" si="7"/>
        <v>-1.7900000000000027E-2</v>
      </c>
      <c r="Y5" s="69">
        <f t="shared" si="8"/>
        <v>-2.7749999999999997E-2</v>
      </c>
      <c r="Z5" s="69">
        <f t="shared" si="0"/>
        <v>0.88095999999999997</v>
      </c>
    </row>
    <row r="6" spans="1:26" x14ac:dyDescent="0.25">
      <c r="A6" s="60"/>
      <c r="B6" s="60"/>
      <c r="C6" s="60"/>
      <c r="D6" s="5">
        <v>4</v>
      </c>
      <c r="E6" s="2">
        <v>0.85960000000000003</v>
      </c>
      <c r="F6" s="2">
        <f t="shared" si="1"/>
        <v>-1.7599999999999949E-2</v>
      </c>
      <c r="G6" s="2">
        <v>0.95120000000000005</v>
      </c>
      <c r="H6" s="2">
        <f t="shared" si="2"/>
        <v>-2.4399999999999977E-2</v>
      </c>
      <c r="I6" s="2">
        <v>0.82350000000000001</v>
      </c>
      <c r="J6" s="2">
        <f t="shared" si="2"/>
        <v>-5.8899999999999952E-2</v>
      </c>
      <c r="K6" s="2">
        <v>0.67349999999999999</v>
      </c>
      <c r="L6" s="2">
        <f t="shared" si="2"/>
        <v>-4.0800000000000058E-2</v>
      </c>
      <c r="M6" s="2">
        <v>0.77490000000000003</v>
      </c>
      <c r="N6" s="2">
        <f t="shared" si="2"/>
        <v>-5.0199999999999911E-2</v>
      </c>
      <c r="O6" s="2">
        <v>0.79169999999999996</v>
      </c>
      <c r="P6" s="2">
        <f t="shared" si="3"/>
        <v>-4.1600000000000081E-2</v>
      </c>
      <c r="Q6" s="2">
        <v>0.88890000000000002</v>
      </c>
      <c r="R6" s="2">
        <f t="shared" si="4"/>
        <v>-1.8499999999999961E-2</v>
      </c>
      <c r="S6" s="2">
        <v>0.93620000000000003</v>
      </c>
      <c r="T6" s="2">
        <f t="shared" si="5"/>
        <v>0</v>
      </c>
      <c r="U6" s="2">
        <v>0.94740000000000002</v>
      </c>
      <c r="V6" s="2">
        <f t="shared" si="6"/>
        <v>0</v>
      </c>
      <c r="W6" s="2">
        <v>0.91069999999999995</v>
      </c>
      <c r="X6" s="2">
        <f t="shared" si="7"/>
        <v>0</v>
      </c>
      <c r="Y6" s="69">
        <f t="shared" si="8"/>
        <v>-2.519999999999999E-2</v>
      </c>
      <c r="Z6" s="69">
        <f t="shared" si="0"/>
        <v>0.85575999999999985</v>
      </c>
    </row>
    <row r="7" spans="1:26" x14ac:dyDescent="0.25">
      <c r="A7" s="60"/>
      <c r="B7" s="60"/>
      <c r="C7" s="60"/>
      <c r="D7" s="5">
        <v>5</v>
      </c>
      <c r="E7" s="2">
        <v>0.84209999999999996</v>
      </c>
      <c r="F7" s="2">
        <f t="shared" si="1"/>
        <v>-1.7500000000000071E-2</v>
      </c>
      <c r="G7" s="2">
        <v>0.92679999999999996</v>
      </c>
      <c r="H7" s="2">
        <f t="shared" si="2"/>
        <v>-2.4400000000000088E-2</v>
      </c>
      <c r="I7" s="2">
        <v>0.76470000000000005</v>
      </c>
      <c r="J7" s="2">
        <f t="shared" si="2"/>
        <v>-5.8799999999999963E-2</v>
      </c>
      <c r="K7" s="2">
        <v>0.67349999999999999</v>
      </c>
      <c r="L7" s="2">
        <f t="shared" si="2"/>
        <v>0</v>
      </c>
      <c r="M7" s="2">
        <v>0.74870000000000003</v>
      </c>
      <c r="N7" s="2">
        <f t="shared" si="2"/>
        <v>-2.6200000000000001E-2</v>
      </c>
      <c r="O7" s="2">
        <v>0.77080000000000004</v>
      </c>
      <c r="P7" s="2">
        <f t="shared" si="3"/>
        <v>-2.0899999999999919E-2</v>
      </c>
      <c r="Q7" s="2">
        <v>0.85189999999999999</v>
      </c>
      <c r="R7" s="2">
        <f t="shared" si="4"/>
        <v>-3.7000000000000033E-2</v>
      </c>
      <c r="S7" s="2">
        <v>0.89359999999999995</v>
      </c>
      <c r="T7" s="2">
        <f t="shared" si="5"/>
        <v>-4.2600000000000082E-2</v>
      </c>
      <c r="U7" s="2">
        <v>0.89470000000000005</v>
      </c>
      <c r="V7" s="2">
        <f t="shared" si="6"/>
        <v>-5.2699999999999969E-2</v>
      </c>
      <c r="W7" s="2">
        <v>0.91069999999999995</v>
      </c>
      <c r="X7" s="2">
        <f t="shared" si="7"/>
        <v>0</v>
      </c>
      <c r="Y7" s="69">
        <f t="shared" si="8"/>
        <v>-2.8010000000000014E-2</v>
      </c>
      <c r="Z7" s="69">
        <f t="shared" si="0"/>
        <v>0.82774999999999999</v>
      </c>
    </row>
    <row r="8" spans="1:26" x14ac:dyDescent="0.25">
      <c r="A8" s="60"/>
      <c r="B8" s="60"/>
      <c r="C8" s="60"/>
      <c r="D8" s="5">
        <v>6</v>
      </c>
      <c r="E8" s="2">
        <v>0.80700000000000005</v>
      </c>
      <c r="F8" s="2">
        <f t="shared" si="1"/>
        <v>-3.5099999999999909E-2</v>
      </c>
      <c r="G8" s="2">
        <v>0.92679999999999996</v>
      </c>
      <c r="H8" s="2">
        <f t="shared" si="2"/>
        <v>0</v>
      </c>
      <c r="I8" s="2">
        <v>0.74509999999999998</v>
      </c>
      <c r="J8" s="2">
        <f t="shared" si="2"/>
        <v>-1.9600000000000062E-2</v>
      </c>
      <c r="K8" s="2">
        <v>0.61219999999999997</v>
      </c>
      <c r="L8" s="2">
        <f t="shared" si="2"/>
        <v>-6.1300000000000021E-2</v>
      </c>
      <c r="M8" s="2">
        <v>0.59960000000000002</v>
      </c>
      <c r="N8" s="2">
        <f t="shared" si="2"/>
        <v>-0.14910000000000001</v>
      </c>
      <c r="O8" s="2">
        <v>0.75</v>
      </c>
      <c r="P8" s="2">
        <f t="shared" si="3"/>
        <v>-2.0800000000000041E-2</v>
      </c>
      <c r="Q8" s="2">
        <v>0.81479999999999997</v>
      </c>
      <c r="R8" s="2">
        <f t="shared" si="4"/>
        <v>-3.7100000000000022E-2</v>
      </c>
      <c r="S8" s="2">
        <v>0.85109999999999997</v>
      </c>
      <c r="T8" s="2">
        <f t="shared" si="5"/>
        <v>-4.2499999999999982E-2</v>
      </c>
      <c r="U8" s="2">
        <v>0.89470000000000005</v>
      </c>
      <c r="V8" s="2">
        <f t="shared" si="6"/>
        <v>0</v>
      </c>
      <c r="W8" s="2">
        <v>0.91069999999999995</v>
      </c>
      <c r="X8" s="2">
        <f t="shared" si="7"/>
        <v>0</v>
      </c>
      <c r="Y8" s="69">
        <f t="shared" si="8"/>
        <v>-3.6550000000000006E-2</v>
      </c>
      <c r="Z8" s="69">
        <f t="shared" si="0"/>
        <v>0.79120000000000001</v>
      </c>
    </row>
    <row r="9" spans="1:26" x14ac:dyDescent="0.25">
      <c r="A9" s="60"/>
      <c r="B9" s="60"/>
      <c r="C9" s="60"/>
      <c r="D9" s="5">
        <v>7</v>
      </c>
      <c r="E9" s="2">
        <v>0.75439999999999996</v>
      </c>
      <c r="F9" s="2">
        <f t="shared" si="1"/>
        <v>-5.2600000000000091E-2</v>
      </c>
      <c r="G9" s="2">
        <v>0.92679999999999996</v>
      </c>
      <c r="H9" s="2">
        <f t="shared" si="2"/>
        <v>0</v>
      </c>
      <c r="I9" s="2">
        <v>0.66669999999999996</v>
      </c>
      <c r="J9" s="2">
        <f t="shared" si="2"/>
        <v>-7.8400000000000025E-2</v>
      </c>
      <c r="K9" s="2">
        <v>0.53059999999999996</v>
      </c>
      <c r="L9" s="2">
        <f t="shared" si="2"/>
        <v>-8.1600000000000006E-2</v>
      </c>
      <c r="M9" s="2">
        <v>0.57509999999999994</v>
      </c>
      <c r="N9" s="2">
        <f t="shared" si="2"/>
        <v>-2.4500000000000077E-2</v>
      </c>
      <c r="O9" s="2">
        <v>0.6875</v>
      </c>
      <c r="P9" s="2">
        <f t="shared" si="3"/>
        <v>-6.25E-2</v>
      </c>
      <c r="Q9" s="2">
        <v>0.77780000000000005</v>
      </c>
      <c r="R9" s="2">
        <f t="shared" si="4"/>
        <v>-3.6999999999999922E-2</v>
      </c>
      <c r="S9" s="2">
        <v>0.82979999999999998</v>
      </c>
      <c r="T9" s="2">
        <f t="shared" si="5"/>
        <v>-2.1299999999999986E-2</v>
      </c>
      <c r="U9" s="2">
        <v>0.87819999999999998</v>
      </c>
      <c r="V9" s="2">
        <f t="shared" si="6"/>
        <v>-1.650000000000007E-2</v>
      </c>
      <c r="W9" s="2">
        <v>0.85709999999999997</v>
      </c>
      <c r="X9" s="2">
        <f t="shared" si="7"/>
        <v>-5.3599999999999981E-2</v>
      </c>
      <c r="Y9" s="69">
        <f t="shared" si="8"/>
        <v>-4.2800000000000019E-2</v>
      </c>
      <c r="Z9" s="69">
        <f t="shared" si="0"/>
        <v>0.74839999999999995</v>
      </c>
    </row>
    <row r="10" spans="1:26" ht="15.75" thickBot="1" x14ac:dyDescent="0.3">
      <c r="A10" s="60"/>
      <c r="B10" s="7"/>
      <c r="C10" s="60"/>
      <c r="D10" s="5">
        <v>8</v>
      </c>
      <c r="E10" s="3">
        <v>0.71930000000000005</v>
      </c>
      <c r="F10" s="3">
        <f>E10-E9</f>
        <v>-3.5099999999999909E-2</v>
      </c>
      <c r="G10" s="3">
        <v>0.90239999999999998</v>
      </c>
      <c r="H10" s="3">
        <f t="shared" si="2"/>
        <v>-2.4399999999999977E-2</v>
      </c>
      <c r="I10" s="3">
        <v>0.62749999999999995</v>
      </c>
      <c r="J10" s="3">
        <f t="shared" si="2"/>
        <v>-3.9200000000000013E-2</v>
      </c>
      <c r="K10" s="3">
        <v>0.42859999999999998</v>
      </c>
      <c r="L10" s="3">
        <f t="shared" si="2"/>
        <v>-0.10199999999999998</v>
      </c>
      <c r="M10" s="3">
        <v>0.57509999999999994</v>
      </c>
      <c r="N10" s="3">
        <f t="shared" si="2"/>
        <v>0</v>
      </c>
      <c r="O10" s="3">
        <v>0.66669999999999996</v>
      </c>
      <c r="P10" s="3">
        <f>O10-O9</f>
        <v>-2.0800000000000041E-2</v>
      </c>
      <c r="Q10" s="3">
        <v>0.74070000000000003</v>
      </c>
      <c r="R10" s="3">
        <f>Q10-Q9</f>
        <v>-3.7100000000000022E-2</v>
      </c>
      <c r="S10" s="3">
        <v>0.78720000000000001</v>
      </c>
      <c r="T10" s="3">
        <f>S10-S9</f>
        <v>-4.2599999999999971E-2</v>
      </c>
      <c r="U10" s="3">
        <v>0.84209999999999996</v>
      </c>
      <c r="V10" s="3">
        <f>U10-U9</f>
        <v>-3.6100000000000021E-2</v>
      </c>
      <c r="W10" s="3">
        <v>0.85709999999999997</v>
      </c>
      <c r="X10" s="2">
        <f>W10-W9</f>
        <v>0</v>
      </c>
      <c r="Y10" s="69">
        <f t="shared" si="8"/>
        <v>-3.3729999999999996E-2</v>
      </c>
      <c r="Z10" s="71">
        <f t="shared" si="0"/>
        <v>0.71467000000000014</v>
      </c>
    </row>
    <row r="11" spans="1:26" ht="15.75" thickBot="1" x14ac:dyDescent="0.3">
      <c r="A11" s="67"/>
      <c r="B11" s="6"/>
      <c r="C11" s="66"/>
      <c r="D11" s="28" t="s">
        <v>26</v>
      </c>
      <c r="E11" s="29"/>
      <c r="F11" s="29">
        <f>E10-E2</f>
        <v>-0.19299999999999995</v>
      </c>
      <c r="G11" s="30"/>
      <c r="H11" s="29">
        <f>G10-G2</f>
        <v>-7.3200000000000043E-2</v>
      </c>
      <c r="I11" s="29"/>
      <c r="J11" s="29">
        <f>I10-I2</f>
        <v>-0.33330000000000004</v>
      </c>
      <c r="K11" s="29"/>
      <c r="L11" s="29">
        <f>K10-K2</f>
        <v>-0.40810000000000002</v>
      </c>
      <c r="M11" s="30"/>
      <c r="N11" s="29">
        <f>M10-M2</f>
        <v>-0.3499000000000001</v>
      </c>
      <c r="O11" s="30"/>
      <c r="P11" s="29">
        <f>O10-O2</f>
        <v>-0.22910000000000008</v>
      </c>
      <c r="Q11" s="29"/>
      <c r="R11" s="29">
        <f>Q10-Q2</f>
        <v>-0.18519999999999992</v>
      </c>
      <c r="S11" s="29"/>
      <c r="T11" s="29">
        <f>S10-S2</f>
        <v>-0.1915</v>
      </c>
      <c r="U11" s="29"/>
      <c r="V11" s="29">
        <f>U10-U2</f>
        <v>-0.14040000000000008</v>
      </c>
      <c r="W11" s="29"/>
      <c r="X11" s="29">
        <f>W10-W2</f>
        <v>-8.9300000000000046E-2</v>
      </c>
      <c r="Y11" s="86">
        <f t="shared" si="8"/>
        <v>-0.21930000000000005</v>
      </c>
      <c r="Z11" s="31"/>
    </row>
    <row r="12" spans="1:26" x14ac:dyDescent="0.25">
      <c r="A12" s="62" t="s">
        <v>13</v>
      </c>
      <c r="B12" s="63" t="s">
        <v>47</v>
      </c>
      <c r="C12" s="63" t="s">
        <v>42</v>
      </c>
      <c r="D12" s="14">
        <v>0</v>
      </c>
      <c r="E12" s="8">
        <v>0.92979999999999996</v>
      </c>
      <c r="F12" s="9"/>
      <c r="G12" s="8">
        <v>1</v>
      </c>
      <c r="H12" s="9"/>
      <c r="I12" s="8">
        <v>0.94120000000000004</v>
      </c>
      <c r="J12" s="9"/>
      <c r="K12" s="8">
        <v>0.8367</v>
      </c>
      <c r="L12" s="9"/>
      <c r="M12" s="8">
        <v>0.92490000000000006</v>
      </c>
      <c r="N12" s="9"/>
      <c r="O12" s="8">
        <v>0.89580000000000004</v>
      </c>
      <c r="P12" s="9"/>
      <c r="Q12" s="8">
        <v>0.92589999999999995</v>
      </c>
      <c r="R12" s="9"/>
      <c r="S12" s="8">
        <v>0.95740000000000003</v>
      </c>
      <c r="T12" s="9"/>
      <c r="U12" s="8">
        <v>0.96489999999999998</v>
      </c>
      <c r="V12" s="9"/>
      <c r="W12" s="8">
        <v>0.94640000000000002</v>
      </c>
      <c r="X12" s="9"/>
      <c r="Y12" s="72"/>
      <c r="Z12" s="73">
        <f>AVERAGE(E12,G12,I12,K12,M12,O12,Q12,S12,U12,W12)</f>
        <v>0.93230000000000002</v>
      </c>
    </row>
    <row r="13" spans="1:26" x14ac:dyDescent="0.25">
      <c r="A13" s="62"/>
      <c r="B13" s="64"/>
      <c r="C13" s="64"/>
      <c r="D13" s="14">
        <v>1</v>
      </c>
      <c r="E13" s="8">
        <v>0.92979999999999996</v>
      </c>
      <c r="F13" s="8">
        <f>E13-E12</f>
        <v>0</v>
      </c>
      <c r="G13" s="8">
        <v>1</v>
      </c>
      <c r="H13" s="8">
        <f>G13-G12</f>
        <v>0</v>
      </c>
      <c r="I13" s="8">
        <v>0.94120000000000004</v>
      </c>
      <c r="J13" s="8">
        <f>I13-I12</f>
        <v>0</v>
      </c>
      <c r="K13" s="8">
        <v>0.79590000000000005</v>
      </c>
      <c r="L13" s="8">
        <f>K13-K12</f>
        <v>-4.0799999999999947E-2</v>
      </c>
      <c r="M13" s="8">
        <v>0.90239999999999998</v>
      </c>
      <c r="N13" s="8">
        <f>M13-M12</f>
        <v>-2.2500000000000075E-2</v>
      </c>
      <c r="O13" s="8">
        <v>0.89580000000000004</v>
      </c>
      <c r="P13" s="8">
        <f>O13-O12</f>
        <v>0</v>
      </c>
      <c r="Q13" s="8">
        <v>0.92589999999999995</v>
      </c>
      <c r="R13" s="8">
        <f>Q13-Q12</f>
        <v>0</v>
      </c>
      <c r="S13" s="8">
        <v>0.95740000000000003</v>
      </c>
      <c r="T13" s="8">
        <f>S13-S12</f>
        <v>0</v>
      </c>
      <c r="U13" s="8">
        <v>0.94740000000000002</v>
      </c>
      <c r="V13" s="8">
        <f>U13-U12</f>
        <v>-1.749999999999996E-2</v>
      </c>
      <c r="W13" s="8">
        <v>0.92859999999999998</v>
      </c>
      <c r="X13" s="8">
        <f>W13-W12</f>
        <v>-1.7800000000000038E-2</v>
      </c>
      <c r="Y13" s="72">
        <f t="shared" si="8"/>
        <v>-9.8600000000000024E-3</v>
      </c>
      <c r="Z13" s="72">
        <f t="shared" ref="Z13:Z50" si="9">AVERAGE(E13,G13,I13,K13,M13,O13,Q13,S13,U13,W13)</f>
        <v>0.92243999999999993</v>
      </c>
    </row>
    <row r="14" spans="1:26" x14ac:dyDescent="0.25">
      <c r="A14" s="62"/>
      <c r="B14" s="64"/>
      <c r="C14" s="64"/>
      <c r="D14" s="14">
        <v>2</v>
      </c>
      <c r="E14" s="8">
        <v>0.89470000000000005</v>
      </c>
      <c r="F14" s="8">
        <f t="shared" ref="F14:F19" si="10">E14-E13</f>
        <v>-3.5099999999999909E-2</v>
      </c>
      <c r="G14" s="8">
        <v>0.97560000000000002</v>
      </c>
      <c r="H14" s="8">
        <f t="shared" ref="H14:H19" si="11">G14-G13</f>
        <v>-2.4399999999999977E-2</v>
      </c>
      <c r="I14" s="8">
        <v>0.94120000000000004</v>
      </c>
      <c r="J14" s="8">
        <f t="shared" ref="J14:J19" si="12">I14-I13</f>
        <v>0</v>
      </c>
      <c r="K14" s="8">
        <v>0.77549999999999997</v>
      </c>
      <c r="L14" s="8">
        <f t="shared" ref="L14:L19" si="13">K14-K13</f>
        <v>-2.0400000000000085E-2</v>
      </c>
      <c r="M14" s="8">
        <v>0.84940000000000004</v>
      </c>
      <c r="N14" s="8">
        <f t="shared" ref="N14:N19" si="14">M14-M13</f>
        <v>-5.2999999999999936E-2</v>
      </c>
      <c r="O14" s="8">
        <v>0.85419999999999996</v>
      </c>
      <c r="P14" s="8">
        <f t="shared" ref="P14:P19" si="15">O14-O13</f>
        <v>-4.1600000000000081E-2</v>
      </c>
      <c r="Q14" s="8">
        <v>0.92589999999999995</v>
      </c>
      <c r="R14" s="8">
        <f t="shared" ref="R14:R19" si="16">Q14-Q13</f>
        <v>0</v>
      </c>
      <c r="S14" s="8">
        <v>0.95740000000000003</v>
      </c>
      <c r="T14" s="8">
        <f t="shared" ref="T14:T19" si="17">S14-S13</f>
        <v>0</v>
      </c>
      <c r="U14" s="8">
        <v>0.94740000000000002</v>
      </c>
      <c r="V14" s="8">
        <f t="shared" ref="V14:V19" si="18">U14-U13</f>
        <v>0</v>
      </c>
      <c r="W14" s="8">
        <v>0.92859999999999998</v>
      </c>
      <c r="X14" s="8">
        <f t="shared" ref="X14:X19" si="19">W14-W13</f>
        <v>0</v>
      </c>
      <c r="Y14" s="72">
        <f t="shared" si="8"/>
        <v>-1.745E-2</v>
      </c>
      <c r="Z14" s="72">
        <f t="shared" si="9"/>
        <v>0.90498999999999996</v>
      </c>
    </row>
    <row r="15" spans="1:26" x14ac:dyDescent="0.25">
      <c r="A15" s="62"/>
      <c r="B15" s="64"/>
      <c r="C15" s="64"/>
      <c r="D15" s="14">
        <v>3</v>
      </c>
      <c r="E15" s="8">
        <v>0.89470000000000005</v>
      </c>
      <c r="F15" s="8">
        <f t="shared" si="10"/>
        <v>0</v>
      </c>
      <c r="G15" s="8">
        <v>0.95120000000000005</v>
      </c>
      <c r="H15" s="8">
        <f t="shared" si="11"/>
        <v>-2.4399999999999977E-2</v>
      </c>
      <c r="I15" s="8">
        <v>0.86270000000000002</v>
      </c>
      <c r="J15" s="8">
        <f t="shared" si="12"/>
        <v>-7.8500000000000014E-2</v>
      </c>
      <c r="K15" s="8">
        <v>0.71430000000000005</v>
      </c>
      <c r="L15" s="8">
        <f t="shared" si="13"/>
        <v>-6.1199999999999921E-2</v>
      </c>
      <c r="M15" s="8">
        <v>0.79169999999999996</v>
      </c>
      <c r="N15" s="8">
        <f t="shared" si="14"/>
        <v>-5.7700000000000085E-2</v>
      </c>
      <c r="O15" s="8">
        <v>0.85419999999999996</v>
      </c>
      <c r="P15" s="8">
        <f t="shared" si="15"/>
        <v>0</v>
      </c>
      <c r="Q15" s="8">
        <v>0.88890000000000002</v>
      </c>
      <c r="R15" s="8">
        <f t="shared" si="16"/>
        <v>-3.6999999999999922E-2</v>
      </c>
      <c r="S15" s="8">
        <v>0.93620000000000003</v>
      </c>
      <c r="T15" s="8">
        <f t="shared" si="17"/>
        <v>-2.1199999999999997E-2</v>
      </c>
      <c r="U15" s="8">
        <v>0.94740000000000002</v>
      </c>
      <c r="V15" s="8">
        <f t="shared" si="18"/>
        <v>0</v>
      </c>
      <c r="W15" s="8">
        <v>0.91069999999999995</v>
      </c>
      <c r="X15" s="8">
        <f t="shared" si="19"/>
        <v>-1.7900000000000027E-2</v>
      </c>
      <c r="Y15" s="72">
        <f t="shared" si="8"/>
        <v>-2.9789999999999994E-2</v>
      </c>
      <c r="Z15" s="72">
        <f t="shared" si="9"/>
        <v>0.87519999999999987</v>
      </c>
    </row>
    <row r="16" spans="1:26" x14ac:dyDescent="0.25">
      <c r="A16" s="62"/>
      <c r="B16" s="64"/>
      <c r="C16" s="64"/>
      <c r="D16" s="14">
        <v>4</v>
      </c>
      <c r="E16" s="8">
        <v>0.87719999999999998</v>
      </c>
      <c r="F16" s="8">
        <f t="shared" si="10"/>
        <v>-1.7500000000000071E-2</v>
      </c>
      <c r="G16" s="8">
        <v>0.95120000000000005</v>
      </c>
      <c r="H16" s="8">
        <f t="shared" si="11"/>
        <v>0</v>
      </c>
      <c r="I16" s="8">
        <v>0.76470000000000005</v>
      </c>
      <c r="J16" s="8">
        <f t="shared" si="12"/>
        <v>-9.7999999999999976E-2</v>
      </c>
      <c r="K16" s="8">
        <v>0.65310000000000001</v>
      </c>
      <c r="L16" s="8">
        <f t="shared" si="13"/>
        <v>-6.1200000000000032E-2</v>
      </c>
      <c r="M16" s="8">
        <v>0.79169999999999996</v>
      </c>
      <c r="N16" s="8">
        <f t="shared" si="14"/>
        <v>0</v>
      </c>
      <c r="O16" s="8">
        <v>0.79169999999999996</v>
      </c>
      <c r="P16" s="8">
        <f t="shared" si="15"/>
        <v>-6.25E-2</v>
      </c>
      <c r="Q16" s="8">
        <v>0.87039999999999995</v>
      </c>
      <c r="R16" s="8">
        <f t="shared" si="16"/>
        <v>-1.8500000000000072E-2</v>
      </c>
      <c r="S16" s="8">
        <v>0.91490000000000005</v>
      </c>
      <c r="T16" s="8">
        <f t="shared" si="17"/>
        <v>-2.1299999999999986E-2</v>
      </c>
      <c r="U16" s="8">
        <v>0.92979999999999996</v>
      </c>
      <c r="V16" s="8">
        <f t="shared" si="18"/>
        <v>-1.760000000000006E-2</v>
      </c>
      <c r="W16" s="8">
        <v>0.91069999999999995</v>
      </c>
      <c r="X16" s="8">
        <f t="shared" si="19"/>
        <v>0</v>
      </c>
      <c r="Y16" s="72">
        <f t="shared" si="8"/>
        <v>-2.966000000000002E-2</v>
      </c>
      <c r="Z16" s="72">
        <f t="shared" si="9"/>
        <v>0.84553999999999996</v>
      </c>
    </row>
    <row r="17" spans="1:26" x14ac:dyDescent="0.25">
      <c r="A17" s="62"/>
      <c r="B17" s="64"/>
      <c r="C17" s="64"/>
      <c r="D17" s="14">
        <v>5</v>
      </c>
      <c r="E17" s="8">
        <v>0.84209999999999996</v>
      </c>
      <c r="F17" s="8">
        <f t="shared" si="10"/>
        <v>-3.510000000000002E-2</v>
      </c>
      <c r="G17" s="8">
        <v>0.95120000000000005</v>
      </c>
      <c r="H17" s="8">
        <f t="shared" si="11"/>
        <v>0</v>
      </c>
      <c r="I17" s="8">
        <v>0.74509999999999998</v>
      </c>
      <c r="J17" s="8">
        <f t="shared" si="12"/>
        <v>-1.9600000000000062E-2</v>
      </c>
      <c r="K17" s="8">
        <v>0.63270000000000004</v>
      </c>
      <c r="L17" s="8">
        <f t="shared" si="13"/>
        <v>-2.0399999999999974E-2</v>
      </c>
      <c r="M17" s="8">
        <v>0.71430000000000005</v>
      </c>
      <c r="N17" s="8">
        <f t="shared" si="14"/>
        <v>-7.7399999999999913E-2</v>
      </c>
      <c r="O17" s="8">
        <v>0.77080000000000004</v>
      </c>
      <c r="P17" s="8">
        <f t="shared" si="15"/>
        <v>-2.0899999999999919E-2</v>
      </c>
      <c r="Q17" s="8">
        <v>0.83330000000000004</v>
      </c>
      <c r="R17" s="8">
        <f t="shared" si="16"/>
        <v>-3.7099999999999911E-2</v>
      </c>
      <c r="S17" s="8">
        <v>0.87229999999999996</v>
      </c>
      <c r="T17" s="8">
        <f t="shared" si="17"/>
        <v>-4.2600000000000082E-2</v>
      </c>
      <c r="U17" s="8">
        <v>0.9123</v>
      </c>
      <c r="V17" s="8">
        <f t="shared" si="18"/>
        <v>-1.749999999999996E-2</v>
      </c>
      <c r="W17" s="8">
        <v>0.91069999999999995</v>
      </c>
      <c r="X17" s="8">
        <f t="shared" si="19"/>
        <v>0</v>
      </c>
      <c r="Y17" s="72">
        <f t="shared" si="8"/>
        <v>-2.7059999999999983E-2</v>
      </c>
      <c r="Z17" s="72">
        <f t="shared" si="9"/>
        <v>0.8184800000000001</v>
      </c>
    </row>
    <row r="18" spans="1:26" x14ac:dyDescent="0.25">
      <c r="A18" s="62"/>
      <c r="B18" s="64"/>
      <c r="C18" s="64"/>
      <c r="D18" s="14">
        <v>6</v>
      </c>
      <c r="E18" s="8">
        <v>0.78949999999999998</v>
      </c>
      <c r="F18" s="8">
        <f t="shared" si="10"/>
        <v>-5.259999999999998E-2</v>
      </c>
      <c r="G18" s="8">
        <v>0.92679999999999996</v>
      </c>
      <c r="H18" s="8">
        <f t="shared" si="11"/>
        <v>-2.4400000000000088E-2</v>
      </c>
      <c r="I18" s="8">
        <v>0.74509999999999998</v>
      </c>
      <c r="J18" s="8">
        <f t="shared" si="12"/>
        <v>0</v>
      </c>
      <c r="K18" s="8">
        <v>0.57140000000000002</v>
      </c>
      <c r="L18" s="8">
        <f t="shared" si="13"/>
        <v>-6.1300000000000021E-2</v>
      </c>
      <c r="M18" s="8">
        <v>0.625</v>
      </c>
      <c r="N18" s="8">
        <f t="shared" si="14"/>
        <v>-8.9300000000000046E-2</v>
      </c>
      <c r="O18" s="8">
        <v>0.72919999999999996</v>
      </c>
      <c r="P18" s="8">
        <f t="shared" si="15"/>
        <v>-4.1600000000000081E-2</v>
      </c>
      <c r="Q18" s="8">
        <v>0.77780000000000005</v>
      </c>
      <c r="R18" s="8">
        <f t="shared" si="16"/>
        <v>-5.5499999999999994E-2</v>
      </c>
      <c r="S18" s="8">
        <v>0.85109999999999997</v>
      </c>
      <c r="T18" s="8">
        <f t="shared" si="17"/>
        <v>-2.1199999999999997E-2</v>
      </c>
      <c r="U18" s="8">
        <v>0.89470000000000005</v>
      </c>
      <c r="V18" s="8">
        <f t="shared" si="18"/>
        <v>-1.7599999999999949E-2</v>
      </c>
      <c r="W18" s="8">
        <v>0.89290000000000003</v>
      </c>
      <c r="X18" s="8">
        <f t="shared" si="19"/>
        <v>-1.7799999999999927E-2</v>
      </c>
      <c r="Y18" s="72">
        <f t="shared" si="8"/>
        <v>-3.8130000000000011E-2</v>
      </c>
      <c r="Z18" s="72">
        <f t="shared" si="9"/>
        <v>0.78034999999999999</v>
      </c>
    </row>
    <row r="19" spans="1:26" x14ac:dyDescent="0.25">
      <c r="A19" s="62"/>
      <c r="B19" s="64"/>
      <c r="C19" s="64"/>
      <c r="D19" s="14">
        <v>7</v>
      </c>
      <c r="E19" s="8">
        <v>0.77190000000000003</v>
      </c>
      <c r="F19" s="8">
        <f t="shared" si="10"/>
        <v>-1.7599999999999949E-2</v>
      </c>
      <c r="G19" s="8">
        <v>0.878</v>
      </c>
      <c r="H19" s="8">
        <f t="shared" si="11"/>
        <v>-4.8799999999999955E-2</v>
      </c>
      <c r="I19" s="8">
        <v>0.66669999999999996</v>
      </c>
      <c r="J19" s="8">
        <f t="shared" si="12"/>
        <v>-7.8400000000000025E-2</v>
      </c>
      <c r="K19" s="8">
        <v>0.53059999999999996</v>
      </c>
      <c r="L19" s="8">
        <f t="shared" si="13"/>
        <v>-4.0800000000000058E-2</v>
      </c>
      <c r="M19" s="8">
        <v>0.57509999999999994</v>
      </c>
      <c r="N19" s="8">
        <f t="shared" si="14"/>
        <v>-4.9900000000000055E-2</v>
      </c>
      <c r="O19" s="8">
        <v>0.6875</v>
      </c>
      <c r="P19" s="8">
        <f t="shared" si="15"/>
        <v>-4.1699999999999959E-2</v>
      </c>
      <c r="Q19" s="8">
        <v>0.77780000000000005</v>
      </c>
      <c r="R19" s="8">
        <f t="shared" si="16"/>
        <v>0</v>
      </c>
      <c r="S19" s="8">
        <v>0.82979999999999998</v>
      </c>
      <c r="T19" s="8">
        <f t="shared" si="17"/>
        <v>-2.1299999999999986E-2</v>
      </c>
      <c r="U19" s="8">
        <v>0.87719999999999998</v>
      </c>
      <c r="V19" s="8">
        <f t="shared" si="18"/>
        <v>-1.7500000000000071E-2</v>
      </c>
      <c r="W19" s="8">
        <v>0.89290000000000003</v>
      </c>
      <c r="X19" s="8">
        <f t="shared" si="19"/>
        <v>0</v>
      </c>
      <c r="Y19" s="72">
        <f t="shared" si="8"/>
        <v>-3.1600000000000003E-2</v>
      </c>
      <c r="Z19" s="72">
        <f t="shared" si="9"/>
        <v>0.74875000000000003</v>
      </c>
    </row>
    <row r="20" spans="1:26" ht="15.75" thickBot="1" x14ac:dyDescent="0.3">
      <c r="A20" s="62"/>
      <c r="B20" s="64"/>
      <c r="C20" s="64"/>
      <c r="D20" s="14">
        <v>8</v>
      </c>
      <c r="E20" s="8">
        <v>0.71930000000000005</v>
      </c>
      <c r="F20" s="8">
        <f>E20-E19</f>
        <v>-5.259999999999998E-2</v>
      </c>
      <c r="G20" s="8">
        <v>0.82930000000000004</v>
      </c>
      <c r="H20" s="8">
        <f>G20-G19</f>
        <v>-4.8699999999999966E-2</v>
      </c>
      <c r="I20" s="8">
        <v>0.64710000000000001</v>
      </c>
      <c r="J20" s="8">
        <f>I20-I19</f>
        <v>-1.9599999999999951E-2</v>
      </c>
      <c r="K20" s="8">
        <v>0.40820000000000001</v>
      </c>
      <c r="L20" s="8">
        <f>K20-K19</f>
        <v>-0.12239999999999995</v>
      </c>
      <c r="M20" s="8">
        <v>0.52490000000000003</v>
      </c>
      <c r="N20" s="8">
        <f>M20-M19</f>
        <v>-5.0199999999999911E-2</v>
      </c>
      <c r="O20" s="8">
        <v>0.68579999999999997</v>
      </c>
      <c r="P20" s="8">
        <f>O20-O19</f>
        <v>-1.7000000000000348E-3</v>
      </c>
      <c r="Q20" s="8">
        <v>0.74070000000000003</v>
      </c>
      <c r="R20" s="8">
        <f>Q20-Q19</f>
        <v>-3.7100000000000022E-2</v>
      </c>
      <c r="S20" s="8">
        <v>0.76600000000000001</v>
      </c>
      <c r="T20" s="8">
        <f>S20-S19</f>
        <v>-6.3799999999999968E-2</v>
      </c>
      <c r="U20" s="8">
        <v>0.8246</v>
      </c>
      <c r="V20" s="8">
        <f>U20-U19</f>
        <v>-5.259999999999998E-2</v>
      </c>
      <c r="W20" s="8">
        <v>0.85709999999999997</v>
      </c>
      <c r="X20" s="8">
        <f>W20-W19</f>
        <v>-3.5800000000000054E-2</v>
      </c>
      <c r="Y20" s="72">
        <f t="shared" si="8"/>
        <v>-4.8449999999999979E-2</v>
      </c>
      <c r="Z20" s="74">
        <f t="shared" si="9"/>
        <v>0.70030000000000003</v>
      </c>
    </row>
    <row r="21" spans="1:26" ht="15.75" thickBot="1" x14ac:dyDescent="0.3">
      <c r="A21" s="62"/>
      <c r="B21" s="65"/>
      <c r="C21" s="65"/>
      <c r="D21" s="84" t="s">
        <v>26</v>
      </c>
      <c r="E21" s="85"/>
      <c r="F21" s="85">
        <f>E20-E12</f>
        <v>-0.21049999999999991</v>
      </c>
      <c r="G21" s="85"/>
      <c r="H21" s="85">
        <f>G20-G12</f>
        <v>-0.17069999999999996</v>
      </c>
      <c r="I21" s="85"/>
      <c r="J21" s="85">
        <f>I20-I12</f>
        <v>-0.29410000000000003</v>
      </c>
      <c r="K21" s="85"/>
      <c r="L21" s="85">
        <f>K20-K12</f>
        <v>-0.42849999999999999</v>
      </c>
      <c r="M21" s="85"/>
      <c r="N21" s="85">
        <f>M20-M12</f>
        <v>-0.4</v>
      </c>
      <c r="O21" s="85"/>
      <c r="P21" s="85">
        <f>O20-O12</f>
        <v>-0.21000000000000008</v>
      </c>
      <c r="Q21" s="85"/>
      <c r="R21" s="85">
        <f>Q20-Q12</f>
        <v>-0.18519999999999992</v>
      </c>
      <c r="S21" s="85"/>
      <c r="T21" s="85">
        <f>S20-S12</f>
        <v>-0.19140000000000001</v>
      </c>
      <c r="U21" s="85"/>
      <c r="V21" s="85">
        <f>U20-U12</f>
        <v>-0.14029999999999998</v>
      </c>
      <c r="W21" s="85"/>
      <c r="X21" s="85">
        <f>W20-W12</f>
        <v>-8.9300000000000046E-2</v>
      </c>
      <c r="Y21" s="86">
        <f t="shared" si="8"/>
        <v>-0.23199999999999998</v>
      </c>
      <c r="Z21" s="31"/>
    </row>
    <row r="22" spans="1:26" x14ac:dyDescent="0.25">
      <c r="A22" s="51" t="s">
        <v>14</v>
      </c>
      <c r="B22" s="52" t="s">
        <v>48</v>
      </c>
      <c r="C22" s="52" t="s">
        <v>43</v>
      </c>
      <c r="D22" s="15">
        <v>0</v>
      </c>
      <c r="E22" s="10">
        <v>0.92979999999999996</v>
      </c>
      <c r="F22" s="10"/>
      <c r="G22" s="10">
        <v>0.97560000000000002</v>
      </c>
      <c r="H22" s="10"/>
      <c r="I22" s="10">
        <v>0.94120000000000004</v>
      </c>
      <c r="J22" s="10"/>
      <c r="K22" s="10">
        <v>0.8367</v>
      </c>
      <c r="L22" s="10"/>
      <c r="M22" s="10">
        <v>0.92500000000000004</v>
      </c>
      <c r="N22" s="10"/>
      <c r="O22" s="10">
        <v>0.875</v>
      </c>
      <c r="P22" s="10"/>
      <c r="Q22" s="10">
        <v>0.92589999999999995</v>
      </c>
      <c r="R22" s="10"/>
      <c r="S22" s="10">
        <v>0.97870000000000001</v>
      </c>
      <c r="T22" s="10"/>
      <c r="U22" s="10">
        <v>0.96489999999999998</v>
      </c>
      <c r="V22" s="10"/>
      <c r="W22" s="10">
        <v>0.96430000000000005</v>
      </c>
      <c r="X22" s="10"/>
      <c r="Y22" s="75"/>
      <c r="Z22" s="76">
        <f t="shared" si="9"/>
        <v>0.93171000000000004</v>
      </c>
    </row>
    <row r="23" spans="1:26" x14ac:dyDescent="0.25">
      <c r="A23" s="51"/>
      <c r="B23" s="53"/>
      <c r="C23" s="53"/>
      <c r="D23" s="15">
        <v>1</v>
      </c>
      <c r="E23" s="10">
        <v>0.92979999999999996</v>
      </c>
      <c r="F23" s="10">
        <f>E23-E22</f>
        <v>0</v>
      </c>
      <c r="G23" s="10">
        <v>0.97560000000000002</v>
      </c>
      <c r="H23" s="10">
        <f>G23-G22</f>
        <v>0</v>
      </c>
      <c r="I23" s="10">
        <v>0.94120000000000004</v>
      </c>
      <c r="J23" s="10">
        <f>I23-I22</f>
        <v>0</v>
      </c>
      <c r="K23" s="10">
        <v>0.77549999999999997</v>
      </c>
      <c r="L23" s="10">
        <f>K23-K22</f>
        <v>-6.1200000000000032E-2</v>
      </c>
      <c r="M23" s="10">
        <v>0.8478</v>
      </c>
      <c r="N23" s="10">
        <f>M23-M22</f>
        <v>-7.7200000000000046E-2</v>
      </c>
      <c r="O23" s="10">
        <v>0.875</v>
      </c>
      <c r="P23" s="10">
        <f>O23-O22</f>
        <v>0</v>
      </c>
      <c r="Q23" s="10">
        <v>0.92589999999999995</v>
      </c>
      <c r="R23" s="10">
        <f>Q23-Q22</f>
        <v>0</v>
      </c>
      <c r="S23" s="10">
        <v>0.95740000000000003</v>
      </c>
      <c r="T23" s="10">
        <f>S23-S22</f>
        <v>-2.1299999999999986E-2</v>
      </c>
      <c r="U23" s="10">
        <v>0.94740000000000002</v>
      </c>
      <c r="V23" s="10">
        <f>U23-U22</f>
        <v>-1.749999999999996E-2</v>
      </c>
      <c r="W23" s="10">
        <v>0.92859999999999998</v>
      </c>
      <c r="X23" s="10">
        <f>W23-W22</f>
        <v>-3.5700000000000065E-2</v>
      </c>
      <c r="Y23" s="75">
        <f t="shared" si="8"/>
        <v>-2.129000000000001E-2</v>
      </c>
      <c r="Z23" s="75">
        <f t="shared" si="9"/>
        <v>0.9104199999999999</v>
      </c>
    </row>
    <row r="24" spans="1:26" x14ac:dyDescent="0.25">
      <c r="A24" s="51"/>
      <c r="B24" s="53"/>
      <c r="C24" s="53"/>
      <c r="D24" s="15">
        <v>2</v>
      </c>
      <c r="E24" s="10">
        <v>0.92979999999999996</v>
      </c>
      <c r="F24" s="10">
        <f t="shared" ref="F24:F28" si="20">E24-E23</f>
        <v>0</v>
      </c>
      <c r="G24" s="10">
        <v>0.97560000000000002</v>
      </c>
      <c r="H24" s="10">
        <f t="shared" ref="H24:H28" si="21">G24-G23</f>
        <v>0</v>
      </c>
      <c r="I24" s="10">
        <v>0.94120000000000004</v>
      </c>
      <c r="J24" s="10">
        <f t="shared" ref="J24:J28" si="22">I24-I23</f>
        <v>0</v>
      </c>
      <c r="K24" s="10">
        <v>0.77549999999999997</v>
      </c>
      <c r="L24" s="10">
        <f t="shared" ref="L24:L28" si="23">K24-K23</f>
        <v>0</v>
      </c>
      <c r="M24" s="10">
        <v>0.8478</v>
      </c>
      <c r="N24" s="10">
        <f t="shared" ref="N24:N28" si="24">M24-M23</f>
        <v>0</v>
      </c>
      <c r="O24" s="10">
        <v>0.875</v>
      </c>
      <c r="P24" s="10">
        <f t="shared" ref="P24:P28" si="25">O24-O23</f>
        <v>0</v>
      </c>
      <c r="Q24" s="10">
        <v>0.92589999999999995</v>
      </c>
      <c r="R24" s="10">
        <f t="shared" ref="R24:R28" si="26">Q24-Q23</f>
        <v>0</v>
      </c>
      <c r="S24" s="10">
        <v>0.95740000000000003</v>
      </c>
      <c r="T24" s="10">
        <f t="shared" ref="T24:T28" si="27">S24-S23</f>
        <v>0</v>
      </c>
      <c r="U24" s="10">
        <v>0.94740000000000002</v>
      </c>
      <c r="V24" s="10">
        <f t="shared" ref="V24:V28" si="28">U24-U23</f>
        <v>0</v>
      </c>
      <c r="W24" s="10">
        <v>0.91069999999999995</v>
      </c>
      <c r="X24" s="10">
        <f t="shared" ref="X24:X28" si="29">W24-W23</f>
        <v>-1.7900000000000027E-2</v>
      </c>
      <c r="Y24" s="75">
        <f t="shared" si="8"/>
        <v>-1.7900000000000027E-3</v>
      </c>
      <c r="Z24" s="75">
        <f t="shared" si="9"/>
        <v>0.90862999999999994</v>
      </c>
    </row>
    <row r="25" spans="1:26" x14ac:dyDescent="0.25">
      <c r="A25" s="51"/>
      <c r="B25" s="53"/>
      <c r="C25" s="53"/>
      <c r="D25" s="15">
        <v>3</v>
      </c>
      <c r="E25" s="10">
        <v>0.87719999999999998</v>
      </c>
      <c r="F25" s="10">
        <f t="shared" si="20"/>
        <v>-5.259999999999998E-2</v>
      </c>
      <c r="G25" s="10">
        <v>0.97560000000000002</v>
      </c>
      <c r="H25" s="10">
        <f t="shared" si="21"/>
        <v>0</v>
      </c>
      <c r="I25" s="10">
        <v>0.76470000000000005</v>
      </c>
      <c r="J25" s="10">
        <f t="shared" si="22"/>
        <v>-0.17649999999999999</v>
      </c>
      <c r="K25" s="10">
        <v>0.71430000000000005</v>
      </c>
      <c r="L25" s="10">
        <f t="shared" si="23"/>
        <v>-6.1199999999999921E-2</v>
      </c>
      <c r="M25" s="10">
        <v>0.7994</v>
      </c>
      <c r="N25" s="10">
        <f t="shared" si="24"/>
        <v>-4.8399999999999999E-2</v>
      </c>
      <c r="O25" s="10">
        <v>0.79169999999999996</v>
      </c>
      <c r="P25" s="10">
        <f t="shared" si="25"/>
        <v>-8.3300000000000041E-2</v>
      </c>
      <c r="Q25" s="10">
        <v>0.90739999999999998</v>
      </c>
      <c r="R25" s="10">
        <f t="shared" si="26"/>
        <v>-1.8499999999999961E-2</v>
      </c>
      <c r="S25" s="10">
        <v>0.93600000000000005</v>
      </c>
      <c r="T25" s="10">
        <f t="shared" si="27"/>
        <v>-2.1399999999999975E-2</v>
      </c>
      <c r="U25" s="10">
        <v>0.92979999999999996</v>
      </c>
      <c r="V25" s="10">
        <f t="shared" si="28"/>
        <v>-1.760000000000006E-2</v>
      </c>
      <c r="W25" s="10">
        <v>0.91069999999999995</v>
      </c>
      <c r="X25" s="10">
        <f t="shared" si="29"/>
        <v>0</v>
      </c>
      <c r="Y25" s="75">
        <f t="shared" si="8"/>
        <v>-4.7949999999999993E-2</v>
      </c>
      <c r="Z25" s="75">
        <f t="shared" si="9"/>
        <v>0.86068</v>
      </c>
    </row>
    <row r="26" spans="1:26" x14ac:dyDescent="0.25">
      <c r="A26" s="51"/>
      <c r="B26" s="53"/>
      <c r="C26" s="53"/>
      <c r="D26" s="15">
        <v>4</v>
      </c>
      <c r="E26" s="10">
        <v>0.84209999999999996</v>
      </c>
      <c r="F26" s="10">
        <f t="shared" si="20"/>
        <v>-3.510000000000002E-2</v>
      </c>
      <c r="G26" s="10">
        <v>0.97560000000000002</v>
      </c>
      <c r="H26" s="10">
        <f t="shared" si="21"/>
        <v>0</v>
      </c>
      <c r="I26" s="10">
        <v>0.74509999999999998</v>
      </c>
      <c r="J26" s="10">
        <f t="shared" si="22"/>
        <v>-1.9600000000000062E-2</v>
      </c>
      <c r="K26" s="10">
        <v>0.67349999999999999</v>
      </c>
      <c r="L26" s="10">
        <f t="shared" si="23"/>
        <v>-4.0800000000000058E-2</v>
      </c>
      <c r="M26" s="10">
        <v>0.7994</v>
      </c>
      <c r="N26" s="10">
        <f t="shared" si="24"/>
        <v>0</v>
      </c>
      <c r="O26" s="10">
        <v>0.75</v>
      </c>
      <c r="P26" s="10">
        <f t="shared" si="25"/>
        <v>-4.1699999999999959E-2</v>
      </c>
      <c r="Q26" s="10">
        <v>0.87039999999999995</v>
      </c>
      <c r="R26" s="10">
        <f t="shared" si="26"/>
        <v>-3.7000000000000033E-2</v>
      </c>
      <c r="S26" s="10">
        <v>0.93600000000000005</v>
      </c>
      <c r="T26" s="10">
        <f t="shared" si="27"/>
        <v>0</v>
      </c>
      <c r="U26" s="10">
        <v>0.9123</v>
      </c>
      <c r="V26" s="10">
        <f t="shared" si="28"/>
        <v>-1.749999999999996E-2</v>
      </c>
      <c r="W26" s="10">
        <v>0.91069999999999995</v>
      </c>
      <c r="X26" s="10">
        <f t="shared" si="29"/>
        <v>0</v>
      </c>
      <c r="Y26" s="75">
        <f t="shared" si="8"/>
        <v>-1.917000000000001E-2</v>
      </c>
      <c r="Z26" s="75">
        <f t="shared" si="9"/>
        <v>0.84151000000000009</v>
      </c>
    </row>
    <row r="27" spans="1:26" x14ac:dyDescent="0.25">
      <c r="A27" s="51"/>
      <c r="B27" s="53"/>
      <c r="C27" s="53"/>
      <c r="D27" s="15">
        <v>5</v>
      </c>
      <c r="E27" s="10">
        <v>0.8246</v>
      </c>
      <c r="F27" s="10">
        <f t="shared" si="20"/>
        <v>-1.749999999999996E-2</v>
      </c>
      <c r="G27" s="10">
        <v>0.92679999999999996</v>
      </c>
      <c r="H27" s="10">
        <f t="shared" si="21"/>
        <v>-4.8800000000000066E-2</v>
      </c>
      <c r="I27" s="10">
        <v>0.70589999999999997</v>
      </c>
      <c r="J27" s="10">
        <f t="shared" si="22"/>
        <v>-3.9200000000000013E-2</v>
      </c>
      <c r="K27" s="10">
        <v>0.57140000000000002</v>
      </c>
      <c r="L27" s="10">
        <f t="shared" si="23"/>
        <v>-0.10209999999999997</v>
      </c>
      <c r="M27" s="10">
        <v>0.67500000000000004</v>
      </c>
      <c r="N27" s="10">
        <f t="shared" si="24"/>
        <v>-0.12439999999999996</v>
      </c>
      <c r="O27" s="10">
        <v>0.75</v>
      </c>
      <c r="P27" s="10">
        <f t="shared" si="25"/>
        <v>0</v>
      </c>
      <c r="Q27" s="10">
        <v>0.85189999999999999</v>
      </c>
      <c r="R27" s="10">
        <f t="shared" si="26"/>
        <v>-1.8499999999999961E-2</v>
      </c>
      <c r="S27" s="10">
        <v>0.85109999999999997</v>
      </c>
      <c r="T27" s="10">
        <f t="shared" si="27"/>
        <v>-8.4900000000000087E-2</v>
      </c>
      <c r="U27" s="10">
        <v>0.9123</v>
      </c>
      <c r="V27" s="10">
        <f t="shared" si="28"/>
        <v>0</v>
      </c>
      <c r="W27" s="10">
        <v>0.91069999999999995</v>
      </c>
      <c r="X27" s="10">
        <f t="shared" si="29"/>
        <v>0</v>
      </c>
      <c r="Y27" s="75">
        <f t="shared" si="8"/>
        <v>-4.3540000000000002E-2</v>
      </c>
      <c r="Z27" s="75">
        <f t="shared" si="9"/>
        <v>0.79797000000000007</v>
      </c>
    </row>
    <row r="28" spans="1:26" x14ac:dyDescent="0.25">
      <c r="A28" s="51"/>
      <c r="B28" s="53"/>
      <c r="C28" s="53"/>
      <c r="D28" s="15">
        <v>6</v>
      </c>
      <c r="E28" s="10">
        <v>0.77190000000000003</v>
      </c>
      <c r="F28" s="10">
        <f t="shared" si="20"/>
        <v>-5.2699999999999969E-2</v>
      </c>
      <c r="G28" s="10">
        <v>0.92679999999999996</v>
      </c>
      <c r="H28" s="10">
        <f t="shared" si="21"/>
        <v>0</v>
      </c>
      <c r="I28" s="10">
        <v>0.70589999999999997</v>
      </c>
      <c r="J28" s="10">
        <f t="shared" si="22"/>
        <v>0</v>
      </c>
      <c r="K28" s="10">
        <v>0.55100000000000005</v>
      </c>
      <c r="L28" s="10">
        <f t="shared" si="23"/>
        <v>-2.0399999999999974E-2</v>
      </c>
      <c r="M28" s="10">
        <v>0.57230000000000003</v>
      </c>
      <c r="N28" s="10">
        <f t="shared" si="24"/>
        <v>-0.10270000000000001</v>
      </c>
      <c r="O28" s="10">
        <v>0.6875</v>
      </c>
      <c r="P28" s="10">
        <f t="shared" si="25"/>
        <v>-6.25E-2</v>
      </c>
      <c r="Q28" s="10">
        <v>0.81479999999999997</v>
      </c>
      <c r="R28" s="10">
        <f t="shared" si="26"/>
        <v>-3.7100000000000022E-2</v>
      </c>
      <c r="S28" s="10">
        <v>0.8085</v>
      </c>
      <c r="T28" s="10">
        <f t="shared" si="27"/>
        <v>-4.2599999999999971E-2</v>
      </c>
      <c r="U28" s="10">
        <v>0.87780000000000002</v>
      </c>
      <c r="V28" s="10">
        <f t="shared" si="28"/>
        <v>-3.4499999999999975E-2</v>
      </c>
      <c r="W28" s="10">
        <v>0.875</v>
      </c>
      <c r="X28" s="10">
        <f t="shared" si="29"/>
        <v>-3.5699999999999954E-2</v>
      </c>
      <c r="Y28" s="75">
        <f t="shared" si="8"/>
        <v>-3.8819999999999986E-2</v>
      </c>
      <c r="Z28" s="75">
        <f t="shared" si="9"/>
        <v>0.7591500000000001</v>
      </c>
    </row>
    <row r="29" spans="1:26" x14ac:dyDescent="0.25">
      <c r="A29" s="51"/>
      <c r="B29" s="53"/>
      <c r="C29" s="53"/>
      <c r="D29" s="15">
        <v>7</v>
      </c>
      <c r="E29" s="10">
        <v>0.75439999999999996</v>
      </c>
      <c r="F29" s="10">
        <f>E29-E28</f>
        <v>-1.7500000000000071E-2</v>
      </c>
      <c r="G29" s="10">
        <v>0.92679999999999996</v>
      </c>
      <c r="H29" s="10">
        <f>G29-G28</f>
        <v>0</v>
      </c>
      <c r="I29" s="10">
        <v>0.68630000000000002</v>
      </c>
      <c r="J29" s="10">
        <f>I29-I28</f>
        <v>-1.9599999999999951E-2</v>
      </c>
      <c r="K29" s="10">
        <v>0.49440000000000001</v>
      </c>
      <c r="L29" s="10">
        <f>K29-K28</f>
        <v>-5.6600000000000039E-2</v>
      </c>
      <c r="M29" s="10">
        <v>0.52539999999999998</v>
      </c>
      <c r="N29" s="10">
        <f>M29-M28</f>
        <v>-4.6900000000000053E-2</v>
      </c>
      <c r="O29" s="10">
        <v>0.64580000000000004</v>
      </c>
      <c r="P29" s="10">
        <f>O29-O28</f>
        <v>-4.1699999999999959E-2</v>
      </c>
      <c r="Q29" s="10">
        <v>0.75780000000000003</v>
      </c>
      <c r="R29" s="10">
        <f>Q29-Q28</f>
        <v>-5.699999999999994E-2</v>
      </c>
      <c r="S29" s="10">
        <v>0.8085</v>
      </c>
      <c r="T29" s="10">
        <f>S29-S28</f>
        <v>0</v>
      </c>
      <c r="U29" s="10">
        <v>0.85960000000000003</v>
      </c>
      <c r="V29" s="10">
        <f>U29-U28</f>
        <v>-1.8199999999999994E-2</v>
      </c>
      <c r="W29" s="10">
        <v>0.85709999999999997</v>
      </c>
      <c r="X29" s="10">
        <f>W29-W28</f>
        <v>-1.7900000000000027E-2</v>
      </c>
      <c r="Y29" s="75">
        <f t="shared" si="8"/>
        <v>-2.7540000000000002E-2</v>
      </c>
      <c r="Z29" s="75">
        <f t="shared" si="9"/>
        <v>0.73161000000000009</v>
      </c>
    </row>
    <row r="30" spans="1:26" ht="15.75" thickBot="1" x14ac:dyDescent="0.3">
      <c r="A30" s="51"/>
      <c r="B30" s="53"/>
      <c r="C30" s="53"/>
      <c r="D30" s="15">
        <v>8</v>
      </c>
      <c r="E30" s="10">
        <v>0.73599999999999999</v>
      </c>
      <c r="F30" s="11">
        <f t="shared" ref="F30" si="30">E30-E29</f>
        <v>-1.8399999999999972E-2</v>
      </c>
      <c r="G30" s="11">
        <v>0.87819999999999998</v>
      </c>
      <c r="H30" s="11">
        <f t="shared" ref="H30" si="31">G30-G29</f>
        <v>-4.8599999999999977E-2</v>
      </c>
      <c r="I30" s="11">
        <v>0.6069</v>
      </c>
      <c r="J30" s="11">
        <f t="shared" ref="J30" si="32">I30-I29</f>
        <v>-7.9400000000000026E-2</v>
      </c>
      <c r="K30" s="11">
        <v>0.3463</v>
      </c>
      <c r="L30" s="11">
        <f t="shared" ref="L30" si="33">K30-K29</f>
        <v>-0.14810000000000001</v>
      </c>
      <c r="M30" s="11">
        <v>0.50490000000000002</v>
      </c>
      <c r="N30" s="11">
        <f t="shared" ref="N30" si="34">M30-M29</f>
        <v>-2.0499999999999963E-2</v>
      </c>
      <c r="O30" s="11">
        <v>0.58420000000000005</v>
      </c>
      <c r="P30" s="11">
        <f t="shared" ref="P30" si="35">O30-O29</f>
        <v>-6.1599999999999988E-2</v>
      </c>
      <c r="Q30" s="11">
        <v>0.68540000000000001</v>
      </c>
      <c r="R30" s="11">
        <f t="shared" ref="R30" si="36">Q30-Q29</f>
        <v>-7.240000000000002E-2</v>
      </c>
      <c r="S30" s="11">
        <v>0.76580000000000004</v>
      </c>
      <c r="T30" s="11">
        <f t="shared" ref="T30" si="37">S30-S29</f>
        <v>-4.269999999999996E-2</v>
      </c>
      <c r="U30" s="11">
        <v>0.80679999999999996</v>
      </c>
      <c r="V30" s="11">
        <f t="shared" ref="V30" si="38">U30-U29</f>
        <v>-5.2800000000000069E-2</v>
      </c>
      <c r="W30" s="11">
        <v>0.85709999999999997</v>
      </c>
      <c r="X30" s="11">
        <f t="shared" ref="X30" si="39">W30-W29</f>
        <v>0</v>
      </c>
      <c r="Y30" s="75">
        <f t="shared" si="8"/>
        <v>-5.4449999999999998E-2</v>
      </c>
      <c r="Z30" s="77">
        <f t="shared" si="9"/>
        <v>0.67715999999999998</v>
      </c>
    </row>
    <row r="31" spans="1:26" ht="15.75" thickBot="1" x14ac:dyDescent="0.3">
      <c r="A31" s="51"/>
      <c r="B31" s="54"/>
      <c r="C31" s="54"/>
      <c r="D31" s="87" t="s">
        <v>26</v>
      </c>
      <c r="E31" s="88"/>
      <c r="F31" s="89">
        <f>E30-E22</f>
        <v>-0.19379999999999997</v>
      </c>
      <c r="G31" s="89"/>
      <c r="H31" s="89">
        <f>G30-G22</f>
        <v>-9.7400000000000042E-2</v>
      </c>
      <c r="I31" s="89"/>
      <c r="J31" s="89">
        <f>I30-I22</f>
        <v>-0.33430000000000004</v>
      </c>
      <c r="K31" s="89"/>
      <c r="L31" s="89">
        <f>K30-K22</f>
        <v>-0.4904</v>
      </c>
      <c r="M31" s="89"/>
      <c r="N31" s="89">
        <f>M30-M22</f>
        <v>-0.42010000000000003</v>
      </c>
      <c r="O31" s="89"/>
      <c r="P31" s="89">
        <f>O30-O22</f>
        <v>-0.29079999999999995</v>
      </c>
      <c r="Q31" s="89"/>
      <c r="R31" s="89">
        <f>Q30-Q22</f>
        <v>-0.24049999999999994</v>
      </c>
      <c r="S31" s="89"/>
      <c r="T31" s="89">
        <f>S30-S22</f>
        <v>-0.21289999999999998</v>
      </c>
      <c r="U31" s="89"/>
      <c r="V31" s="89">
        <f>U30-U22</f>
        <v>-0.15810000000000002</v>
      </c>
      <c r="W31" s="89"/>
      <c r="X31" s="89">
        <f>W30-W22</f>
        <v>-0.10720000000000007</v>
      </c>
      <c r="Y31" s="86">
        <f t="shared" si="8"/>
        <v>-0.25455</v>
      </c>
      <c r="Z31" s="31"/>
    </row>
    <row r="32" spans="1:26" x14ac:dyDescent="0.25">
      <c r="A32" s="55" t="s">
        <v>15</v>
      </c>
      <c r="B32" s="56" t="s">
        <v>50</v>
      </c>
      <c r="C32" s="56" t="s">
        <v>44</v>
      </c>
      <c r="D32" s="16">
        <v>0</v>
      </c>
      <c r="E32" s="12">
        <v>0.96489999999999998</v>
      </c>
      <c r="F32" s="12"/>
      <c r="G32" s="12">
        <v>1</v>
      </c>
      <c r="H32" s="12"/>
      <c r="I32" s="12">
        <v>0.96079999999999999</v>
      </c>
      <c r="J32" s="12"/>
      <c r="K32" s="12">
        <v>0.87760000000000005</v>
      </c>
      <c r="L32" s="12"/>
      <c r="M32" s="12">
        <v>0.95209999999999995</v>
      </c>
      <c r="N32" s="12"/>
      <c r="O32" s="12">
        <v>0.89580000000000004</v>
      </c>
      <c r="P32" s="12"/>
      <c r="Q32" s="12">
        <v>0.92589999999999995</v>
      </c>
      <c r="R32" s="12"/>
      <c r="S32" s="12">
        <v>0.97870000000000001</v>
      </c>
      <c r="T32" s="12"/>
      <c r="U32" s="12">
        <v>0.98250000000000004</v>
      </c>
      <c r="V32" s="12"/>
      <c r="W32" s="12">
        <v>0.96430000000000005</v>
      </c>
      <c r="X32" s="12"/>
      <c r="Y32" s="78"/>
      <c r="Z32" s="79">
        <f t="shared" si="9"/>
        <v>0.95025999999999988</v>
      </c>
    </row>
    <row r="33" spans="1:26" x14ac:dyDescent="0.25">
      <c r="A33" s="55"/>
      <c r="B33" s="57"/>
      <c r="C33" s="57"/>
      <c r="D33" s="16">
        <v>1</v>
      </c>
      <c r="E33" s="12">
        <v>0.92979999999999996</v>
      </c>
      <c r="F33" s="12">
        <f>E33-E32</f>
        <v>-3.510000000000002E-2</v>
      </c>
      <c r="G33" s="12">
        <v>1</v>
      </c>
      <c r="H33" s="12">
        <f>G33-G32</f>
        <v>0</v>
      </c>
      <c r="I33" s="12">
        <v>0.92159999999999997</v>
      </c>
      <c r="J33" s="12">
        <f>I33-I32</f>
        <v>-3.9200000000000013E-2</v>
      </c>
      <c r="K33" s="12">
        <v>0.73470000000000002</v>
      </c>
      <c r="L33" s="12">
        <f>K33-K32</f>
        <v>-0.14290000000000003</v>
      </c>
      <c r="M33" s="12">
        <v>0.87460000000000004</v>
      </c>
      <c r="N33" s="12">
        <f>M33-M32</f>
        <v>-7.7499999999999902E-2</v>
      </c>
      <c r="O33" s="12">
        <v>0.85419999999999996</v>
      </c>
      <c r="P33" s="12">
        <f>O33-O32</f>
        <v>-4.1600000000000081E-2</v>
      </c>
      <c r="Q33" s="12">
        <v>0.92589999999999995</v>
      </c>
      <c r="R33" s="12">
        <f>Q33-Q32</f>
        <v>0</v>
      </c>
      <c r="S33" s="12">
        <v>0.95740000000000003</v>
      </c>
      <c r="T33" s="12">
        <f>S33-S32</f>
        <v>-2.1299999999999986E-2</v>
      </c>
      <c r="U33" s="12">
        <v>0.94740000000000002</v>
      </c>
      <c r="V33" s="12">
        <f>U33-U32</f>
        <v>-3.510000000000002E-2</v>
      </c>
      <c r="W33" s="12">
        <v>0.92859999999999998</v>
      </c>
      <c r="X33" s="12">
        <f>W33-W32</f>
        <v>-3.5700000000000065E-2</v>
      </c>
      <c r="Y33" s="78">
        <f t="shared" si="8"/>
        <v>-4.284000000000001E-2</v>
      </c>
      <c r="Z33" s="78">
        <f t="shared" si="9"/>
        <v>0.90741999999999989</v>
      </c>
    </row>
    <row r="34" spans="1:26" x14ac:dyDescent="0.25">
      <c r="A34" s="55"/>
      <c r="B34" s="57"/>
      <c r="C34" s="57"/>
      <c r="D34" s="16">
        <v>2</v>
      </c>
      <c r="E34" s="12">
        <v>0.89470000000000005</v>
      </c>
      <c r="F34" s="12">
        <f t="shared" ref="F34:F39" si="40">E34-E33</f>
        <v>-3.5099999999999909E-2</v>
      </c>
      <c r="G34" s="12">
        <v>0.95120000000000005</v>
      </c>
      <c r="H34" s="12">
        <f t="shared" ref="H34:H39" si="41">G34-G33</f>
        <v>-4.8799999999999955E-2</v>
      </c>
      <c r="I34" s="12">
        <v>0.88239999999999996</v>
      </c>
      <c r="J34" s="12">
        <f t="shared" ref="J34:J39" si="42">I34-I33</f>
        <v>-3.9200000000000013E-2</v>
      </c>
      <c r="K34" s="12">
        <v>0.73470000000000002</v>
      </c>
      <c r="L34" s="12">
        <f t="shared" ref="L34:L39" si="43">K34-K33</f>
        <v>0</v>
      </c>
      <c r="M34" s="12">
        <v>0.80079999999999996</v>
      </c>
      <c r="N34" s="12">
        <f t="shared" ref="N34:N39" si="44">M34-M33</f>
        <v>-7.3800000000000088E-2</v>
      </c>
      <c r="O34" s="12">
        <v>0.83330000000000004</v>
      </c>
      <c r="P34" s="12">
        <f t="shared" ref="P34:P39" si="45">O34-O33</f>
        <v>-2.0899999999999919E-2</v>
      </c>
      <c r="Q34" s="12">
        <v>0.90739999999999998</v>
      </c>
      <c r="R34" s="12">
        <f t="shared" ref="R34:R39" si="46">Q34-Q33</f>
        <v>-1.8499999999999961E-2</v>
      </c>
      <c r="S34" s="12">
        <v>0.95740000000000003</v>
      </c>
      <c r="T34" s="12">
        <f t="shared" ref="T34:T39" si="47">S34-S33</f>
        <v>0</v>
      </c>
      <c r="U34" s="12">
        <v>0.94740000000000002</v>
      </c>
      <c r="V34" s="12">
        <f t="shared" ref="V34:V39" si="48">U34-U33</f>
        <v>0</v>
      </c>
      <c r="W34" s="12">
        <v>0.91069999999999995</v>
      </c>
      <c r="X34" s="12">
        <f t="shared" ref="X34:X39" si="49">W34-W33</f>
        <v>-1.7900000000000027E-2</v>
      </c>
      <c r="Y34" s="78">
        <f t="shared" si="8"/>
        <v>-2.5419999999999988E-2</v>
      </c>
      <c r="Z34" s="78">
        <f t="shared" si="9"/>
        <v>0.88200000000000001</v>
      </c>
    </row>
    <row r="35" spans="1:26" x14ac:dyDescent="0.25">
      <c r="A35" s="55"/>
      <c r="B35" s="57"/>
      <c r="C35" s="57"/>
      <c r="D35" s="16">
        <v>3</v>
      </c>
      <c r="E35" s="12">
        <v>0.84209999999999996</v>
      </c>
      <c r="F35" s="12">
        <f t="shared" si="40"/>
        <v>-5.2600000000000091E-2</v>
      </c>
      <c r="G35" s="12">
        <v>0.95120000000000005</v>
      </c>
      <c r="H35" s="12">
        <f t="shared" si="41"/>
        <v>0</v>
      </c>
      <c r="I35" s="12">
        <v>0.84309999999999996</v>
      </c>
      <c r="J35" s="12">
        <f t="shared" si="42"/>
        <v>-3.9300000000000002E-2</v>
      </c>
      <c r="K35" s="12">
        <v>0.65310000000000001</v>
      </c>
      <c r="L35" s="12">
        <f t="shared" si="43"/>
        <v>-8.1600000000000006E-2</v>
      </c>
      <c r="M35" s="12">
        <v>0.77439999999999998</v>
      </c>
      <c r="N35" s="12">
        <f t="shared" si="44"/>
        <v>-2.6399999999999979E-2</v>
      </c>
      <c r="O35" s="12">
        <v>0.75</v>
      </c>
      <c r="P35" s="12">
        <f t="shared" si="45"/>
        <v>-8.3300000000000041E-2</v>
      </c>
      <c r="Q35" s="12">
        <v>0.87039999999999995</v>
      </c>
      <c r="R35" s="12">
        <f t="shared" si="46"/>
        <v>-3.7000000000000033E-2</v>
      </c>
      <c r="S35" s="12">
        <v>0.93620000000000003</v>
      </c>
      <c r="T35" s="12">
        <f t="shared" si="47"/>
        <v>-2.1199999999999997E-2</v>
      </c>
      <c r="U35" s="12">
        <v>0.94740000000000002</v>
      </c>
      <c r="V35" s="12">
        <f t="shared" si="48"/>
        <v>0</v>
      </c>
      <c r="W35" s="12">
        <v>0.91069999999999995</v>
      </c>
      <c r="X35" s="12">
        <f t="shared" si="49"/>
        <v>0</v>
      </c>
      <c r="Y35" s="78">
        <f t="shared" si="8"/>
        <v>-3.4140000000000018E-2</v>
      </c>
      <c r="Z35" s="78">
        <f t="shared" si="9"/>
        <v>0.84786000000000006</v>
      </c>
    </row>
    <row r="36" spans="1:26" x14ac:dyDescent="0.25">
      <c r="A36" s="55"/>
      <c r="B36" s="57"/>
      <c r="C36" s="57"/>
      <c r="D36" s="16">
        <v>4</v>
      </c>
      <c r="E36" s="12">
        <v>0.84209999999999996</v>
      </c>
      <c r="F36" s="12">
        <f t="shared" si="40"/>
        <v>0</v>
      </c>
      <c r="G36" s="12">
        <v>0.95120000000000005</v>
      </c>
      <c r="H36" s="12">
        <f t="shared" si="41"/>
        <v>0</v>
      </c>
      <c r="I36" s="12">
        <v>0.82350000000000001</v>
      </c>
      <c r="J36" s="12">
        <f t="shared" si="42"/>
        <v>-1.9599999999999951E-2</v>
      </c>
      <c r="K36" s="12">
        <v>0.63670000000000004</v>
      </c>
      <c r="L36" s="12">
        <f t="shared" si="43"/>
        <v>-1.639999999999997E-2</v>
      </c>
      <c r="M36" s="12">
        <v>0.70120000000000005</v>
      </c>
      <c r="N36" s="12">
        <f t="shared" si="44"/>
        <v>-7.3199999999999932E-2</v>
      </c>
      <c r="O36" s="12">
        <v>0.72919999999999996</v>
      </c>
      <c r="P36" s="12">
        <f t="shared" si="45"/>
        <v>-2.0800000000000041E-2</v>
      </c>
      <c r="Q36" s="12">
        <v>0.87039999999999995</v>
      </c>
      <c r="R36" s="12">
        <f t="shared" si="46"/>
        <v>0</v>
      </c>
      <c r="S36" s="12">
        <v>0.91490000000000005</v>
      </c>
      <c r="T36" s="12">
        <f t="shared" si="47"/>
        <v>-2.1299999999999986E-2</v>
      </c>
      <c r="U36" s="12">
        <v>0.92979999999999996</v>
      </c>
      <c r="V36" s="12">
        <f t="shared" si="48"/>
        <v>-1.760000000000006E-2</v>
      </c>
      <c r="W36" s="12">
        <v>0.91069999999999995</v>
      </c>
      <c r="X36" s="12">
        <f t="shared" si="49"/>
        <v>0</v>
      </c>
      <c r="Y36" s="78">
        <f t="shared" si="8"/>
        <v>-1.6889999999999995E-2</v>
      </c>
      <c r="Z36" s="78">
        <f t="shared" si="9"/>
        <v>0.83096999999999999</v>
      </c>
    </row>
    <row r="37" spans="1:26" x14ac:dyDescent="0.25">
      <c r="A37" s="55"/>
      <c r="B37" s="57"/>
      <c r="C37" s="57"/>
      <c r="D37" s="16">
        <v>5</v>
      </c>
      <c r="E37" s="12">
        <v>0.80700000000000005</v>
      </c>
      <c r="F37" s="12">
        <f t="shared" si="40"/>
        <v>-3.5099999999999909E-2</v>
      </c>
      <c r="G37" s="12">
        <v>0.95120000000000005</v>
      </c>
      <c r="H37" s="12">
        <f t="shared" si="41"/>
        <v>0</v>
      </c>
      <c r="I37" s="12">
        <v>0.70589999999999997</v>
      </c>
      <c r="J37" s="12">
        <f t="shared" si="42"/>
        <v>-0.11760000000000004</v>
      </c>
      <c r="K37" s="12">
        <v>0.57140000000000002</v>
      </c>
      <c r="L37" s="12">
        <f t="shared" si="43"/>
        <v>-6.5300000000000025E-2</v>
      </c>
      <c r="M37" s="12">
        <v>0.6502</v>
      </c>
      <c r="N37" s="12">
        <f t="shared" si="44"/>
        <v>-5.1000000000000045E-2</v>
      </c>
      <c r="O37" s="12">
        <v>0.75</v>
      </c>
      <c r="P37" s="12">
        <f t="shared" si="45"/>
        <v>2.0800000000000041E-2</v>
      </c>
      <c r="Q37" s="12">
        <v>0.79630000000000001</v>
      </c>
      <c r="R37" s="12">
        <f t="shared" si="46"/>
        <v>-7.4099999999999944E-2</v>
      </c>
      <c r="S37" s="12">
        <v>0.87229999999999996</v>
      </c>
      <c r="T37" s="12">
        <f t="shared" si="47"/>
        <v>-4.2600000000000082E-2</v>
      </c>
      <c r="U37" s="12">
        <v>0.89470000000000005</v>
      </c>
      <c r="V37" s="12">
        <f t="shared" si="48"/>
        <v>-3.5099999999999909E-2</v>
      </c>
      <c r="W37" s="12">
        <v>0.91069999999999995</v>
      </c>
      <c r="X37" s="12">
        <f t="shared" si="49"/>
        <v>0</v>
      </c>
      <c r="Y37" s="78">
        <f t="shared" si="8"/>
        <v>-3.9999999999999994E-2</v>
      </c>
      <c r="Z37" s="78">
        <f t="shared" si="9"/>
        <v>0.79097000000000017</v>
      </c>
    </row>
    <row r="38" spans="1:26" x14ac:dyDescent="0.25">
      <c r="A38" s="55"/>
      <c r="B38" s="57"/>
      <c r="C38" s="57"/>
      <c r="D38" s="16">
        <v>6</v>
      </c>
      <c r="E38" s="12">
        <v>0.78949999999999998</v>
      </c>
      <c r="F38" s="12">
        <f t="shared" si="40"/>
        <v>-1.7500000000000071E-2</v>
      </c>
      <c r="G38" s="12">
        <v>0.92679999999999996</v>
      </c>
      <c r="H38" s="12">
        <f t="shared" si="41"/>
        <v>-2.4400000000000088E-2</v>
      </c>
      <c r="I38" s="12">
        <v>0.66669999999999996</v>
      </c>
      <c r="J38" s="12">
        <f t="shared" si="42"/>
        <v>-3.9200000000000013E-2</v>
      </c>
      <c r="K38" s="12">
        <v>0.51049999999999995</v>
      </c>
      <c r="L38" s="12">
        <f t="shared" si="43"/>
        <v>-6.0900000000000065E-2</v>
      </c>
      <c r="M38" s="12">
        <v>0.625</v>
      </c>
      <c r="N38" s="12">
        <f t="shared" si="44"/>
        <v>-2.52E-2</v>
      </c>
      <c r="O38" s="12">
        <v>0.66669999999999996</v>
      </c>
      <c r="P38" s="12">
        <f t="shared" si="45"/>
        <v>-8.3300000000000041E-2</v>
      </c>
      <c r="Q38" s="12">
        <v>0.75929999999999997</v>
      </c>
      <c r="R38" s="12">
        <f t="shared" si="46"/>
        <v>-3.7000000000000033E-2</v>
      </c>
      <c r="S38" s="12">
        <v>0.85109999999999997</v>
      </c>
      <c r="T38" s="12">
        <f t="shared" si="47"/>
        <v>-2.1199999999999997E-2</v>
      </c>
      <c r="U38" s="12">
        <v>0.89470000000000005</v>
      </c>
      <c r="V38" s="12">
        <f t="shared" si="48"/>
        <v>0</v>
      </c>
      <c r="W38" s="12">
        <v>0.875</v>
      </c>
      <c r="X38" s="12">
        <f t="shared" si="49"/>
        <v>-3.5699999999999954E-2</v>
      </c>
      <c r="Y38" s="78">
        <f t="shared" si="8"/>
        <v>-3.4440000000000026E-2</v>
      </c>
      <c r="Z38" s="78">
        <f t="shared" si="9"/>
        <v>0.75652999999999992</v>
      </c>
    </row>
    <row r="39" spans="1:26" x14ac:dyDescent="0.25">
      <c r="A39" s="55"/>
      <c r="B39" s="57"/>
      <c r="C39" s="57"/>
      <c r="D39" s="16">
        <v>7</v>
      </c>
      <c r="E39" s="12">
        <v>0.75439999999999996</v>
      </c>
      <c r="F39" s="12">
        <f t="shared" si="40"/>
        <v>-3.510000000000002E-2</v>
      </c>
      <c r="G39" s="12">
        <v>0.878</v>
      </c>
      <c r="H39" s="12">
        <f t="shared" si="41"/>
        <v>-4.8799999999999955E-2</v>
      </c>
      <c r="I39" s="12">
        <v>0.66669999999999996</v>
      </c>
      <c r="J39" s="12">
        <f t="shared" si="42"/>
        <v>0</v>
      </c>
      <c r="K39" s="12">
        <v>0.48980000000000001</v>
      </c>
      <c r="L39" s="12">
        <f t="shared" si="43"/>
        <v>-2.0699999999999941E-2</v>
      </c>
      <c r="M39" s="12">
        <v>0.53029999999999999</v>
      </c>
      <c r="N39" s="12">
        <f t="shared" si="44"/>
        <v>-9.4700000000000006E-2</v>
      </c>
      <c r="O39" s="12">
        <v>0.64580000000000004</v>
      </c>
      <c r="P39" s="12">
        <f t="shared" si="45"/>
        <v>-2.0899999999999919E-2</v>
      </c>
      <c r="Q39" s="12">
        <v>0.72219999999999995</v>
      </c>
      <c r="R39" s="12">
        <f t="shared" si="46"/>
        <v>-3.7100000000000022E-2</v>
      </c>
      <c r="S39" s="12">
        <v>0.78720000000000001</v>
      </c>
      <c r="T39" s="12">
        <f t="shared" si="47"/>
        <v>-6.3899999999999957E-2</v>
      </c>
      <c r="U39" s="12">
        <v>0.85960000000000003</v>
      </c>
      <c r="V39" s="12">
        <f t="shared" si="48"/>
        <v>-3.510000000000002E-2</v>
      </c>
      <c r="W39" s="12">
        <v>0.85699999999999998</v>
      </c>
      <c r="X39" s="12">
        <f t="shared" si="49"/>
        <v>-1.8000000000000016E-2</v>
      </c>
      <c r="Y39" s="78">
        <f t="shared" si="8"/>
        <v>-3.7429999999999984E-2</v>
      </c>
      <c r="Z39" s="78">
        <f t="shared" si="9"/>
        <v>0.71910000000000007</v>
      </c>
    </row>
    <row r="40" spans="1:26" ht="15.75" thickBot="1" x14ac:dyDescent="0.3">
      <c r="A40" s="55"/>
      <c r="B40" s="57"/>
      <c r="C40" s="57"/>
      <c r="D40" s="16">
        <v>8</v>
      </c>
      <c r="E40" s="12">
        <v>0.71930000000000005</v>
      </c>
      <c r="F40" s="12">
        <f>E40-E39</f>
        <v>-3.5099999999999909E-2</v>
      </c>
      <c r="G40" s="12">
        <v>0.82930000000000004</v>
      </c>
      <c r="H40" s="12">
        <f>G40-G39</f>
        <v>-4.8699999999999966E-2</v>
      </c>
      <c r="I40" s="12">
        <v>0.64710000000000001</v>
      </c>
      <c r="J40" s="12">
        <f>I40-I39</f>
        <v>-1.9599999999999951E-2</v>
      </c>
      <c r="K40" s="12">
        <v>0.38779999999999998</v>
      </c>
      <c r="L40" s="12">
        <f>K40-K39</f>
        <v>-0.10200000000000004</v>
      </c>
      <c r="M40" s="12">
        <v>0.52480000000000004</v>
      </c>
      <c r="N40" s="12">
        <f>M40-M39</f>
        <v>-5.4999999999999494E-3</v>
      </c>
      <c r="O40" s="12">
        <v>0.60419999999999996</v>
      </c>
      <c r="P40" s="12">
        <f>O40-O39</f>
        <v>-4.1600000000000081E-2</v>
      </c>
      <c r="Q40" s="12">
        <v>0.68520000000000003</v>
      </c>
      <c r="R40" s="12">
        <f>Q40-Q39</f>
        <v>-3.6999999999999922E-2</v>
      </c>
      <c r="S40" s="12">
        <v>0.74470000000000003</v>
      </c>
      <c r="T40" s="12">
        <f>S40-S39</f>
        <v>-4.2499999999999982E-2</v>
      </c>
      <c r="U40" s="12">
        <v>0.80700000000000005</v>
      </c>
      <c r="V40" s="12">
        <f>U40-U39</f>
        <v>-5.259999999999998E-2</v>
      </c>
      <c r="W40" s="12">
        <v>0.85699999999999998</v>
      </c>
      <c r="X40" s="12">
        <f>W40-W39</f>
        <v>0</v>
      </c>
      <c r="Y40" s="78">
        <f t="shared" si="8"/>
        <v>-3.845999999999998E-2</v>
      </c>
      <c r="Z40" s="80">
        <f t="shared" si="9"/>
        <v>0.68064000000000013</v>
      </c>
    </row>
    <row r="41" spans="1:26" ht="15.75" thickBot="1" x14ac:dyDescent="0.3">
      <c r="A41" s="55"/>
      <c r="B41" s="58"/>
      <c r="C41" s="58"/>
      <c r="D41" s="90" t="s">
        <v>26</v>
      </c>
      <c r="E41" s="91"/>
      <c r="F41" s="91">
        <f>E40-E32</f>
        <v>-0.24559999999999993</v>
      </c>
      <c r="G41" s="91"/>
      <c r="H41" s="91">
        <f>G40-G32</f>
        <v>-0.17069999999999996</v>
      </c>
      <c r="I41" s="92"/>
      <c r="J41" s="91">
        <f>I40-I32</f>
        <v>-0.31369999999999998</v>
      </c>
      <c r="K41" s="91"/>
      <c r="L41" s="91">
        <f>K40-K32</f>
        <v>-0.48980000000000007</v>
      </c>
      <c r="M41" s="91"/>
      <c r="N41" s="91">
        <f>M40-M32</f>
        <v>-0.4272999999999999</v>
      </c>
      <c r="O41" s="91"/>
      <c r="P41" s="91">
        <f>O40-O32</f>
        <v>-0.29160000000000008</v>
      </c>
      <c r="Q41" s="91"/>
      <c r="R41" s="91">
        <f>Q40-Q32</f>
        <v>-0.24069999999999991</v>
      </c>
      <c r="S41" s="91"/>
      <c r="T41" s="91">
        <f>S40-S32</f>
        <v>-0.23399999999999999</v>
      </c>
      <c r="U41" s="91"/>
      <c r="V41" s="91">
        <f>U40-U32</f>
        <v>-0.17549999999999999</v>
      </c>
      <c r="W41" s="91"/>
      <c r="X41" s="91">
        <f>W40-W32</f>
        <v>-0.10730000000000006</v>
      </c>
      <c r="Y41" s="86">
        <f t="shared" si="8"/>
        <v>-0.26962000000000003</v>
      </c>
      <c r="Z41" s="31"/>
    </row>
    <row r="42" spans="1:26" x14ac:dyDescent="0.25">
      <c r="A42" s="46" t="s">
        <v>49</v>
      </c>
      <c r="B42" s="47" t="s">
        <v>48</v>
      </c>
      <c r="C42" s="47" t="s">
        <v>43</v>
      </c>
      <c r="D42" s="17">
        <v>0</v>
      </c>
      <c r="E42" s="13">
        <v>0.92979999999999996</v>
      </c>
      <c r="F42" s="13"/>
      <c r="G42" s="13">
        <v>1</v>
      </c>
      <c r="H42" s="13"/>
      <c r="I42" s="13">
        <v>0.96079999999999999</v>
      </c>
      <c r="J42" s="13"/>
      <c r="K42" s="13">
        <v>0.8367</v>
      </c>
      <c r="L42" s="13"/>
      <c r="M42" s="13">
        <v>0.92510000000000003</v>
      </c>
      <c r="N42" s="13"/>
      <c r="O42" s="13">
        <v>0.85419999999999996</v>
      </c>
      <c r="P42" s="13"/>
      <c r="Q42" s="13">
        <v>0.92589999999999995</v>
      </c>
      <c r="R42" s="13"/>
      <c r="S42" s="13">
        <v>0.97870000000000001</v>
      </c>
      <c r="T42" s="13"/>
      <c r="U42" s="13">
        <v>0.96489999999999998</v>
      </c>
      <c r="V42" s="13"/>
      <c r="W42" s="13">
        <v>0.94640000000000002</v>
      </c>
      <c r="X42" s="13"/>
      <c r="Y42" s="81"/>
      <c r="Z42" s="82">
        <f t="shared" si="9"/>
        <v>0.93225000000000002</v>
      </c>
    </row>
    <row r="43" spans="1:26" x14ac:dyDescent="0.25">
      <c r="A43" s="46"/>
      <c r="B43" s="48"/>
      <c r="C43" s="48"/>
      <c r="D43" s="17">
        <v>1</v>
      </c>
      <c r="E43" s="13">
        <v>0.92979999999999996</v>
      </c>
      <c r="F43" s="13">
        <f>E43-E42</f>
        <v>0</v>
      </c>
      <c r="G43" s="13">
        <v>1</v>
      </c>
      <c r="H43" s="13">
        <f>G43-G42</f>
        <v>0</v>
      </c>
      <c r="I43" s="13">
        <v>0.96079999999999999</v>
      </c>
      <c r="J43" s="13">
        <f>I43-I42</f>
        <v>0</v>
      </c>
      <c r="K43" s="13">
        <v>0.75509999999999999</v>
      </c>
      <c r="L43" s="13">
        <f>K43-K42</f>
        <v>-8.1600000000000006E-2</v>
      </c>
      <c r="M43" s="13">
        <v>0.87480000000000002</v>
      </c>
      <c r="N43" s="13">
        <f>M43-M42</f>
        <v>-5.0300000000000011E-2</v>
      </c>
      <c r="O43" s="13">
        <v>0.85419999999999996</v>
      </c>
      <c r="P43" s="13">
        <f>O43-O42</f>
        <v>0</v>
      </c>
      <c r="Q43" s="13">
        <v>0.92589999999999995</v>
      </c>
      <c r="R43" s="13">
        <f>Q43-Q42</f>
        <v>0</v>
      </c>
      <c r="S43" s="13">
        <v>0.95740000000000003</v>
      </c>
      <c r="T43" s="13">
        <f>S43-S42</f>
        <v>-2.1299999999999986E-2</v>
      </c>
      <c r="U43" s="13">
        <v>0.94740000000000002</v>
      </c>
      <c r="V43" s="13">
        <f>U43-U42</f>
        <v>-1.749999999999996E-2</v>
      </c>
      <c r="W43" s="13">
        <v>0.92859999999999998</v>
      </c>
      <c r="X43" s="13">
        <f>W43-W42</f>
        <v>-1.7800000000000038E-2</v>
      </c>
      <c r="Y43" s="81">
        <f t="shared" si="8"/>
        <v>-1.8849999999999999E-2</v>
      </c>
      <c r="Z43" s="81">
        <f t="shared" si="9"/>
        <v>0.91339999999999988</v>
      </c>
    </row>
    <row r="44" spans="1:26" x14ac:dyDescent="0.25">
      <c r="A44" s="46"/>
      <c r="B44" s="48"/>
      <c r="C44" s="48"/>
      <c r="D44" s="17">
        <v>2</v>
      </c>
      <c r="E44" s="13">
        <v>0.89470000000000005</v>
      </c>
      <c r="F44" s="13">
        <f t="shared" ref="F44:F49" si="50">E44-E43</f>
        <v>-3.5099999999999909E-2</v>
      </c>
      <c r="G44" s="13">
        <v>0.97560000000000002</v>
      </c>
      <c r="H44" s="13">
        <f t="shared" ref="H44:H49" si="51">G44-G43</f>
        <v>-2.4399999999999977E-2</v>
      </c>
      <c r="I44" s="13">
        <v>0.94120000000000004</v>
      </c>
      <c r="J44" s="13">
        <f t="shared" ref="J44:J49" si="52">I44-I43</f>
        <v>-1.9599999999999951E-2</v>
      </c>
      <c r="K44" s="13">
        <v>0.75509999999999999</v>
      </c>
      <c r="L44" s="13">
        <f t="shared" ref="L44:L49" si="53">K44-K43</f>
        <v>0</v>
      </c>
      <c r="M44" s="13">
        <v>0.82540000000000002</v>
      </c>
      <c r="N44" s="13">
        <f t="shared" ref="N44:N49" si="54">M44-M43</f>
        <v>-4.9399999999999999E-2</v>
      </c>
      <c r="O44" s="13">
        <v>0.83299999999999996</v>
      </c>
      <c r="P44" s="13">
        <f t="shared" ref="P44:P49" si="55">O44-O43</f>
        <v>-2.1199999999999997E-2</v>
      </c>
      <c r="Q44" s="13">
        <v>0.90739999999999998</v>
      </c>
      <c r="R44" s="13">
        <f t="shared" ref="R44:R49" si="56">Q44-Q43</f>
        <v>-1.8499999999999961E-2</v>
      </c>
      <c r="S44" s="13">
        <v>0.95740000000000003</v>
      </c>
      <c r="T44" s="13">
        <f t="shared" ref="T44:T49" si="57">S44-S43</f>
        <v>0</v>
      </c>
      <c r="U44" s="13">
        <v>0.92979999999999996</v>
      </c>
      <c r="V44" s="13">
        <f t="shared" ref="V44:V49" si="58">U44-U43</f>
        <v>-1.760000000000006E-2</v>
      </c>
      <c r="W44" s="13">
        <v>0.91069999999999995</v>
      </c>
      <c r="X44" s="13">
        <f t="shared" ref="X44:X49" si="59">W44-W43</f>
        <v>-1.7900000000000027E-2</v>
      </c>
      <c r="Y44" s="81">
        <f t="shared" si="8"/>
        <v>-2.0369999999999989E-2</v>
      </c>
      <c r="Z44" s="81">
        <f t="shared" si="9"/>
        <v>0.8930300000000001</v>
      </c>
    </row>
    <row r="45" spans="1:26" x14ac:dyDescent="0.25">
      <c r="A45" s="46"/>
      <c r="B45" s="48"/>
      <c r="C45" s="48"/>
      <c r="D45" s="17">
        <v>3</v>
      </c>
      <c r="E45" s="13">
        <v>0.87719999999999998</v>
      </c>
      <c r="F45" s="13">
        <f t="shared" si="50"/>
        <v>-1.7500000000000071E-2</v>
      </c>
      <c r="G45" s="13">
        <v>0.95120000000000005</v>
      </c>
      <c r="H45" s="13">
        <f t="shared" si="51"/>
        <v>-2.4399999999999977E-2</v>
      </c>
      <c r="I45" s="13">
        <v>0.86270000000000002</v>
      </c>
      <c r="J45" s="13">
        <f t="shared" si="52"/>
        <v>-7.8500000000000014E-2</v>
      </c>
      <c r="K45" s="13">
        <v>0.71430000000000005</v>
      </c>
      <c r="L45" s="13">
        <f t="shared" si="53"/>
        <v>-4.0799999999999947E-2</v>
      </c>
      <c r="M45" s="13">
        <v>0.77500000000000002</v>
      </c>
      <c r="N45" s="13">
        <f t="shared" si="54"/>
        <v>-5.04E-2</v>
      </c>
      <c r="O45" s="13">
        <v>0.79169999999999996</v>
      </c>
      <c r="P45" s="13">
        <f t="shared" si="55"/>
        <v>-4.1300000000000003E-2</v>
      </c>
      <c r="Q45" s="13">
        <v>0.88890000000000002</v>
      </c>
      <c r="R45" s="13">
        <f t="shared" si="56"/>
        <v>-1.8499999999999961E-2</v>
      </c>
      <c r="S45" s="13">
        <v>0.91490000000000005</v>
      </c>
      <c r="T45" s="13">
        <f t="shared" si="57"/>
        <v>-4.2499999999999982E-2</v>
      </c>
      <c r="U45" s="13">
        <v>0.9123</v>
      </c>
      <c r="V45" s="13">
        <f t="shared" si="58"/>
        <v>-1.749999999999996E-2</v>
      </c>
      <c r="W45" s="13">
        <v>0.91069999999999995</v>
      </c>
      <c r="X45" s="13">
        <f t="shared" si="59"/>
        <v>0</v>
      </c>
      <c r="Y45" s="81">
        <f t="shared" si="8"/>
        <v>-3.3139999999999989E-2</v>
      </c>
      <c r="Z45" s="81">
        <f t="shared" si="9"/>
        <v>0.85989000000000004</v>
      </c>
    </row>
    <row r="46" spans="1:26" x14ac:dyDescent="0.25">
      <c r="A46" s="46"/>
      <c r="B46" s="48"/>
      <c r="C46" s="48"/>
      <c r="D46" s="17">
        <v>4</v>
      </c>
      <c r="E46" s="13">
        <v>0.80700000000000005</v>
      </c>
      <c r="F46" s="13">
        <f t="shared" si="50"/>
        <v>-7.0199999999999929E-2</v>
      </c>
      <c r="G46" s="13">
        <v>0.92679999999999996</v>
      </c>
      <c r="H46" s="13">
        <f t="shared" si="51"/>
        <v>-2.4400000000000088E-2</v>
      </c>
      <c r="I46" s="13">
        <v>0.80389999999999995</v>
      </c>
      <c r="J46" s="13">
        <f t="shared" si="52"/>
        <v>-5.8800000000000074E-2</v>
      </c>
      <c r="K46" s="13">
        <v>0.69389999999999996</v>
      </c>
      <c r="L46" s="13">
        <f t="shared" si="53"/>
        <v>-2.0400000000000085E-2</v>
      </c>
      <c r="M46" s="13">
        <v>0.7238</v>
      </c>
      <c r="N46" s="13">
        <f t="shared" si="54"/>
        <v>-5.1200000000000023E-2</v>
      </c>
      <c r="O46" s="13">
        <v>0.75</v>
      </c>
      <c r="P46" s="13">
        <f t="shared" si="55"/>
        <v>-4.1699999999999959E-2</v>
      </c>
      <c r="Q46" s="13">
        <v>0.85189999999999999</v>
      </c>
      <c r="R46" s="13">
        <f t="shared" si="56"/>
        <v>-3.7000000000000033E-2</v>
      </c>
      <c r="S46" s="13">
        <v>0.91490000000000005</v>
      </c>
      <c r="T46" s="13">
        <f t="shared" si="57"/>
        <v>0</v>
      </c>
      <c r="U46" s="13">
        <v>0.9123</v>
      </c>
      <c r="V46" s="13">
        <f t="shared" si="58"/>
        <v>0</v>
      </c>
      <c r="W46" s="13">
        <v>0.91069999999999995</v>
      </c>
      <c r="X46" s="13">
        <f t="shared" si="59"/>
        <v>0</v>
      </c>
      <c r="Y46" s="81">
        <f t="shared" si="8"/>
        <v>-3.0370000000000019E-2</v>
      </c>
      <c r="Z46" s="81">
        <f t="shared" si="9"/>
        <v>0.82951999999999992</v>
      </c>
    </row>
    <row r="47" spans="1:26" x14ac:dyDescent="0.25">
      <c r="A47" s="46"/>
      <c r="B47" s="48"/>
      <c r="C47" s="48"/>
      <c r="D47" s="17">
        <v>5</v>
      </c>
      <c r="E47" s="13">
        <v>0.78949999999999998</v>
      </c>
      <c r="F47" s="13">
        <f t="shared" si="50"/>
        <v>-1.7500000000000071E-2</v>
      </c>
      <c r="G47" s="13">
        <v>0.92679999999999996</v>
      </c>
      <c r="H47" s="13">
        <f t="shared" si="51"/>
        <v>0</v>
      </c>
      <c r="I47" s="13">
        <v>0.7843</v>
      </c>
      <c r="J47" s="13">
        <f t="shared" si="52"/>
        <v>-1.9599999999999951E-2</v>
      </c>
      <c r="K47" s="13">
        <v>0.69389999999999996</v>
      </c>
      <c r="L47" s="13">
        <f t="shared" si="53"/>
        <v>0</v>
      </c>
      <c r="M47" s="13">
        <v>0.67630000000000001</v>
      </c>
      <c r="N47" s="13">
        <f t="shared" si="54"/>
        <v>-4.7499999999999987E-2</v>
      </c>
      <c r="O47" s="13">
        <v>0.70830000000000004</v>
      </c>
      <c r="P47" s="13">
        <f t="shared" si="55"/>
        <v>-4.1699999999999959E-2</v>
      </c>
      <c r="Q47" s="13">
        <v>0.83330000000000004</v>
      </c>
      <c r="R47" s="13">
        <f t="shared" si="56"/>
        <v>-1.859999999999995E-2</v>
      </c>
      <c r="S47" s="13">
        <v>0.91490000000000005</v>
      </c>
      <c r="T47" s="13">
        <f t="shared" si="57"/>
        <v>0</v>
      </c>
      <c r="U47" s="13">
        <v>0.9123</v>
      </c>
      <c r="V47" s="13">
        <f t="shared" si="58"/>
        <v>0</v>
      </c>
      <c r="W47" s="13">
        <v>0.91069999999999995</v>
      </c>
      <c r="X47" s="13">
        <f t="shared" si="59"/>
        <v>0</v>
      </c>
      <c r="Y47" s="81">
        <f t="shared" si="8"/>
        <v>-1.4489999999999992E-2</v>
      </c>
      <c r="Z47" s="81">
        <f t="shared" si="9"/>
        <v>0.81502999999999992</v>
      </c>
    </row>
    <row r="48" spans="1:26" x14ac:dyDescent="0.25">
      <c r="A48" s="46"/>
      <c r="B48" s="48"/>
      <c r="C48" s="48"/>
      <c r="D48" s="17">
        <v>6</v>
      </c>
      <c r="E48" s="13">
        <v>0.77190000000000003</v>
      </c>
      <c r="F48" s="13">
        <f t="shared" si="50"/>
        <v>-1.7599999999999949E-2</v>
      </c>
      <c r="G48" s="13">
        <v>0.92679999999999996</v>
      </c>
      <c r="H48" s="13">
        <f t="shared" si="51"/>
        <v>0</v>
      </c>
      <c r="I48" s="13">
        <v>0.70589999999999997</v>
      </c>
      <c r="J48" s="13">
        <f t="shared" si="52"/>
        <v>-7.8400000000000025E-2</v>
      </c>
      <c r="K48" s="13">
        <v>0.61219999999999997</v>
      </c>
      <c r="L48" s="13">
        <f t="shared" si="53"/>
        <v>-8.1699999999999995E-2</v>
      </c>
      <c r="M48" s="13">
        <v>0.62580000000000002</v>
      </c>
      <c r="N48" s="13">
        <f t="shared" si="54"/>
        <v>-5.0499999999999989E-2</v>
      </c>
      <c r="O48" s="13">
        <v>0.66669999999999996</v>
      </c>
      <c r="P48" s="13">
        <f t="shared" si="55"/>
        <v>-4.1600000000000081E-2</v>
      </c>
      <c r="Q48" s="13">
        <v>0.79630000000000001</v>
      </c>
      <c r="R48" s="13">
        <f t="shared" si="56"/>
        <v>-3.7000000000000033E-2</v>
      </c>
      <c r="S48" s="13">
        <v>0.8085</v>
      </c>
      <c r="T48" s="13">
        <f t="shared" si="57"/>
        <v>-0.10640000000000005</v>
      </c>
      <c r="U48" s="13">
        <v>0.89470000000000005</v>
      </c>
      <c r="V48" s="13">
        <f t="shared" si="58"/>
        <v>-1.7599999999999949E-2</v>
      </c>
      <c r="W48" s="13">
        <v>0.91069999999999995</v>
      </c>
      <c r="X48" s="13">
        <f t="shared" si="59"/>
        <v>0</v>
      </c>
      <c r="Y48" s="81">
        <f t="shared" si="8"/>
        <v>-4.3080000000000007E-2</v>
      </c>
      <c r="Z48" s="81">
        <f t="shared" si="9"/>
        <v>0.77195000000000014</v>
      </c>
    </row>
    <row r="49" spans="1:26" x14ac:dyDescent="0.25">
      <c r="A49" s="46"/>
      <c r="B49" s="48"/>
      <c r="C49" s="48"/>
      <c r="D49" s="17">
        <v>7</v>
      </c>
      <c r="E49" s="13">
        <v>0.71930000000000005</v>
      </c>
      <c r="F49" s="13">
        <f t="shared" si="50"/>
        <v>-5.259999999999998E-2</v>
      </c>
      <c r="G49" s="13">
        <v>0.90239999999999998</v>
      </c>
      <c r="H49" s="13">
        <f t="shared" si="51"/>
        <v>-2.4399999999999977E-2</v>
      </c>
      <c r="I49" s="13">
        <v>0.68630000000000002</v>
      </c>
      <c r="J49" s="13">
        <f t="shared" si="52"/>
        <v>-1.9599999999999951E-2</v>
      </c>
      <c r="K49" s="13">
        <v>0.48980000000000001</v>
      </c>
      <c r="L49" s="13">
        <f t="shared" si="53"/>
        <v>-0.12239999999999995</v>
      </c>
      <c r="M49" s="13">
        <v>0.57509999999999994</v>
      </c>
      <c r="N49" s="13">
        <f t="shared" si="54"/>
        <v>-5.0700000000000078E-2</v>
      </c>
      <c r="O49" s="13">
        <v>0.66669999999999996</v>
      </c>
      <c r="P49" s="13">
        <f t="shared" si="55"/>
        <v>0</v>
      </c>
      <c r="Q49" s="13">
        <v>0.75929999999999997</v>
      </c>
      <c r="R49" s="13">
        <f t="shared" si="56"/>
        <v>-3.7000000000000033E-2</v>
      </c>
      <c r="S49" s="13">
        <v>0.8085</v>
      </c>
      <c r="T49" s="13">
        <f t="shared" si="57"/>
        <v>0</v>
      </c>
      <c r="U49" s="13">
        <v>0.85960000000000003</v>
      </c>
      <c r="V49" s="13">
        <f t="shared" si="58"/>
        <v>-3.510000000000002E-2</v>
      </c>
      <c r="W49" s="13">
        <v>0.875</v>
      </c>
      <c r="X49" s="13">
        <f t="shared" si="59"/>
        <v>-3.5699999999999954E-2</v>
      </c>
      <c r="Y49" s="81">
        <f t="shared" si="8"/>
        <v>-3.7749999999999992E-2</v>
      </c>
      <c r="Z49" s="81">
        <f t="shared" si="9"/>
        <v>0.73420000000000007</v>
      </c>
    </row>
    <row r="50" spans="1:26" ht="15.75" thickBot="1" x14ac:dyDescent="0.3">
      <c r="A50" s="46"/>
      <c r="B50" s="48"/>
      <c r="C50" s="48"/>
      <c r="D50" s="17">
        <v>8</v>
      </c>
      <c r="E50" s="13">
        <v>0.70179999999999998</v>
      </c>
      <c r="F50" s="13">
        <f>E50-E49</f>
        <v>-1.7500000000000071E-2</v>
      </c>
      <c r="G50" s="13">
        <v>0.82930000000000004</v>
      </c>
      <c r="H50" s="13">
        <f>G50-G49</f>
        <v>-7.3099999999999943E-2</v>
      </c>
      <c r="I50" s="13">
        <v>0.64710000000000001</v>
      </c>
      <c r="J50" s="13">
        <f>I50-I49</f>
        <v>-3.9200000000000013E-2</v>
      </c>
      <c r="K50" s="13">
        <v>0.38779999999999998</v>
      </c>
      <c r="L50" s="13">
        <f>K50-K49</f>
        <v>-0.10200000000000004</v>
      </c>
      <c r="M50" s="13">
        <v>0.52529999999999999</v>
      </c>
      <c r="N50" s="13">
        <f>M50-M49</f>
        <v>-4.9799999999999955E-2</v>
      </c>
      <c r="O50" s="13">
        <v>0.60419999999999996</v>
      </c>
      <c r="P50" s="13">
        <f>O50-O49</f>
        <v>-6.25E-2</v>
      </c>
      <c r="Q50" s="13">
        <v>0.68520000000000003</v>
      </c>
      <c r="R50" s="13">
        <f>Q50-Q49</f>
        <v>-7.4099999999999944E-2</v>
      </c>
      <c r="S50" s="13">
        <v>0.74470000000000003</v>
      </c>
      <c r="T50" s="13">
        <f>S50-S49</f>
        <v>-6.3799999999999968E-2</v>
      </c>
      <c r="U50" s="13">
        <v>0.78949999999999998</v>
      </c>
      <c r="V50" s="13">
        <f>U50-U49</f>
        <v>-7.0100000000000051E-2</v>
      </c>
      <c r="W50" s="13">
        <v>0.83930000000000005</v>
      </c>
      <c r="X50" s="13">
        <f>W50-W49</f>
        <v>-3.5699999999999954E-2</v>
      </c>
      <c r="Y50" s="81">
        <f t="shared" si="8"/>
        <v>-5.8779999999999999E-2</v>
      </c>
      <c r="Z50" s="83">
        <f t="shared" si="9"/>
        <v>0.67542000000000002</v>
      </c>
    </row>
    <row r="51" spans="1:26" ht="15.75" thickBot="1" x14ac:dyDescent="0.3">
      <c r="A51" s="46"/>
      <c r="B51" s="49"/>
      <c r="C51" s="49"/>
      <c r="D51" s="93" t="s">
        <v>26</v>
      </c>
      <c r="E51" s="94"/>
      <c r="F51" s="95">
        <f>E50-E42</f>
        <v>-0.22799999999999998</v>
      </c>
      <c r="G51" s="94"/>
      <c r="H51" s="95">
        <f>G50-G42</f>
        <v>-0.17069999999999996</v>
      </c>
      <c r="I51" s="94"/>
      <c r="J51" s="95">
        <f>I50-I42</f>
        <v>-0.31369999999999998</v>
      </c>
      <c r="K51" s="94"/>
      <c r="L51" s="95">
        <f>K50-K42</f>
        <v>-0.44890000000000002</v>
      </c>
      <c r="M51" s="94"/>
      <c r="N51" s="95">
        <f>M50-M42</f>
        <v>-0.39980000000000004</v>
      </c>
      <c r="O51" s="94"/>
      <c r="P51" s="95">
        <f>O50-O42</f>
        <v>-0.25</v>
      </c>
      <c r="Q51" s="94"/>
      <c r="R51" s="95">
        <f>Q50-Q42</f>
        <v>-0.24069999999999991</v>
      </c>
      <c r="S51" s="94"/>
      <c r="T51" s="95">
        <f>S50-S42</f>
        <v>-0.23399999999999999</v>
      </c>
      <c r="U51" s="94"/>
      <c r="V51" s="95">
        <f>U50-U42</f>
        <v>-0.1754</v>
      </c>
      <c r="W51" s="94"/>
      <c r="X51" s="95">
        <f>W50-W42</f>
        <v>-0.10709999999999997</v>
      </c>
      <c r="Y51" s="86">
        <f t="shared" si="8"/>
        <v>-0.25683</v>
      </c>
      <c r="Z51" s="31"/>
    </row>
    <row r="52" spans="1:26" ht="15.75" thickBot="1" x14ac:dyDescent="0.3">
      <c r="D52" s="100" t="s">
        <v>36</v>
      </c>
      <c r="E52" s="96"/>
      <c r="F52" s="97">
        <f>AVERAGE(F11,F21,F31,F41,F51)</f>
        <v>-0.21417999999999995</v>
      </c>
      <c r="G52" s="97"/>
      <c r="H52" s="97">
        <f t="shared" ref="H52:X52" si="60">AVERAGE(H11,H21,H31,H41,H51)</f>
        <v>-0.13653999999999999</v>
      </c>
      <c r="I52" s="97"/>
      <c r="J52" s="97">
        <f t="shared" si="60"/>
        <v>-0.31782000000000005</v>
      </c>
      <c r="K52" s="97"/>
      <c r="L52" s="97">
        <f t="shared" si="60"/>
        <v>-0.45313999999999999</v>
      </c>
      <c r="M52" s="97"/>
      <c r="N52" s="97">
        <f t="shared" si="60"/>
        <v>-0.39942</v>
      </c>
      <c r="O52" s="97"/>
      <c r="P52" s="97">
        <f t="shared" si="60"/>
        <v>-0.25430000000000003</v>
      </c>
      <c r="Q52" s="97"/>
      <c r="R52" s="97">
        <f t="shared" si="60"/>
        <v>-0.21845999999999993</v>
      </c>
      <c r="S52" s="97"/>
      <c r="T52" s="97">
        <f t="shared" si="60"/>
        <v>-0.21276</v>
      </c>
      <c r="U52" s="97"/>
      <c r="V52" s="97">
        <f t="shared" si="60"/>
        <v>-0.15794000000000002</v>
      </c>
      <c r="W52" s="97"/>
      <c r="X52" s="98">
        <f t="shared" si="60"/>
        <v>-0.10004000000000005</v>
      </c>
      <c r="Y52" s="99"/>
    </row>
    <row r="58" spans="1:26" ht="15.75" thickBot="1" x14ac:dyDescent="0.3"/>
    <row r="59" spans="1:26" ht="15.75" thickBot="1" x14ac:dyDescent="0.3">
      <c r="F59" s="24" t="s">
        <v>27</v>
      </c>
      <c r="G59" s="25">
        <f>MIN(F21,H21,J21,L21,N21,P21,R21,T21,V21,Y21,Y21,X21,E31:X31,E41:X41,E51:X51)</f>
        <v>-0.4904</v>
      </c>
      <c r="H59" s="26" t="s">
        <v>28</v>
      </c>
      <c r="I59" s="26"/>
      <c r="J59" s="26"/>
      <c r="K59" s="26"/>
      <c r="L59" s="26"/>
      <c r="M59" s="26"/>
      <c r="N59" s="27"/>
    </row>
    <row r="60" spans="1:26" ht="15.75" thickBot="1" x14ac:dyDescent="0.3">
      <c r="F60" s="24" t="s">
        <v>29</v>
      </c>
      <c r="G60" s="25">
        <f>MAX(E51:X51,E41:X41,E31:X31,E21:X21,E11:X11)</f>
        <v>-7.3200000000000043E-2</v>
      </c>
      <c r="H60" s="26" t="s">
        <v>30</v>
      </c>
      <c r="I60" s="26"/>
      <c r="J60" s="26"/>
      <c r="K60" s="26"/>
      <c r="L60" s="26"/>
      <c r="M60" s="26"/>
      <c r="N60" s="27"/>
    </row>
    <row r="61" spans="1:26" ht="15.75" thickBot="1" x14ac:dyDescent="0.3">
      <c r="F61" s="24" t="s">
        <v>32</v>
      </c>
      <c r="G61" s="25">
        <f>MIN(Y43:Y50,Y33:Y40,Y23:Y30,Y13:Y20,Y3:Y10)</f>
        <v>-5.8779999999999999E-2</v>
      </c>
      <c r="H61" s="26" t="s">
        <v>31</v>
      </c>
      <c r="I61" s="26"/>
      <c r="J61" s="26"/>
      <c r="K61" s="26"/>
      <c r="L61" s="26"/>
      <c r="M61" s="26"/>
      <c r="N61" s="27"/>
    </row>
    <row r="62" spans="1:26" ht="15.75" thickBot="1" x14ac:dyDescent="0.3">
      <c r="F62" s="20" t="s">
        <v>33</v>
      </c>
      <c r="G62" s="21">
        <f>MAX(Y3:Y10,Y13:Y20,Y23:Y30,Y33:Y40,Y43:Y50)</f>
        <v>-1.7900000000000027E-3</v>
      </c>
      <c r="H62" s="22" t="s">
        <v>34</v>
      </c>
      <c r="I62" s="22"/>
      <c r="J62" s="22"/>
      <c r="K62" s="22"/>
      <c r="L62" s="22"/>
      <c r="M62" s="22"/>
      <c r="N62" s="23"/>
    </row>
    <row r="63" spans="1:26" ht="15.75" thickBot="1" x14ac:dyDescent="0.3">
      <c r="F63" s="24" t="s">
        <v>35</v>
      </c>
      <c r="G63" s="26"/>
      <c r="H63" s="26"/>
      <c r="I63" s="26"/>
      <c r="J63" s="25">
        <f>L52</f>
        <v>-0.45313999999999999</v>
      </c>
      <c r="K63" s="26"/>
      <c r="L63" s="26"/>
      <c r="M63" s="26"/>
      <c r="N63" s="27"/>
    </row>
    <row r="64" spans="1:26" ht="15.75" thickBot="1" x14ac:dyDescent="0.3">
      <c r="F64" s="24" t="s">
        <v>38</v>
      </c>
      <c r="G64" s="26"/>
      <c r="H64" s="26"/>
      <c r="I64" s="26"/>
      <c r="J64" s="26"/>
      <c r="K64" s="26"/>
      <c r="L64" s="26"/>
      <c r="M64" s="26"/>
      <c r="N64" s="27"/>
    </row>
    <row r="65" spans="6:14" ht="15.75" thickBot="1" x14ac:dyDescent="0.3">
      <c r="F65" s="24" t="s">
        <v>39</v>
      </c>
      <c r="G65" s="26"/>
      <c r="H65" s="26"/>
      <c r="I65" s="26"/>
      <c r="J65" s="26"/>
      <c r="K65" s="26"/>
      <c r="L65" s="26"/>
      <c r="M65" s="26"/>
      <c r="N65" s="27"/>
    </row>
    <row r="99" spans="1:8" x14ac:dyDescent="0.25">
      <c r="A99" s="18" t="s">
        <v>0</v>
      </c>
      <c r="B99" s="18" t="s">
        <v>45</v>
      </c>
      <c r="C99" s="18" t="s">
        <v>40</v>
      </c>
      <c r="D99" s="18" t="s">
        <v>51</v>
      </c>
      <c r="E99" s="18" t="s">
        <v>58</v>
      </c>
      <c r="F99" s="36"/>
      <c r="G99" s="37" t="s">
        <v>52</v>
      </c>
      <c r="H99" s="18" t="s">
        <v>59</v>
      </c>
    </row>
    <row r="100" spans="1:8" x14ac:dyDescent="0.25">
      <c r="A100" s="59" t="s">
        <v>12</v>
      </c>
      <c r="B100" s="59" t="s">
        <v>46</v>
      </c>
      <c r="C100" s="59" t="s">
        <v>41</v>
      </c>
      <c r="D100" t="s">
        <v>53</v>
      </c>
      <c r="E100" s="50"/>
      <c r="F100" s="50"/>
      <c r="G100" s="34">
        <v>0.93400000000000005</v>
      </c>
      <c r="H100" s="42"/>
    </row>
    <row r="101" spans="1:8" x14ac:dyDescent="0.25">
      <c r="A101" s="60"/>
      <c r="B101" s="60"/>
      <c r="C101" s="60"/>
      <c r="D101" t="s">
        <v>54</v>
      </c>
      <c r="E101" s="45">
        <v>14</v>
      </c>
      <c r="F101" s="45"/>
      <c r="G101" s="34">
        <v>0.73799999999999999</v>
      </c>
      <c r="H101" s="43">
        <f>G101-G100</f>
        <v>-0.19600000000000006</v>
      </c>
    </row>
    <row r="102" spans="1:8" x14ac:dyDescent="0.25">
      <c r="A102" s="60"/>
      <c r="B102" s="60"/>
      <c r="C102" s="60"/>
      <c r="D102" t="s">
        <v>55</v>
      </c>
      <c r="E102" s="45">
        <v>25</v>
      </c>
      <c r="F102" s="45"/>
      <c r="G102" s="34">
        <v>0.7147</v>
      </c>
      <c r="H102" s="43">
        <f t="shared" ref="H102:H143" si="61">G102-G101</f>
        <v>-2.3299999999999987E-2</v>
      </c>
    </row>
    <row r="103" spans="1:8" x14ac:dyDescent="0.25">
      <c r="A103" s="60"/>
      <c r="B103" s="60"/>
      <c r="C103" s="60"/>
      <c r="D103" t="s">
        <v>56</v>
      </c>
      <c r="E103" s="45">
        <v>211</v>
      </c>
      <c r="F103" s="45"/>
      <c r="G103" s="34">
        <v>0.7147</v>
      </c>
      <c r="H103" s="43">
        <f t="shared" si="61"/>
        <v>0</v>
      </c>
    </row>
    <row r="104" spans="1:8" hidden="1" x14ac:dyDescent="0.25">
      <c r="A104" s="60"/>
      <c r="B104" s="60"/>
      <c r="C104" s="60"/>
      <c r="G104" s="34"/>
      <c r="H104" s="43">
        <f t="shared" si="61"/>
        <v>-0.7147</v>
      </c>
    </row>
    <row r="105" spans="1:8" hidden="1" x14ac:dyDescent="0.25">
      <c r="A105" s="60"/>
      <c r="B105" s="60"/>
      <c r="C105" s="60"/>
      <c r="G105" s="34"/>
      <c r="H105" s="43">
        <f t="shared" si="61"/>
        <v>0</v>
      </c>
    </row>
    <row r="106" spans="1:8" hidden="1" x14ac:dyDescent="0.25">
      <c r="A106" s="60"/>
      <c r="B106" s="60"/>
      <c r="C106" s="60"/>
      <c r="G106" s="34"/>
      <c r="H106" s="43">
        <f t="shared" si="61"/>
        <v>0</v>
      </c>
    </row>
    <row r="107" spans="1:8" hidden="1" x14ac:dyDescent="0.25">
      <c r="A107" s="60"/>
      <c r="B107" s="60"/>
      <c r="C107" s="60"/>
      <c r="G107" s="34"/>
      <c r="H107" s="43">
        <f t="shared" si="61"/>
        <v>0</v>
      </c>
    </row>
    <row r="108" spans="1:8" hidden="1" x14ac:dyDescent="0.25">
      <c r="A108" s="60"/>
      <c r="B108" s="7"/>
      <c r="C108" s="60"/>
      <c r="G108" s="34"/>
      <c r="H108" s="43">
        <f t="shared" si="61"/>
        <v>0</v>
      </c>
    </row>
    <row r="109" spans="1:8" hidden="1" x14ac:dyDescent="0.25">
      <c r="A109" s="61"/>
      <c r="B109" s="40"/>
      <c r="C109" s="60"/>
      <c r="G109" s="34"/>
      <c r="H109" s="43">
        <f t="shared" si="61"/>
        <v>0</v>
      </c>
    </row>
    <row r="110" spans="1:8" x14ac:dyDescent="0.25">
      <c r="A110" s="62" t="s">
        <v>13</v>
      </c>
      <c r="B110" s="63" t="s">
        <v>47</v>
      </c>
      <c r="C110" s="63" t="s">
        <v>42</v>
      </c>
      <c r="D110" s="33" t="s">
        <v>53</v>
      </c>
      <c r="E110" s="50"/>
      <c r="F110" s="50"/>
      <c r="G110" s="41">
        <v>0.92230000000000001</v>
      </c>
      <c r="H110" s="43"/>
    </row>
    <row r="111" spans="1:8" x14ac:dyDescent="0.25">
      <c r="A111" s="62"/>
      <c r="B111" s="64"/>
      <c r="C111" s="64"/>
      <c r="D111" t="s">
        <v>54</v>
      </c>
      <c r="E111" s="45">
        <v>7</v>
      </c>
      <c r="F111" s="45"/>
      <c r="G111" s="34">
        <v>0.74429999999999996</v>
      </c>
      <c r="H111" s="43">
        <f t="shared" si="61"/>
        <v>-0.17800000000000005</v>
      </c>
    </row>
    <row r="112" spans="1:8" x14ac:dyDescent="0.25">
      <c r="A112" s="62"/>
      <c r="B112" s="64"/>
      <c r="C112" s="64"/>
      <c r="D112" t="s">
        <v>55</v>
      </c>
      <c r="E112" s="45">
        <v>12</v>
      </c>
      <c r="F112" s="45"/>
      <c r="G112" s="34">
        <v>0.70620000000000005</v>
      </c>
      <c r="H112" s="43">
        <f t="shared" si="61"/>
        <v>-3.8099999999999912E-2</v>
      </c>
    </row>
    <row r="113" spans="1:8" x14ac:dyDescent="0.25">
      <c r="A113" s="62"/>
      <c r="B113" s="64"/>
      <c r="C113" s="64"/>
      <c r="D113" t="s">
        <v>56</v>
      </c>
      <c r="E113" s="45">
        <v>108</v>
      </c>
      <c r="F113" s="45"/>
      <c r="G113" s="34">
        <v>0.70030000000000003</v>
      </c>
      <c r="H113" s="43">
        <f t="shared" si="61"/>
        <v>-5.9000000000000163E-3</v>
      </c>
    </row>
    <row r="114" spans="1:8" hidden="1" x14ac:dyDescent="0.25">
      <c r="A114" s="62"/>
      <c r="B114" s="64"/>
      <c r="C114" s="64"/>
      <c r="G114" s="34"/>
      <c r="H114" s="43">
        <f t="shared" si="61"/>
        <v>-0.70030000000000003</v>
      </c>
    </row>
    <row r="115" spans="1:8" hidden="1" x14ac:dyDescent="0.25">
      <c r="A115" s="62"/>
      <c r="B115" s="64"/>
      <c r="C115" s="64"/>
      <c r="G115" s="34"/>
      <c r="H115" s="43">
        <f t="shared" si="61"/>
        <v>0</v>
      </c>
    </row>
    <row r="116" spans="1:8" hidden="1" x14ac:dyDescent="0.25">
      <c r="A116" s="62"/>
      <c r="B116" s="64"/>
      <c r="C116" s="64"/>
      <c r="G116" s="34"/>
      <c r="H116" s="43">
        <f t="shared" si="61"/>
        <v>0</v>
      </c>
    </row>
    <row r="117" spans="1:8" hidden="1" x14ac:dyDescent="0.25">
      <c r="A117" s="62"/>
      <c r="B117" s="64"/>
      <c r="C117" s="64"/>
      <c r="G117" s="34"/>
      <c r="H117" s="43">
        <f t="shared" si="61"/>
        <v>0</v>
      </c>
    </row>
    <row r="118" spans="1:8" hidden="1" x14ac:dyDescent="0.25">
      <c r="A118" s="62"/>
      <c r="B118" s="64"/>
      <c r="C118" s="64"/>
      <c r="G118" s="34"/>
      <c r="H118" s="43">
        <f t="shared" si="61"/>
        <v>0</v>
      </c>
    </row>
    <row r="119" spans="1:8" hidden="1" x14ac:dyDescent="0.25">
      <c r="A119" s="62"/>
      <c r="B119" s="65"/>
      <c r="C119" s="65"/>
      <c r="D119" s="32"/>
      <c r="E119" s="32"/>
      <c r="F119" s="32"/>
      <c r="G119" s="39"/>
      <c r="H119" s="43">
        <f t="shared" si="61"/>
        <v>0</v>
      </c>
    </row>
    <row r="120" spans="1:8" x14ac:dyDescent="0.25">
      <c r="A120" s="51" t="s">
        <v>14</v>
      </c>
      <c r="B120" s="52" t="s">
        <v>48</v>
      </c>
      <c r="C120" s="52" t="s">
        <v>43</v>
      </c>
      <c r="D120" s="33" t="s">
        <v>53</v>
      </c>
      <c r="E120" s="50"/>
      <c r="F120" s="50"/>
      <c r="G120" s="38">
        <v>0.93169999999999997</v>
      </c>
      <c r="H120" s="43"/>
    </row>
    <row r="121" spans="1:8" x14ac:dyDescent="0.25">
      <c r="A121" s="51"/>
      <c r="B121" s="53"/>
      <c r="C121" s="53"/>
      <c r="D121" t="s">
        <v>54</v>
      </c>
      <c r="E121" s="45">
        <v>1</v>
      </c>
      <c r="F121" s="45"/>
      <c r="G121" s="34">
        <v>0.72219999999999995</v>
      </c>
      <c r="H121" s="43">
        <f t="shared" si="61"/>
        <v>-0.20950000000000002</v>
      </c>
    </row>
    <row r="122" spans="1:8" x14ac:dyDescent="0.25">
      <c r="A122" s="51"/>
      <c r="B122" s="53"/>
      <c r="C122" s="53"/>
      <c r="D122" t="s">
        <v>55</v>
      </c>
      <c r="E122" s="45">
        <v>2</v>
      </c>
      <c r="F122" s="45"/>
      <c r="G122" s="34">
        <v>0.68</v>
      </c>
      <c r="H122" s="43">
        <f t="shared" si="61"/>
        <v>-4.2199999999999904E-2</v>
      </c>
    </row>
    <row r="123" spans="1:8" x14ac:dyDescent="0.25">
      <c r="A123" s="51"/>
      <c r="B123" s="53"/>
      <c r="C123" s="53"/>
      <c r="D123" t="s">
        <v>56</v>
      </c>
      <c r="E123" s="45">
        <v>20</v>
      </c>
      <c r="F123" s="45"/>
      <c r="G123" s="34">
        <v>0.67720000000000002</v>
      </c>
      <c r="H123" s="43">
        <f t="shared" si="61"/>
        <v>-2.8000000000000247E-3</v>
      </c>
    </row>
    <row r="124" spans="1:8" ht="2.25" customHeight="1" x14ac:dyDescent="0.25">
      <c r="A124" s="51"/>
      <c r="B124" s="53"/>
      <c r="C124" s="53"/>
      <c r="G124" s="34"/>
      <c r="H124" s="43">
        <f t="shared" si="61"/>
        <v>-0.67720000000000002</v>
      </c>
    </row>
    <row r="125" spans="1:8" hidden="1" x14ac:dyDescent="0.25">
      <c r="A125" s="51"/>
      <c r="B125" s="53"/>
      <c r="C125" s="53"/>
      <c r="G125" s="34"/>
      <c r="H125" s="43">
        <f t="shared" si="61"/>
        <v>0</v>
      </c>
    </row>
    <row r="126" spans="1:8" hidden="1" x14ac:dyDescent="0.25">
      <c r="A126" s="51"/>
      <c r="B126" s="53"/>
      <c r="C126" s="53"/>
      <c r="G126" s="34"/>
      <c r="H126" s="43">
        <f t="shared" si="61"/>
        <v>0</v>
      </c>
    </row>
    <row r="127" spans="1:8" hidden="1" x14ac:dyDescent="0.25">
      <c r="A127" s="51"/>
      <c r="B127" s="53"/>
      <c r="C127" s="53"/>
      <c r="G127" s="34"/>
      <c r="H127" s="43">
        <f t="shared" si="61"/>
        <v>0</v>
      </c>
    </row>
    <row r="128" spans="1:8" hidden="1" x14ac:dyDescent="0.25">
      <c r="A128" s="51"/>
      <c r="B128" s="53"/>
      <c r="C128" s="53"/>
      <c r="G128" s="34"/>
      <c r="H128" s="43">
        <f t="shared" si="61"/>
        <v>0</v>
      </c>
    </row>
    <row r="129" spans="1:8" hidden="1" x14ac:dyDescent="0.25">
      <c r="A129" s="51"/>
      <c r="B129" s="54"/>
      <c r="C129" s="54"/>
      <c r="D129" s="32"/>
      <c r="E129" s="32"/>
      <c r="F129" s="32"/>
      <c r="G129" s="39"/>
      <c r="H129" s="43">
        <f t="shared" si="61"/>
        <v>0</v>
      </c>
    </row>
    <row r="130" spans="1:8" x14ac:dyDescent="0.25">
      <c r="A130" s="55" t="s">
        <v>15</v>
      </c>
      <c r="B130" s="56" t="s">
        <v>50</v>
      </c>
      <c r="C130" s="56" t="s">
        <v>44</v>
      </c>
      <c r="D130" s="33" t="s">
        <v>53</v>
      </c>
      <c r="E130" s="50"/>
      <c r="F130" s="50"/>
      <c r="G130" s="38">
        <v>0.95030000000000003</v>
      </c>
      <c r="H130" s="43"/>
    </row>
    <row r="131" spans="1:8" x14ac:dyDescent="0.25">
      <c r="A131" s="55"/>
      <c r="B131" s="57"/>
      <c r="C131" s="57"/>
      <c r="D131" t="s">
        <v>54</v>
      </c>
      <c r="E131" s="45">
        <v>13</v>
      </c>
      <c r="F131" s="45"/>
      <c r="G131" s="34">
        <v>0.75</v>
      </c>
      <c r="H131" s="43">
        <f t="shared" si="61"/>
        <v>-0.20030000000000003</v>
      </c>
    </row>
    <row r="132" spans="1:8" x14ac:dyDescent="0.25">
      <c r="A132" s="55"/>
      <c r="B132" s="57"/>
      <c r="C132" s="57"/>
      <c r="D132" t="s">
        <v>55</v>
      </c>
      <c r="E132" s="45">
        <v>25</v>
      </c>
      <c r="F132" s="45"/>
      <c r="G132" s="34">
        <v>0.68630000000000002</v>
      </c>
      <c r="H132" s="43">
        <f t="shared" si="61"/>
        <v>-6.3699999999999979E-2</v>
      </c>
    </row>
    <row r="133" spans="1:8" ht="14.25" customHeight="1" x14ac:dyDescent="0.25">
      <c r="A133" s="55"/>
      <c r="B133" s="57"/>
      <c r="C133" s="57"/>
      <c r="D133" t="s">
        <v>56</v>
      </c>
      <c r="E133" s="45">
        <v>164</v>
      </c>
      <c r="F133" s="45"/>
      <c r="G133" s="34">
        <v>0.68059999999999998</v>
      </c>
      <c r="H133" s="43">
        <f t="shared" si="61"/>
        <v>-5.7000000000000384E-3</v>
      </c>
    </row>
    <row r="134" spans="1:8" hidden="1" x14ac:dyDescent="0.25">
      <c r="A134" s="55"/>
      <c r="B134" s="57"/>
      <c r="C134" s="57"/>
      <c r="G134" s="34"/>
      <c r="H134" s="43">
        <f t="shared" si="61"/>
        <v>-0.68059999999999998</v>
      </c>
    </row>
    <row r="135" spans="1:8" hidden="1" x14ac:dyDescent="0.25">
      <c r="A135" s="55"/>
      <c r="B135" s="57"/>
      <c r="C135" s="57"/>
      <c r="G135" s="34"/>
      <c r="H135" s="43">
        <f t="shared" si="61"/>
        <v>0</v>
      </c>
    </row>
    <row r="136" spans="1:8" hidden="1" x14ac:dyDescent="0.25">
      <c r="A136" s="55"/>
      <c r="B136" s="57"/>
      <c r="C136" s="57"/>
      <c r="G136" s="34"/>
      <c r="H136" s="43">
        <f t="shared" si="61"/>
        <v>0</v>
      </c>
    </row>
    <row r="137" spans="1:8" hidden="1" x14ac:dyDescent="0.25">
      <c r="A137" s="55"/>
      <c r="B137" s="57"/>
      <c r="C137" s="57"/>
      <c r="G137" s="34"/>
      <c r="H137" s="43">
        <f t="shared" si="61"/>
        <v>0</v>
      </c>
    </row>
    <row r="138" spans="1:8" hidden="1" x14ac:dyDescent="0.25">
      <c r="A138" s="55"/>
      <c r="B138" s="57"/>
      <c r="C138" s="57"/>
      <c r="G138" s="34"/>
      <c r="H138" s="43">
        <f t="shared" si="61"/>
        <v>0</v>
      </c>
    </row>
    <row r="139" spans="1:8" hidden="1" x14ac:dyDescent="0.25">
      <c r="A139" s="55"/>
      <c r="B139" s="58"/>
      <c r="C139" s="58"/>
      <c r="D139" s="32"/>
      <c r="E139" s="32"/>
      <c r="F139" s="32"/>
      <c r="G139" s="39"/>
      <c r="H139" s="43">
        <f t="shared" si="61"/>
        <v>0</v>
      </c>
    </row>
    <row r="140" spans="1:8" x14ac:dyDescent="0.25">
      <c r="A140" s="46" t="s">
        <v>49</v>
      </c>
      <c r="B140" s="47" t="s">
        <v>48</v>
      </c>
      <c r="C140" s="47" t="s">
        <v>43</v>
      </c>
      <c r="D140" s="33" t="s">
        <v>53</v>
      </c>
      <c r="E140" s="50"/>
      <c r="F140" s="50"/>
      <c r="G140" s="38">
        <v>0.93230000000000002</v>
      </c>
      <c r="H140" s="43"/>
    </row>
    <row r="141" spans="1:8" x14ac:dyDescent="0.25">
      <c r="A141" s="46"/>
      <c r="B141" s="48"/>
      <c r="C141" s="48"/>
      <c r="D141" t="s">
        <v>54</v>
      </c>
      <c r="E141" s="45">
        <v>1</v>
      </c>
      <c r="F141" s="45"/>
      <c r="G141" s="34">
        <v>0.70599999999999996</v>
      </c>
      <c r="H141" s="43">
        <f t="shared" si="61"/>
        <v>-0.22630000000000006</v>
      </c>
    </row>
    <row r="142" spans="1:8" x14ac:dyDescent="0.25">
      <c r="A142" s="46"/>
      <c r="B142" s="48"/>
      <c r="C142" s="48"/>
      <c r="D142" t="s">
        <v>55</v>
      </c>
      <c r="E142" s="45">
        <v>2</v>
      </c>
      <c r="F142" s="45"/>
      <c r="G142" s="34">
        <v>0.68200000000000005</v>
      </c>
      <c r="H142" s="43">
        <f t="shared" si="61"/>
        <v>-2.399999999999991E-2</v>
      </c>
    </row>
    <row r="143" spans="1:8" x14ac:dyDescent="0.25">
      <c r="A143" s="46"/>
      <c r="B143" s="48"/>
      <c r="C143" s="48"/>
      <c r="D143" t="s">
        <v>56</v>
      </c>
      <c r="E143" s="45">
        <v>20</v>
      </c>
      <c r="F143" s="45"/>
      <c r="G143" s="34">
        <v>0.6754</v>
      </c>
      <c r="H143" s="44">
        <f t="shared" si="61"/>
        <v>-6.6000000000000503E-3</v>
      </c>
    </row>
    <row r="144" spans="1:8" hidden="1" x14ac:dyDescent="0.25">
      <c r="A144" s="46"/>
      <c r="B144" s="48"/>
      <c r="C144" s="48"/>
      <c r="G144" s="34"/>
      <c r="H144" s="31">
        <f t="shared" ref="H144:H149" si="62">G144-G143</f>
        <v>-0.6754</v>
      </c>
    </row>
    <row r="145" spans="1:8" hidden="1" x14ac:dyDescent="0.25">
      <c r="A145" s="46"/>
      <c r="B145" s="48"/>
      <c r="C145" s="48"/>
      <c r="G145" s="34"/>
      <c r="H145" s="31">
        <f t="shared" si="62"/>
        <v>0</v>
      </c>
    </row>
    <row r="146" spans="1:8" hidden="1" x14ac:dyDescent="0.25">
      <c r="A146" s="46"/>
      <c r="B146" s="48"/>
      <c r="C146" s="48"/>
      <c r="G146" s="34"/>
      <c r="H146" s="31">
        <f t="shared" si="62"/>
        <v>0</v>
      </c>
    </row>
    <row r="147" spans="1:8" hidden="1" x14ac:dyDescent="0.25">
      <c r="A147" s="46"/>
      <c r="B147" s="48"/>
      <c r="C147" s="48"/>
      <c r="G147" s="34"/>
      <c r="H147" s="31">
        <f t="shared" si="62"/>
        <v>0</v>
      </c>
    </row>
    <row r="148" spans="1:8" hidden="1" x14ac:dyDescent="0.25">
      <c r="A148" s="46"/>
      <c r="B148" s="48"/>
      <c r="C148" s="48"/>
      <c r="G148" s="34"/>
      <c r="H148" s="31">
        <f t="shared" si="62"/>
        <v>0</v>
      </c>
    </row>
    <row r="149" spans="1:8" ht="1.5" customHeight="1" x14ac:dyDescent="0.25">
      <c r="A149" s="46"/>
      <c r="B149" s="49"/>
      <c r="C149" s="49"/>
      <c r="D149" s="32"/>
      <c r="E149" s="32"/>
      <c r="F149" s="32"/>
      <c r="G149" s="35"/>
      <c r="H149" s="31"/>
    </row>
    <row r="152" spans="1:8" x14ac:dyDescent="0.25">
      <c r="A152" t="s">
        <v>57</v>
      </c>
    </row>
  </sheetData>
  <mergeCells count="50">
    <mergeCell ref="A42:A51"/>
    <mergeCell ref="A2:A11"/>
    <mergeCell ref="A12:A21"/>
    <mergeCell ref="A22:A31"/>
    <mergeCell ref="A32:A41"/>
    <mergeCell ref="C2:C11"/>
    <mergeCell ref="C12:C21"/>
    <mergeCell ref="C22:C31"/>
    <mergeCell ref="C32:C41"/>
    <mergeCell ref="C42:C51"/>
    <mergeCell ref="B2:B9"/>
    <mergeCell ref="B12:B21"/>
    <mergeCell ref="B22:B31"/>
    <mergeCell ref="B32:B41"/>
    <mergeCell ref="B42:B51"/>
    <mergeCell ref="A100:A109"/>
    <mergeCell ref="B100:B107"/>
    <mergeCell ref="C100:C109"/>
    <mergeCell ref="A110:A119"/>
    <mergeCell ref="B110:B119"/>
    <mergeCell ref="C110:C119"/>
    <mergeCell ref="E120:F120"/>
    <mergeCell ref="E130:F130"/>
    <mergeCell ref="E140:F140"/>
    <mergeCell ref="E111:F111"/>
    <mergeCell ref="E112:F112"/>
    <mergeCell ref="E113:F113"/>
    <mergeCell ref="E121:F121"/>
    <mergeCell ref="E100:F100"/>
    <mergeCell ref="E101:F101"/>
    <mergeCell ref="E102:F102"/>
    <mergeCell ref="E103:F103"/>
    <mergeCell ref="E110:F110"/>
    <mergeCell ref="E122:F122"/>
    <mergeCell ref="E123:F123"/>
    <mergeCell ref="A140:A149"/>
    <mergeCell ref="B140:B149"/>
    <mergeCell ref="C140:C149"/>
    <mergeCell ref="A120:A129"/>
    <mergeCell ref="B120:B129"/>
    <mergeCell ref="C120:C129"/>
    <mergeCell ref="A130:A139"/>
    <mergeCell ref="B130:B139"/>
    <mergeCell ref="C130:C139"/>
    <mergeCell ref="E141:F141"/>
    <mergeCell ref="E142:F142"/>
    <mergeCell ref="E143:F143"/>
    <mergeCell ref="E131:F131"/>
    <mergeCell ref="E132:F132"/>
    <mergeCell ref="E133:F1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AutoAttack_Results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Poddighe</dc:creator>
  <cp:lastModifiedBy>Gabriele Poddighe</cp:lastModifiedBy>
  <dcterms:created xsi:type="dcterms:W3CDTF">2024-07-10T14:20:45Z</dcterms:created>
  <dcterms:modified xsi:type="dcterms:W3CDTF">2024-07-18T13:44:24Z</dcterms:modified>
</cp:coreProperties>
</file>