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sila\Portfolio_Projects\!GitHub Repo\Excel_Github\Excel_Projects\DataFrenchyAcademy_Challenges\"/>
    </mc:Choice>
  </mc:AlternateContent>
  <xr:revisionPtr revIDLastSave="0" documentId="13_ncr:1_{CD7A19AE-A76F-4C29-B7B1-E7FFDAA20936}" xr6:coauthVersionLast="47" xr6:coauthVersionMax="47" xr10:uidLastSave="{00000000-0000-0000-0000-000000000000}"/>
  <bookViews>
    <workbookView xWindow="-108" yWindow="-108" windowWidth="23256" windowHeight="12456" activeTab="3" xr2:uid="{8C05CE5B-3ACC-4BED-A3A0-9FF0D5045F93}"/>
  </bookViews>
  <sheets>
    <sheet name="Questions" sheetId="3" r:id="rId1"/>
    <sheet name="Sheet3" sheetId="8" state="hidden" r:id="rId2"/>
    <sheet name="Dataset" sheetId="1" r:id="rId3"/>
    <sheet name="Analysis" sheetId="4" r:id="rId4"/>
    <sheet name="Dashboard" sheetId="5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0" i="4"/>
  <c r="G29" i="4"/>
  <c r="G28" i="4"/>
  <c r="G27" i="4"/>
  <c r="G26" i="4"/>
  <c r="E26" i="4"/>
  <c r="F26" i="4"/>
  <c r="H26" i="4"/>
  <c r="E27" i="4"/>
  <c r="F27" i="4"/>
  <c r="H27" i="4"/>
  <c r="E28" i="4"/>
  <c r="F28" i="4"/>
  <c r="H28" i="4"/>
  <c r="E29" i="4"/>
  <c r="F29" i="4"/>
  <c r="H29" i="4"/>
  <c r="E30" i="4"/>
  <c r="F30" i="4"/>
  <c r="H30" i="4"/>
  <c r="B25" i="4"/>
  <c r="E4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O7" i="5"/>
  <c r="K7" i="5"/>
  <c r="F7" i="5"/>
  <c r="B7" i="5"/>
</calcChain>
</file>

<file path=xl/sharedStrings.xml><?xml version="1.0" encoding="utf-8"?>
<sst xmlns="http://schemas.openxmlformats.org/spreadsheetml/2006/main" count="2160" uniqueCount="68">
  <si>
    <t>Date</t>
  </si>
  <si>
    <t>Revenue</t>
  </si>
  <si>
    <t>Expenses</t>
  </si>
  <si>
    <t>Marketing_Spend</t>
  </si>
  <si>
    <t>Customer_Count</t>
  </si>
  <si>
    <t>Region</t>
  </si>
  <si>
    <t>Product_Category</t>
  </si>
  <si>
    <t>South</t>
  </si>
  <si>
    <t>Furniture</t>
  </si>
  <si>
    <t>North</t>
  </si>
  <si>
    <t>Clothing</t>
  </si>
  <si>
    <t>West</t>
  </si>
  <si>
    <t>Electronics</t>
  </si>
  <si>
    <t>East</t>
  </si>
  <si>
    <t>Groceries</t>
  </si>
  <si>
    <t>DataFrenchy Excel Challenge #1 (8/30/2024)</t>
  </si>
  <si>
    <t>2) What is the average Marketing Spend for each Product Category?</t>
  </si>
  <si>
    <t>3) Identify the day with the highest Profit (Profit = Revenue - Expenses - Marketing Spend)</t>
  </si>
  <si>
    <t>4) Calculate the total number of Customers for each Region and Product Category combination.</t>
  </si>
  <si>
    <t>5) Determine the day with the highest number of Customers.</t>
  </si>
  <si>
    <t>6) Find the top and bottom 5 days when it comes to Revenue.</t>
  </si>
  <si>
    <t>Reach out to DataFrenchy Academy's inbox on LinkedIn for further questions! Answers will be released on September 2nd!</t>
  </si>
  <si>
    <t>7) Create a pivot table showing the average Revenue and Expenses by Region and Product Category in the year 2021.</t>
  </si>
  <si>
    <t>9) Create a dashboard involving the pivot table in Step 7, the line chart in Step 8, and the KPIs of Total Revenue and Customers in 2021. No filters are needed, just a clean, simple dashboard.</t>
  </si>
  <si>
    <t>1) Calculate the total Revenue for each Region.</t>
  </si>
  <si>
    <t>8) Plot a combo (bar/line) chart showing the trend of Revenue and Costs in the year 2021. For Costs, make sure to combine Expenses and Marketing Spend to create a new column called "Costs". For the chart, make sure the x-axis is Months and not exact dates. (ex. January, February, etc.)</t>
  </si>
  <si>
    <t>Row Labels</t>
  </si>
  <si>
    <t>Grand Total</t>
  </si>
  <si>
    <t>Sum of Revenue</t>
  </si>
  <si>
    <t>Total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</si>
  <si>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</si>
  <si>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</si>
  <si>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</si>
  <si>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</si>
  <si>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</si>
  <si>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</si>
  <si>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</si>
  <si>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</si>
  <si>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</si>
  <si>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</si>
  <si>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</si>
  <si>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</si>
  <si>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</si>
  <si>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Profit</t>
  </si>
  <si>
    <t>Average Marketing_Spend</t>
  </si>
  <si>
    <t>Product Category</t>
  </si>
  <si>
    <t>Sum of Profit</t>
  </si>
  <si>
    <t>Sum of Customer_Count</t>
  </si>
  <si>
    <t>Column Labels</t>
  </si>
  <si>
    <t>Total Customer_Count</t>
  </si>
  <si>
    <t>Average Revenue by Region and Product Category</t>
  </si>
  <si>
    <t>Average Expenses  by Region and Product Category</t>
  </si>
  <si>
    <t>Costs</t>
  </si>
  <si>
    <t>Sum of Costs</t>
  </si>
  <si>
    <t>Financial Dashboard 2021</t>
  </si>
  <si>
    <t>Total Customers</t>
  </si>
  <si>
    <t>Total Customers in 2021</t>
  </si>
  <si>
    <t>Total Revenue in 2021</t>
  </si>
  <si>
    <t>Total Profit in 2021</t>
  </si>
  <si>
    <t>Year</t>
  </si>
  <si>
    <t>Total Costs in 2021</t>
  </si>
  <si>
    <t>Total Costs</t>
  </si>
  <si>
    <t>Total Profit</t>
  </si>
  <si>
    <t>Top 5 Days with highest revenue</t>
  </si>
  <si>
    <t>Bottom 5 Days with lowest revenue</t>
  </si>
  <si>
    <t>KPIs</t>
  </si>
  <si>
    <t>7) Create a pivot table showing the average Revenue and Expenses by Region and Product Category.</t>
  </si>
  <si>
    <t>Average Expenses by Region and 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</si>
</sst>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??_);_(@_)"/>
    <numFmt numFmtId="165" formatCode="_-[$$-409]* #,##0.00_ ;_-[$$-409]* \-#,##0.00\ ;_-[$$-409]* &quot;-&quot;??_ ;_-@_ "/>
    <numFmt numFmtId="166" formatCode="[$-F800]dddd\,\ mmmm\ dd\,\ yyyy"/>
    <numFmt numFmtId="167" formatCode="yyyy/mm/dd;@"/>
    <numFmt numFmtId="168" formatCode="[$$-409]#,##0_ ;\-[$$-409]#,##0\ "/>
    <numFmt numFmtId="169" formatCode="[$$-409]#,##0"/>
  </numFmts>
  <fonts count="26">
    <font>
      <sz val="11"/>
      <color theme="1"/>
      <name val="Aptos Narrow"/>
      <family val="2"/>
    </font>
    <font>
      <sz val="11"/>
      <color theme="1"/>
      <name val="Aptos Narrow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</font>
    <font>
      <b/>
      <sz val="13"/>
      <color theme="3"/>
      <name val="Aptos Narrow"/>
      <family val="2"/>
    </font>
    <font>
      <b/>
      <sz val="11"/>
      <color theme="3"/>
      <name val="Aptos Narrow"/>
      <family val="2"/>
    </font>
    <font>
      <sz val="11"/>
      <color rgb="FF006100"/>
      <name val="Aptos Narrow"/>
      <family val="2"/>
    </font>
    <font>
      <sz val="11"/>
      <color rgb="FF9C0006"/>
      <name val="Aptos Narrow"/>
      <family val="2"/>
    </font>
    <font>
      <sz val="11"/>
      <color rgb="FF9C5700"/>
      <name val="Aptos Narrow"/>
      <family val="2"/>
    </font>
    <font>
      <sz val="11"/>
      <color rgb="FF3F3F76"/>
      <name val="Aptos Narrow"/>
      <family val="2"/>
    </font>
    <font>
      <b/>
      <sz val="11"/>
      <color rgb="FF3F3F3F"/>
      <name val="Aptos Narrow"/>
      <family val="2"/>
    </font>
    <font>
      <b/>
      <sz val="11"/>
      <color rgb="FFFA7D00"/>
      <name val="Aptos Narrow"/>
      <family val="2"/>
    </font>
    <font>
      <sz val="11"/>
      <color rgb="FFFA7D00"/>
      <name val="Aptos Narrow"/>
      <family val="2"/>
    </font>
    <font>
      <b/>
      <sz val="11"/>
      <color theme="0"/>
      <name val="Aptos Narrow"/>
      <family val="2"/>
    </font>
    <font>
      <sz val="11"/>
      <color rgb="FFFF0000"/>
      <name val="Aptos Narrow"/>
      <family val="2"/>
    </font>
    <font>
      <i/>
      <sz val="11"/>
      <color rgb="FF7F7F7F"/>
      <name val="Aptos Narrow"/>
      <family val="2"/>
    </font>
    <font>
      <b/>
      <sz val="11"/>
      <color theme="1"/>
      <name val="Aptos Narrow"/>
      <family val="2"/>
    </font>
    <font>
      <sz val="11"/>
      <color theme="0"/>
      <name val="Aptos Narrow"/>
      <family val="2"/>
    </font>
    <font>
      <sz val="12"/>
      <color theme="1"/>
      <name val="Aptos Narrow"/>
      <family val="2"/>
    </font>
    <font>
      <b/>
      <sz val="28"/>
      <color theme="0"/>
      <name val="Aptos Narrow"/>
      <family val="2"/>
    </font>
    <font>
      <b/>
      <sz val="16"/>
      <color theme="8"/>
      <name val="Aptos Narrow"/>
    </font>
    <font>
      <b/>
      <sz val="36"/>
      <color theme="8"/>
      <name val="Aptos Narrow"/>
    </font>
    <font>
      <b/>
      <sz val="16"/>
      <color theme="4" tint="-0.249977111117893"/>
      <name val="Aptos Narrow"/>
    </font>
    <font>
      <b/>
      <sz val="24"/>
      <color theme="4" tint="-0.249977111117893"/>
      <name val="Aptos Narrow"/>
    </font>
    <font>
      <b/>
      <sz val="28"/>
      <color theme="4"/>
      <name val="Aptos Narrow"/>
    </font>
    <font>
      <b/>
      <sz val="11"/>
      <color theme="1"/>
      <name val="Aptos Narrow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0" xfId="0" applyFont="1" applyBorder="1"/>
    <xf numFmtId="0" fontId="0" fillId="33" borderId="10" xfId="0" applyFill="1" applyBorder="1"/>
    <xf numFmtId="0" fontId="0" fillId="33" borderId="13" xfId="0" applyFill="1" applyBorder="1"/>
    <xf numFmtId="0" fontId="0" fillId="33" borderId="12" xfId="0" applyFill="1" applyBorder="1"/>
    <xf numFmtId="0" fontId="0" fillId="33" borderId="14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left" indent="1"/>
    </xf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34" borderId="0" xfId="0" applyFill="1" applyBorder="1"/>
    <xf numFmtId="0" fontId="0" fillId="34" borderId="0" xfId="0" applyFill="1" applyBorder="1" applyAlignment="1">
      <alignment horizontal="center"/>
    </xf>
    <xf numFmtId="0" fontId="21" fillId="34" borderId="0" xfId="0" applyFont="1" applyFill="1" applyBorder="1" applyAlignment="1">
      <alignment horizontal="center" vertical="top"/>
    </xf>
    <xf numFmtId="0" fontId="21" fillId="34" borderId="0" xfId="0" applyFont="1" applyFill="1" applyBorder="1" applyAlignment="1">
      <alignment vertical="top"/>
    </xf>
    <xf numFmtId="0" fontId="20" fillId="34" borderId="0" xfId="0" applyFont="1" applyFill="1" applyBorder="1" applyAlignment="1"/>
    <xf numFmtId="167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/>
    <xf numFmtId="0" fontId="19" fillId="33" borderId="11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Border="1" applyAlignment="1">
      <alignment horizontal="center"/>
    </xf>
    <xf numFmtId="168" fontId="23" fillId="34" borderId="0" xfId="0" applyNumberFormat="1" applyFont="1" applyFill="1" applyBorder="1" applyAlignment="1">
      <alignment horizontal="center" vertical="top"/>
    </xf>
    <xf numFmtId="0" fontId="24" fillId="34" borderId="0" xfId="0" applyFont="1" applyFill="1" applyBorder="1" applyAlignment="1">
      <alignment horizontal="center" vertical="top"/>
    </xf>
    <xf numFmtId="0" fontId="22" fillId="34" borderId="0" xfId="0" applyFont="1" applyFill="1" applyBorder="1" applyAlignment="1">
      <alignment horizontal="center"/>
    </xf>
    <xf numFmtId="169" fontId="23" fillId="34" borderId="0" xfId="0" applyNumberFormat="1" applyFont="1" applyFill="1" applyBorder="1" applyAlignment="1">
      <alignment horizontal="center" vertical="top"/>
    </xf>
    <xf numFmtId="3" fontId="23" fillId="34" borderId="0" xfId="0" applyNumberFormat="1" applyFon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" formatCode="0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2021 Revenue and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Analysis!$C$55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Analysis!$B$56:$B$69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Analysis!$C$56:$C$69</c:f>
              <c:numCache>
                <c:formatCode>_-[$$-409]* #,##0.00_ ;_-[$$-409]* \-#,##0.00\ ;_-[$$-409]* "-"??_ ;_-@_ </c:formatCode>
                <c:ptCount val="12"/>
                <c:pt idx="0">
                  <c:v>4079129</c:v>
                </c:pt>
                <c:pt idx="1">
                  <c:v>3781580</c:v>
                </c:pt>
                <c:pt idx="2">
                  <c:v>4185796</c:v>
                </c:pt>
                <c:pt idx="3">
                  <c:v>3602489</c:v>
                </c:pt>
                <c:pt idx="4">
                  <c:v>4161619</c:v>
                </c:pt>
                <c:pt idx="5">
                  <c:v>4100839</c:v>
                </c:pt>
                <c:pt idx="6">
                  <c:v>4280387</c:v>
                </c:pt>
                <c:pt idx="7">
                  <c:v>3879623</c:v>
                </c:pt>
                <c:pt idx="8">
                  <c:v>3797197</c:v>
                </c:pt>
                <c:pt idx="9">
                  <c:v>3961692</c:v>
                </c:pt>
                <c:pt idx="10">
                  <c:v>4193881</c:v>
                </c:pt>
                <c:pt idx="11">
                  <c:v>4059040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7-41E9-B21D-271B8311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525520"/>
        <c:axId val="372524688"/>
      </c:barChart>
      <c:lineChart>
        <c:grouping val="standard"/>
        <c:varyColors val="0"/>
        <c:ser>
          <c:idx val="1"/>
          <c:order val="1"/>
          <c:tx>
            <c:strRef>
              <c:f>Analysis!$D$55</c:f>
              <c:strCache>
                <c:ptCount val="1"/>
                <c:pt idx="0">
                  <c:v>Sum of Costs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Analysis!$B$56:$B$69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Analysis!$D$56:$D$69</c:f>
              <c:numCache>
                <c:formatCode>_-[$$-409]* #,##0.00_ ;_-[$$-409]* \-#,##0.00\ ;_-[$$-409]* "-"??_ ;_-@_ </c:formatCode>
                <c:ptCount val="12"/>
                <c:pt idx="0">
                  <c:v>2482680</c:v>
                </c:pt>
                <c:pt idx="1">
                  <c:v>2041696</c:v>
                </c:pt>
                <c:pt idx="2">
                  <c:v>2456731</c:v>
                </c:pt>
                <c:pt idx="3">
                  <c:v>2497971</c:v>
                </c:pt>
                <c:pt idx="4">
                  <c:v>2428034</c:v>
                </c:pt>
                <c:pt idx="5">
                  <c:v>2321034</c:v>
                </c:pt>
                <c:pt idx="6">
                  <c:v>2463236</c:v>
                </c:pt>
                <c:pt idx="7">
                  <c:v>2492965</c:v>
                </c:pt>
                <c:pt idx="8">
                  <c:v>2550277</c:v>
                </c:pt>
                <c:pt idx="9">
                  <c:v>2441584</c:v>
                </c:pt>
                <c:pt idx="10">
                  <c:v>2579822</c:v>
                </c:pt>
                <c:pt idx="11">
                  <c:v>2565131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7-41E9-B21D-271B8311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09648"/>
        <c:axId val="372527184"/>
      </c:lineChart>
      <c:catAx>
        <c:axId val="3725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4688"/>
        <c:crosses val="autoZero"/>
        <c:auto val="1"/>
        <c:lblAlgn val="ctr"/>
        <c:lblOffset val="100"/>
        <c:noMultiLvlLbl val="0"/>
      </c:catAx>
      <c:valAx>
        <c:axId val="372524688"/>
        <c:scaling>
          <c:orientation val="minMax"/>
        </c:scaling>
        <c:delete val="0"/>
        <c:axPos val="l"/>
        <c:numFmt formatCode="_-[$$-409]* #,##0.0_ ;_-[$$-409]* \-#,##0.0\ ;_-[$$-409]* &quot;-&quot;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5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2527184"/>
        <c:scaling>
          <c:orientation val="minMax"/>
          <c:min val="0.5"/>
        </c:scaling>
        <c:delete val="0"/>
        <c:axPos val="r"/>
        <c:numFmt formatCode="_-[$$-409]* #,##0.0_ ;_-[$$-409]* \-#,##0.0\ ;_-[$$-409]* &quot;-&quot;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9648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2909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252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Analysis!$C$35:$C$36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Analysis!$C$37:$C$41</c:f>
              <c:numCache>
                <c:formatCode>_-[$$-409]* #,##0.00_ ;_-[$$-409]* \-#,##0.00\ ;_-[$$-409]* "-"??_ ;_-@_ </c:formatCode>
                <c:ptCount val="4"/>
                <c:pt idx="0">
                  <c:v>141248.86666666667</c:v>
                </c:pt>
                <c:pt idx="1">
                  <c:v>126255.93589743589</c:v>
                </c:pt>
                <c:pt idx="2">
                  <c:v>140021.71212121213</c:v>
                </c:pt>
                <c:pt idx="3">
                  <c:v>127999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A-4D2E-8CE9-9BD365118BF6}"/>
            </c:ext>
          </c:extLst>
        </c:ser>
        <c:ser>
          <c:idx val="1"/>
          <c:order val="1"/>
          <c:tx>
            <c:strRef>
              <c:f>Analysis!$D$35:$D$36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Analysis!$D$37:$D$41</c:f>
              <c:numCache>
                <c:formatCode>_-[$$-409]* #,##0.00_ ;_-[$$-409]* \-#,##0.00\ ;_-[$$-409]* "-"??_ ;_-@_ </c:formatCode>
                <c:ptCount val="4"/>
                <c:pt idx="0">
                  <c:v>132086.58208955225</c:v>
                </c:pt>
                <c:pt idx="1">
                  <c:v>132033.11111111112</c:v>
                </c:pt>
                <c:pt idx="2">
                  <c:v>121237.10126582278</c:v>
                </c:pt>
                <c:pt idx="3">
                  <c:v>132813.75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A-4D2E-8CE9-9BD365118BF6}"/>
            </c:ext>
          </c:extLst>
        </c:ser>
        <c:ser>
          <c:idx val="2"/>
          <c:order val="2"/>
          <c:tx>
            <c:strRef>
              <c:f>Analysis!$E$35:$E$36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Analysis!$E$37:$E$41</c:f>
              <c:numCache>
                <c:formatCode>_-[$$-409]* #,##0.00_ ;_-[$$-409]* \-#,##0.00\ ;_-[$$-409]* "-"??_ ;_-@_ </c:formatCode>
                <c:ptCount val="4"/>
                <c:pt idx="0">
                  <c:v>122852.33898305085</c:v>
                </c:pt>
                <c:pt idx="1">
                  <c:v>132149.45614035087</c:v>
                </c:pt>
                <c:pt idx="2">
                  <c:v>127856.27692307692</c:v>
                </c:pt>
                <c:pt idx="3">
                  <c:v>137327.26470588235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A-4D2E-8CE9-9BD365118BF6}"/>
            </c:ext>
          </c:extLst>
        </c:ser>
        <c:ser>
          <c:idx val="3"/>
          <c:order val="3"/>
          <c:tx>
            <c:strRef>
              <c:f>Analysis!$F$35:$F$36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Analysis!$B$37:$B$41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Analysis!$F$37:$F$41</c:f>
              <c:numCache>
                <c:formatCode>_-[$$-409]* #,##0.00_ ;_-[$$-409]* \-#,##0.00\ ;_-[$$-409]* "-"??_ ;_-@_ </c:formatCode>
                <c:ptCount val="4"/>
                <c:pt idx="0">
                  <c:v>130336.95714285714</c:v>
                </c:pt>
                <c:pt idx="1">
                  <c:v>136674.47826086957</c:v>
                </c:pt>
                <c:pt idx="2">
                  <c:v>130964.44897959183</c:v>
                </c:pt>
                <c:pt idx="3">
                  <c:v>133654.171875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A-4D2E-8CE9-9BD36511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3090704"/>
        <c:axId val="669219728"/>
        <c:axId val="0"/>
      </c:bar3DChart>
      <c:catAx>
        <c:axId val="21130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728"/>
        <c:crosses val="autoZero"/>
        <c:auto val="1"/>
        <c:lblAlgn val="ctr"/>
        <c:lblOffset val="100"/>
        <c:noMultiLvlLbl val="0"/>
      </c:catAx>
      <c:valAx>
        <c:axId val="6692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Analysis!$C$43:$C$44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Analysis!$C$45:$C$49</c:f>
              <c:numCache>
                <c:formatCode>_-[$$-409]* #,##0.00_ ;_-[$$-409]* \-#,##0.00\ ;_-[$$-409]* "-"??_ ;_-@_ </c:formatCode>
                <c:ptCount val="4"/>
                <c:pt idx="0">
                  <c:v>70656.316666666666</c:v>
                </c:pt>
                <c:pt idx="1">
                  <c:v>68097.743589743593</c:v>
                </c:pt>
                <c:pt idx="2">
                  <c:v>66776.242424242431</c:v>
                </c:pt>
                <c:pt idx="3">
                  <c:v>67439.089552238802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5-4F35-932C-AA9E9CE9E3C6}"/>
            </c:ext>
          </c:extLst>
        </c:ser>
        <c:ser>
          <c:idx val="1"/>
          <c:order val="1"/>
          <c:tx>
            <c:strRef>
              <c:f>Analysis!$D$43:$D$44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Analysis!$D$45:$D$49</c:f>
              <c:numCache>
                <c:formatCode>_-[$$-409]* #,##0.00_ ;_-[$$-409]* \-#,##0.00\ ;_-[$$-409]* "-"??_ ;_-@_ </c:formatCode>
                <c:ptCount val="4"/>
                <c:pt idx="0">
                  <c:v>62925.059701492537</c:v>
                </c:pt>
                <c:pt idx="1">
                  <c:v>55797.933333333334</c:v>
                </c:pt>
                <c:pt idx="2">
                  <c:v>65487.670886075946</c:v>
                </c:pt>
                <c:pt idx="3">
                  <c:v>62047.85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5-4F35-932C-AA9E9CE9E3C6}"/>
            </c:ext>
          </c:extLst>
        </c:ser>
        <c:ser>
          <c:idx val="2"/>
          <c:order val="2"/>
          <c:tx>
            <c:strRef>
              <c:f>Analysis!$E$43:$E$44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Analysis!$E$45:$E$49</c:f>
              <c:numCache>
                <c:formatCode>_-[$$-409]* #,##0.00_ ;_-[$$-409]* \-#,##0.00\ ;_-[$$-409]* "-"??_ ;_-@_ </c:formatCode>
                <c:ptCount val="4"/>
                <c:pt idx="0">
                  <c:v>63616.677966101692</c:v>
                </c:pt>
                <c:pt idx="1">
                  <c:v>62757</c:v>
                </c:pt>
                <c:pt idx="2">
                  <c:v>59681.507692307692</c:v>
                </c:pt>
                <c:pt idx="3">
                  <c:v>67045.73529411765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5-4F35-932C-AA9E9CE9E3C6}"/>
            </c:ext>
          </c:extLst>
        </c:ser>
        <c:ser>
          <c:idx val="3"/>
          <c:order val="3"/>
          <c:tx>
            <c:strRef>
              <c:f>Analysis!$F$43:$F$44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Analysis!$B$45:$B$49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Analysis!$F$45:$F$49</c:f>
              <c:numCache>
                <c:formatCode>_-[$$-409]* #,##0.00_ ;_-[$$-409]* \-#,##0.00\ ;_-[$$-409]* "-"??_ ;_-@_ </c:formatCode>
                <c:ptCount val="4"/>
                <c:pt idx="0">
                  <c:v>64302.657142857141</c:v>
                </c:pt>
                <c:pt idx="1">
                  <c:v>67340.804347826081</c:v>
                </c:pt>
                <c:pt idx="2">
                  <c:v>60933.367346938772</c:v>
                </c:pt>
                <c:pt idx="3">
                  <c:v>61662.328125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5-4F35-932C-AA9E9CE9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314528"/>
        <c:axId val="552315360"/>
        <c:axId val="0"/>
      </c:bar3DChart>
      <c:catAx>
        <c:axId val="5523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15360"/>
        <c:crosses val="autoZero"/>
        <c:auto val="1"/>
        <c:lblAlgn val="ctr"/>
        <c:lblOffset val="100"/>
        <c:noMultiLvlLbl val="0"/>
      </c:catAx>
      <c:valAx>
        <c:axId val="5523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+mj-lt"/>
                <a:ea typeface="+mn-ea"/>
                <a:cs typeface="+mn-cs"/>
              </a:defRPr>
            </a:pPr>
            <a:r>
              <a:rPr lang="en-IN" sz="1800" b="1">
                <a:solidFill>
                  <a:schemeClr val="accent1"/>
                </a:solidFill>
                <a:latin typeface="+mj-lt"/>
              </a:rPr>
              <a:t>Average Revenue by Region and Product Category 2021</a:t>
            </a:r>
          </a:p>
        </c:rich>
      </c:tx>
      <c:layout>
        <c:manualLayout>
          <c:xMode val="edge"/>
          <c:yMode val="edge"/>
          <c:x val="0.1113078307568513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10774827356658"/>
          <c:y val="0.15303398058252426"/>
          <c:w val="0.8054629486429481"/>
          <c:h val="0.700593417934408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Analysis!$C$90:$C$91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Analysis!$B$92:$B$96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Analysis!$C$92:$C$96</c:f>
              <c:numCache>
                <c:formatCode>_-[$$-409]* #,##0.00_ ;_-[$$-409]* \-#,##0.00\ ;_-[$$-409]* "-"??_ ;_-@_ </c:formatCode>
                <c:ptCount val="4"/>
                <c:pt idx="0">
                  <c:v>148689.71428571429</c:v>
                </c:pt>
                <c:pt idx="1">
                  <c:v>134872.83870967742</c:v>
                </c:pt>
                <c:pt idx="2">
                  <c:v>141967</c:v>
                </c:pt>
                <c:pt idx="3">
                  <c:v>130943.76666666666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9-462A-A4E4-EBAFCA429BAF}"/>
            </c:ext>
          </c:extLst>
        </c:ser>
        <c:ser>
          <c:idx val="1"/>
          <c:order val="1"/>
          <c:tx>
            <c:strRef>
              <c:f>Analysis!$D$90:$D$91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Analysis!$B$92:$B$96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Analysis!$D$92:$D$96</c:f>
              <c:numCache>
                <c:formatCode>_-[$$-409]* #,##0.00_ ;_-[$$-409]* \-#,##0.00\ ;_-[$$-409]* "-"??_ ;_-@_ </c:formatCode>
                <c:ptCount val="4"/>
                <c:pt idx="0">
                  <c:v>134086.25</c:v>
                </c:pt>
                <c:pt idx="1">
                  <c:v>129127.21052631579</c:v>
                </c:pt>
                <c:pt idx="2">
                  <c:v>121295.26923076923</c:v>
                </c:pt>
                <c:pt idx="3">
                  <c:v>132225.63157894736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9-462A-A4E4-EBAFCA429BAF}"/>
            </c:ext>
          </c:extLst>
        </c:ser>
        <c:ser>
          <c:idx val="2"/>
          <c:order val="2"/>
          <c:tx>
            <c:strRef>
              <c:f>Analysis!$E$90:$E$91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Analysis!$B$92:$B$96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Analysis!$E$92:$E$96</c:f>
              <c:numCache>
                <c:formatCode>_-[$$-409]* #,##0.00_ ;_-[$$-409]* \-#,##0.00\ ;_-[$$-409]* "-"??_ ;_-@_ </c:formatCode>
                <c:ptCount val="4"/>
                <c:pt idx="0">
                  <c:v>126422.47368421052</c:v>
                </c:pt>
                <c:pt idx="1">
                  <c:v>143191.52631578947</c:v>
                </c:pt>
                <c:pt idx="2">
                  <c:v>138657.94736842104</c:v>
                </c:pt>
                <c:pt idx="3">
                  <c:v>118831.53846153847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9-462A-A4E4-EBAFCA429BAF}"/>
            </c:ext>
          </c:extLst>
        </c:ser>
        <c:ser>
          <c:idx val="3"/>
          <c:order val="3"/>
          <c:tx>
            <c:strRef>
              <c:f>Analysis!$F$90:$F$91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Analysis!$B$92:$B$96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Analysis!$F$92:$F$96</c:f>
              <c:numCache>
                <c:formatCode>_-[$$-409]* #,##0.00_ ;_-[$$-409]* \-#,##0.00\ ;_-[$$-409]* "-"??_ ;_-@_ </c:formatCode>
                <c:ptCount val="4"/>
                <c:pt idx="0">
                  <c:v>127207.125</c:v>
                </c:pt>
                <c:pt idx="1">
                  <c:v>135602.875</c:v>
                </c:pt>
                <c:pt idx="2">
                  <c:v>123913.30434782608</c:v>
                </c:pt>
                <c:pt idx="3">
                  <c:v>128566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9-462A-A4E4-EBAFCA429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2760320"/>
        <c:axId val="1292761152"/>
        <c:axId val="0"/>
      </c:bar3DChart>
      <c:catAx>
        <c:axId val="12927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>
                    <a:solidFill>
                      <a:sysClr val="windowText" lastClr="000000"/>
                    </a:solidFill>
                  </a:rPr>
                  <a:t>Region</a:t>
                </a:r>
              </a:p>
            </c:rich>
          </c:tx>
          <c:layout>
            <c:manualLayout>
              <c:xMode val="edge"/>
              <c:yMode val="edge"/>
              <c:x val="0.48372591342393045"/>
              <c:y val="0.91637393930127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61152"/>
        <c:crosses val="autoZero"/>
        <c:auto val="1"/>
        <c:lblAlgn val="ctr"/>
        <c:lblOffset val="100"/>
        <c:noMultiLvlLbl val="0"/>
      </c:catAx>
      <c:valAx>
        <c:axId val="1292761152"/>
        <c:scaling>
          <c:orientation val="minMax"/>
          <c:min val="110000"/>
        </c:scaling>
        <c:delete val="0"/>
        <c:axPos val="l"/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60320"/>
        <c:crosses val="autoZero"/>
        <c:crossBetween val="between"/>
        <c:majorUnit val="8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4871019004757"/>
          <c:y val="0.13335881558494506"/>
          <c:w val="0.16036610923207614"/>
          <c:h val="0.27306016359605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+mj-lt"/>
                <a:ea typeface="+mn-ea"/>
                <a:cs typeface="+mn-cs"/>
              </a:defRPr>
            </a:pPr>
            <a:r>
              <a:rPr lang="en-IN" sz="1800" b="1">
                <a:solidFill>
                  <a:schemeClr val="accent1"/>
                </a:solidFill>
                <a:latin typeface="+mj-lt"/>
              </a:rPr>
              <a:t>Average Expenses by Region and Product Category 2021</a:t>
            </a:r>
          </a:p>
        </c:rich>
      </c:tx>
      <c:layout>
        <c:manualLayout>
          <c:xMode val="edge"/>
          <c:yMode val="edge"/>
          <c:x val="0.17387489063867018"/>
          <c:y val="4.62954178920406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35843694175292"/>
          <c:y val="0.1185208189995668"/>
          <c:w val="0.76402944294644637"/>
          <c:h val="0.761314756771908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Analysis!$C$100:$C$101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Analysis!$B$102:$B$106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Analysis!$C$102:$C$106</c:f>
              <c:numCache>
                <c:formatCode>_-[$$-409]* #,##0.00_ ;_-[$$-409]* \-#,##0.00\ ;_-[$$-409]* "-"??_ ;_-@_ </c:formatCode>
                <c:ptCount val="4"/>
                <c:pt idx="0">
                  <c:v>74886.238095238092</c:v>
                </c:pt>
                <c:pt idx="1">
                  <c:v>69029.032258064515</c:v>
                </c:pt>
                <c:pt idx="2">
                  <c:v>66555.681818181823</c:v>
                </c:pt>
                <c:pt idx="3">
                  <c:v>62435.333333333336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E-4D6D-8A44-2E06ABE954B4}"/>
            </c:ext>
          </c:extLst>
        </c:ser>
        <c:ser>
          <c:idx val="1"/>
          <c:order val="1"/>
          <c:tx>
            <c:strRef>
              <c:f>Analysis!$D$100:$D$101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Analysis!$B$102:$B$106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Analysis!$D$102:$D$106</c:f>
              <c:numCache>
                <c:formatCode>_-[$$-409]* #,##0.00_ ;_-[$$-409]* \-#,##0.00\ ;_-[$$-409]* "-"??_ ;_-@_ </c:formatCode>
                <c:ptCount val="4"/>
                <c:pt idx="0">
                  <c:v>61535</c:v>
                </c:pt>
                <c:pt idx="1">
                  <c:v>55231.947368421053</c:v>
                </c:pt>
                <c:pt idx="2">
                  <c:v>60111.192307692305</c:v>
                </c:pt>
                <c:pt idx="3">
                  <c:v>59221.15789473684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E-4D6D-8A44-2E06ABE954B4}"/>
            </c:ext>
          </c:extLst>
        </c:ser>
        <c:ser>
          <c:idx val="2"/>
          <c:order val="2"/>
          <c:tx>
            <c:strRef>
              <c:f>Analysis!$E$100:$E$101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Analysis!$B$102:$B$106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Analysis!$E$102:$E$106</c:f>
              <c:numCache>
                <c:formatCode>_-[$$-409]* #,##0.00_ ;_-[$$-409]* \-#,##0.00\ ;_-[$$-409]* "-"??_ ;_-@_ </c:formatCode>
                <c:ptCount val="4"/>
                <c:pt idx="0">
                  <c:v>61673.73684210526</c:v>
                </c:pt>
                <c:pt idx="1">
                  <c:v>62466.684210526313</c:v>
                </c:pt>
                <c:pt idx="2">
                  <c:v>58060.052631578947</c:v>
                </c:pt>
                <c:pt idx="3">
                  <c:v>58332.884615384617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E-4D6D-8A44-2E06ABE954B4}"/>
            </c:ext>
          </c:extLst>
        </c:ser>
        <c:ser>
          <c:idx val="3"/>
          <c:order val="3"/>
          <c:tx>
            <c:strRef>
              <c:f>Analysis!$F$100:$F$101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Analysis!$B$102:$B$106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Analysis!$F$102:$F$106</c:f>
              <c:numCache>
                <c:formatCode>_-[$$-409]* #,##0.00_ ;_-[$$-409]* \-#,##0.00\ ;_-[$$-409]* "-"??_ ;_-@_ </c:formatCode>
                <c:ptCount val="4"/>
                <c:pt idx="0">
                  <c:v>64563.916666666664</c:v>
                </c:pt>
                <c:pt idx="1">
                  <c:v>68524.75</c:v>
                </c:pt>
                <c:pt idx="2">
                  <c:v>61156.869565217392</c:v>
                </c:pt>
                <c:pt idx="3">
                  <c:v>61320.888888888891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E-4D6D-8A44-2E06ABE9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1639616"/>
        <c:axId val="1301641280"/>
        <c:axId val="0"/>
      </c:bar3DChart>
      <c:catAx>
        <c:axId val="13016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>
                    <a:solidFill>
                      <a:sysClr val="windowText" lastClr="000000"/>
                    </a:solidFill>
                  </a:rPr>
                  <a:t>Region</a:t>
                </a:r>
              </a:p>
            </c:rich>
          </c:tx>
          <c:layout>
            <c:manualLayout>
              <c:xMode val="edge"/>
              <c:yMode val="edge"/>
              <c:x val="0.45992276157623763"/>
              <c:y val="0.92209056392222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41280"/>
        <c:crosses val="autoZero"/>
        <c:auto val="1"/>
        <c:lblAlgn val="ctr"/>
        <c:lblOffset val="100"/>
        <c:noMultiLvlLbl val="0"/>
      </c:catAx>
      <c:valAx>
        <c:axId val="1301641280"/>
        <c:scaling>
          <c:orientation val="minMax"/>
          <c:min val="10000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50948445705587"/>
          <c:y val="0.13810902581352091"/>
          <c:w val="0.1564905949256343"/>
          <c:h val="0.26620589093030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1"/>
                </a:solidFill>
                <a:latin typeface="+mj-lt"/>
                <a:ea typeface="+mn-ea"/>
                <a:cs typeface="+mn-cs"/>
              </a:defRPr>
            </a:pPr>
            <a:r>
              <a:rPr lang="en-IN" sz="1800">
                <a:solidFill>
                  <a:schemeClr val="accent1"/>
                </a:solidFill>
                <a:latin typeface="+mj-lt"/>
              </a:rPr>
              <a:t>Revenue and Costs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Analysis!$C$55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Analysis!$B$56:$B$69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Analysis!$C$56:$C$69</c:f>
              <c:numCache>
                <c:formatCode>_-[$$-409]* #,##0.00_ ;_-[$$-409]* \-#,##0.00\ ;_-[$$-409]* "-"??_ ;_-@_ </c:formatCode>
                <c:ptCount val="12"/>
                <c:pt idx="0">
                  <c:v>4079129</c:v>
                </c:pt>
                <c:pt idx="1">
                  <c:v>3781580</c:v>
                </c:pt>
                <c:pt idx="2">
                  <c:v>4185796</c:v>
                </c:pt>
                <c:pt idx="3">
                  <c:v>3602489</c:v>
                </c:pt>
                <c:pt idx="4">
                  <c:v>4161619</c:v>
                </c:pt>
                <c:pt idx="5">
                  <c:v>4100839</c:v>
                </c:pt>
                <c:pt idx="6">
                  <c:v>4280387</c:v>
                </c:pt>
                <c:pt idx="7">
                  <c:v>3879623</c:v>
                </c:pt>
                <c:pt idx="8">
                  <c:v>3797197</c:v>
                </c:pt>
                <c:pt idx="9">
                  <c:v>3961692</c:v>
                </c:pt>
                <c:pt idx="10">
                  <c:v>4193881</c:v>
                </c:pt>
                <c:pt idx="11">
                  <c:v>4059040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0-468F-B837-06D583B4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372525520"/>
        <c:axId val="372524688"/>
      </c:barChart>
      <c:lineChart>
        <c:grouping val="standard"/>
        <c:varyColors val="0"/>
        <c:ser>
          <c:idx val="1"/>
          <c:order val="1"/>
          <c:tx>
            <c:strRef>
              <c:f>Analysis!$D$55</c:f>
              <c:strCache>
                <c:ptCount val="1"/>
                <c:pt idx="0">
                  <c:v>Sum of Costs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Analysis!$B$56:$B$69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Analysis!$D$56:$D$69</c:f>
              <c:numCache>
                <c:formatCode>_-[$$-409]* #,##0.00_ ;_-[$$-409]* \-#,##0.00\ ;_-[$$-409]* "-"??_ ;_-@_ </c:formatCode>
                <c:ptCount val="12"/>
                <c:pt idx="0">
                  <c:v>2482680</c:v>
                </c:pt>
                <c:pt idx="1">
                  <c:v>2041696</c:v>
                </c:pt>
                <c:pt idx="2">
                  <c:v>2456731</c:v>
                </c:pt>
                <c:pt idx="3">
                  <c:v>2497971</c:v>
                </c:pt>
                <c:pt idx="4">
                  <c:v>2428034</c:v>
                </c:pt>
                <c:pt idx="5">
                  <c:v>2321034</c:v>
                </c:pt>
                <c:pt idx="6">
                  <c:v>2463236</c:v>
                </c:pt>
                <c:pt idx="7">
                  <c:v>2492965</c:v>
                </c:pt>
                <c:pt idx="8">
                  <c:v>2550277</c:v>
                </c:pt>
                <c:pt idx="9">
                  <c:v>2441584</c:v>
                </c:pt>
                <c:pt idx="10">
                  <c:v>2579822</c:v>
                </c:pt>
                <c:pt idx="11">
                  <c:v>2565131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0-468F-B837-06D583B4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09648"/>
        <c:axId val="372527184"/>
      </c:lineChart>
      <c:catAx>
        <c:axId val="3725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4688"/>
        <c:crosses val="autoZero"/>
        <c:auto val="1"/>
        <c:lblAlgn val="ctr"/>
        <c:lblOffset val="100"/>
        <c:noMultiLvlLbl val="0"/>
      </c:catAx>
      <c:valAx>
        <c:axId val="372524688"/>
        <c:scaling>
          <c:orientation val="minMax"/>
        </c:scaling>
        <c:delete val="0"/>
        <c:axPos val="l"/>
        <c:numFmt formatCode="_-[$$-409]* #,##0.0_ ;_-[$$-409]* \-#,##0.0\ ;_-[$$-409]* &quot;-&quot;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25520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3.0054644808743168E-2"/>
                <c:y val="0.1543700787401574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2527184"/>
        <c:scaling>
          <c:orientation val="minMax"/>
          <c:min val="0.5"/>
        </c:scaling>
        <c:delete val="0"/>
        <c:axPos val="r"/>
        <c:numFmt formatCode="_-[$$-409]* #,##0.0_ ;_-[$$-409]* \-#,##0.0\ ;_-[$$-409]* &quot;-&quot;?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9648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3173486510907444"/>
                <c:y val="0.1543700787401574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2909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2527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+mj-lt"/>
                <a:ea typeface="+mn-ea"/>
                <a:cs typeface="+mn-cs"/>
              </a:defRPr>
            </a:pPr>
            <a:r>
              <a:rPr lang="en-IN" sz="1800" b="1">
                <a:solidFill>
                  <a:schemeClr val="accent1"/>
                </a:solidFill>
                <a:latin typeface="+mj-lt"/>
              </a:rPr>
              <a:t>Average Revenue by Region and Product Category</a:t>
            </a:r>
          </a:p>
        </c:rich>
      </c:tx>
      <c:layout>
        <c:manualLayout>
          <c:xMode val="edge"/>
          <c:yMode val="edge"/>
          <c:x val="0.1113078307568513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10774827356658"/>
          <c:y val="0.15303398058252426"/>
          <c:w val="0.8054629486429481"/>
          <c:h val="0.700593417934408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Analysis!$C$90:$C$91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Analysis!$B$92:$B$96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Analysis!$C$92:$C$96</c:f>
              <c:numCache>
                <c:formatCode>_-[$$-409]* #,##0.00_ ;_-[$$-409]* \-#,##0.00\ ;_-[$$-409]* "-"??_ ;_-@_ </c:formatCode>
                <c:ptCount val="4"/>
                <c:pt idx="0">
                  <c:v>148689.71428571429</c:v>
                </c:pt>
                <c:pt idx="1">
                  <c:v>134872.83870967742</c:v>
                </c:pt>
                <c:pt idx="2">
                  <c:v>141967</c:v>
                </c:pt>
                <c:pt idx="3">
                  <c:v>130943.76666666666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A-4562-98B9-E6FA11015BA8}"/>
            </c:ext>
          </c:extLst>
        </c:ser>
        <c:ser>
          <c:idx val="1"/>
          <c:order val="1"/>
          <c:tx>
            <c:strRef>
              <c:f>Analysis!$D$90:$D$91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Analysis!$B$92:$B$96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Analysis!$D$92:$D$96</c:f>
              <c:numCache>
                <c:formatCode>_-[$$-409]* #,##0.00_ ;_-[$$-409]* \-#,##0.00\ ;_-[$$-409]* "-"??_ ;_-@_ </c:formatCode>
                <c:ptCount val="4"/>
                <c:pt idx="0">
                  <c:v>134086.25</c:v>
                </c:pt>
                <c:pt idx="1">
                  <c:v>129127.21052631579</c:v>
                </c:pt>
                <c:pt idx="2">
                  <c:v>121295.26923076923</c:v>
                </c:pt>
                <c:pt idx="3">
                  <c:v>132225.63157894736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A-4562-98B9-E6FA11015BA8}"/>
            </c:ext>
          </c:extLst>
        </c:ser>
        <c:ser>
          <c:idx val="2"/>
          <c:order val="2"/>
          <c:tx>
            <c:strRef>
              <c:f>Analysis!$E$90:$E$91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Analysis!$B$92:$B$96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Analysis!$E$92:$E$96</c:f>
              <c:numCache>
                <c:formatCode>_-[$$-409]* #,##0.00_ ;_-[$$-409]* \-#,##0.00\ ;_-[$$-409]* "-"??_ ;_-@_ </c:formatCode>
                <c:ptCount val="4"/>
                <c:pt idx="0">
                  <c:v>126422.47368421052</c:v>
                </c:pt>
                <c:pt idx="1">
                  <c:v>143191.52631578947</c:v>
                </c:pt>
                <c:pt idx="2">
                  <c:v>138657.94736842104</c:v>
                </c:pt>
                <c:pt idx="3">
                  <c:v>118831.53846153847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A-4562-98B9-E6FA11015BA8}"/>
            </c:ext>
          </c:extLst>
        </c:ser>
        <c:ser>
          <c:idx val="3"/>
          <c:order val="3"/>
          <c:tx>
            <c:strRef>
              <c:f>Analysis!$F$90:$F$91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Analysis!$B$92:$B$96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Analysis!$F$92:$F$96</c:f>
              <c:numCache>
                <c:formatCode>_-[$$-409]* #,##0.00_ ;_-[$$-409]* \-#,##0.00\ ;_-[$$-409]* "-"??_ ;_-@_ </c:formatCode>
                <c:ptCount val="4"/>
                <c:pt idx="0">
                  <c:v>127207.125</c:v>
                </c:pt>
                <c:pt idx="1">
                  <c:v>135602.875</c:v>
                </c:pt>
                <c:pt idx="2">
                  <c:v>123913.30434782608</c:v>
                </c:pt>
                <c:pt idx="3">
                  <c:v>128566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A-4562-98B9-E6FA11015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2760320"/>
        <c:axId val="1292761152"/>
        <c:axId val="0"/>
      </c:bar3DChart>
      <c:catAx>
        <c:axId val="12927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>
                    <a:solidFill>
                      <a:sysClr val="windowText" lastClr="000000"/>
                    </a:solidFill>
                  </a:rPr>
                  <a:t>Region</a:t>
                </a:r>
              </a:p>
            </c:rich>
          </c:tx>
          <c:layout>
            <c:manualLayout>
              <c:xMode val="edge"/>
              <c:yMode val="edge"/>
              <c:x val="0.463799924240896"/>
              <c:y val="0.91637398742423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61152"/>
        <c:crosses val="autoZero"/>
        <c:auto val="1"/>
        <c:lblAlgn val="ctr"/>
        <c:lblOffset val="100"/>
        <c:noMultiLvlLbl val="0"/>
      </c:catAx>
      <c:valAx>
        <c:axId val="1292761152"/>
        <c:scaling>
          <c:orientation val="minMax"/>
          <c:min val="110000"/>
        </c:scaling>
        <c:delete val="0"/>
        <c:axPos val="l"/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60320"/>
        <c:crosses val="autoZero"/>
        <c:crossBetween val="between"/>
        <c:majorUnit val="8000"/>
        <c:dispUnits>
          <c:builtInUnit val="millions"/>
          <c:dispUnitsLbl>
            <c:layout>
              <c:manualLayout>
                <c:xMode val="edge"/>
                <c:yMode val="edge"/>
                <c:x val="1.3737501428888424E-2"/>
                <c:y val="0.1797639054111041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4871019004757"/>
          <c:y val="0.13335881558494506"/>
          <c:w val="0.16036610923207614"/>
          <c:h val="0.27306016359605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[Excel_Challenge_1.xlsx]Analysis!PivotTable2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1"/>
                </a:solidFill>
                <a:latin typeface="+mj-lt"/>
                <a:ea typeface="+mn-ea"/>
                <a:cs typeface="+mn-cs"/>
              </a:defRPr>
            </a:pPr>
            <a:r>
              <a:rPr lang="en-IN" sz="1800" b="1">
                <a:solidFill>
                  <a:schemeClr val="accent1"/>
                </a:solidFill>
                <a:latin typeface="+mj-lt"/>
              </a:rPr>
              <a:t>Average Expenses by Region and Product Category</a:t>
            </a:r>
          </a:p>
        </c:rich>
      </c:tx>
      <c:layout>
        <c:manualLayout>
          <c:xMode val="edge"/>
          <c:yMode val="edge"/>
          <c:x val="0.17387489063867018"/>
          <c:y val="4.62954178920406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35843694175292"/>
          <c:y val="0.1185208189995668"/>
          <c:w val="0.76402944294644637"/>
          <c:h val="0.761314756771908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Analysis!$C$100:$C$101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Analysis!$B$102:$B$106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Analysis!$C$102:$C$106</c:f>
              <c:numCache>
                <c:formatCode>_-[$$-409]* #,##0.00_ ;_-[$$-409]* \-#,##0.00\ ;_-[$$-409]* "-"??_ ;_-@_ </c:formatCode>
                <c:ptCount val="4"/>
                <c:pt idx="0">
                  <c:v>74886.238095238092</c:v>
                </c:pt>
                <c:pt idx="1">
                  <c:v>69029.032258064515</c:v>
                </c:pt>
                <c:pt idx="2">
                  <c:v>66555.681818181823</c:v>
                </c:pt>
                <c:pt idx="3">
                  <c:v>62435.333333333336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2-4324-9EA4-876F1FBA0E26}"/>
            </c:ext>
          </c:extLst>
        </c:ser>
        <c:ser>
          <c:idx val="1"/>
          <c:order val="1"/>
          <c:tx>
            <c:strRef>
              <c:f>Analysis!$D$100:$D$101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Analysis!$B$102:$B$106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Analysis!$D$102:$D$106</c:f>
              <c:numCache>
                <c:formatCode>_-[$$-409]* #,##0.00_ ;_-[$$-409]* \-#,##0.00\ ;_-[$$-409]* "-"??_ ;_-@_ </c:formatCode>
                <c:ptCount val="4"/>
                <c:pt idx="0">
                  <c:v>61535</c:v>
                </c:pt>
                <c:pt idx="1">
                  <c:v>55231.947368421053</c:v>
                </c:pt>
                <c:pt idx="2">
                  <c:v>60111.192307692305</c:v>
                </c:pt>
                <c:pt idx="3">
                  <c:v>59221.15789473684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2-4324-9EA4-876F1FBA0E26}"/>
            </c:ext>
          </c:extLst>
        </c:ser>
        <c:ser>
          <c:idx val="2"/>
          <c:order val="2"/>
          <c:tx>
            <c:strRef>
              <c:f>Analysis!$E$100:$E$101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Analysis!$B$102:$B$106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Analysis!$E$102:$E$106</c:f>
              <c:numCache>
                <c:formatCode>_-[$$-409]* #,##0.00_ ;_-[$$-409]* \-#,##0.00\ ;_-[$$-409]* "-"??_ ;_-@_ </c:formatCode>
                <c:ptCount val="4"/>
                <c:pt idx="0">
                  <c:v>61673.73684210526</c:v>
                </c:pt>
                <c:pt idx="1">
                  <c:v>62466.684210526313</c:v>
                </c:pt>
                <c:pt idx="2">
                  <c:v>58060.052631578947</c:v>
                </c:pt>
                <c:pt idx="3">
                  <c:v>58332.884615384617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2-4324-9EA4-876F1FBA0E26}"/>
            </c:ext>
          </c:extLst>
        </c:ser>
        <c:ser>
          <c:idx val="3"/>
          <c:order val="3"/>
          <c:tx>
            <c:strRef>
              <c:f>Analysis!$F$100:$F$101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Analysis!$B$102:$B$106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Analysis!$F$102:$F$106</c:f>
              <c:numCache>
                <c:formatCode>_-[$$-409]* #,##0.00_ ;_-[$$-409]* \-#,##0.00\ ;_-[$$-409]* "-"??_ ;_-@_ </c:formatCode>
                <c:ptCount val="4"/>
                <c:pt idx="0">
                  <c:v>64563.916666666664</c:v>
                </c:pt>
                <c:pt idx="1">
                  <c:v>68524.75</c:v>
                </c:pt>
                <c:pt idx="2">
                  <c:v>61156.869565217392</c:v>
                </c:pt>
                <c:pt idx="3">
                  <c:v>61320.888888888891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2-4324-9EA4-876F1FBA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1639616"/>
        <c:axId val="1301641280"/>
        <c:axId val="0"/>
      </c:bar3DChart>
      <c:catAx>
        <c:axId val="13016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>
                    <a:solidFill>
                      <a:sysClr val="windowText" lastClr="000000"/>
                    </a:solidFill>
                  </a:rPr>
                  <a:t>Region</a:t>
                </a:r>
              </a:p>
            </c:rich>
          </c:tx>
          <c:layout>
            <c:manualLayout>
              <c:xMode val="edge"/>
              <c:yMode val="edge"/>
              <c:x val="0.45992276157623763"/>
              <c:y val="0.92209056392222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41280"/>
        <c:crosses val="autoZero"/>
        <c:auto val="1"/>
        <c:lblAlgn val="ctr"/>
        <c:lblOffset val="100"/>
        <c:noMultiLvlLbl val="0"/>
      </c:catAx>
      <c:valAx>
        <c:axId val="1301641280"/>
        <c:scaling>
          <c:orientation val="minMax"/>
          <c:min val="10000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50948445705587"/>
          <c:y val="0.13810902581352091"/>
          <c:w val="0.1564905949256343"/>
          <c:h val="0.26620589093030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wikipedia.org/wiki/Microsoft_Excel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285750</xdr:colOff>
      <xdr:row>2</xdr:row>
      <xdr:rowOff>142875</xdr:rowOff>
    </xdr:from>
    <xdr:to>
      <xdr:col>21</xdr:col>
      <xdr:colOff>47030</xdr:colOff>
      <xdr:row>20</xdr:row>
      <xdr:rowOff>1310</xdr:rowOff>
    </xdr:to>
    <xdr:pic>
      <xdr:nvPicPr>
        <xdr:cNvPr id="3" name="Picture 2" descr="A logo with a magnifying glass and graph&#10;&#10;Description automatically generated">
          <a:extLst>
            <a:ext uri="{FF2B5EF4-FFF2-40B4-BE49-F238E27FC236}">
              <a16:creationId xmlns:a16="http://schemas.microsoft.com/office/drawing/2014/main" id="{77442726-5C5A-CBDE-2B9E-A5D6790EF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50" y="533400"/>
          <a:ext cx="3418880" cy="3418880"/>
        </a:xfrm>
        <a:prstGeom prst="rect">
          <a:avLst/>
        </a:prstGeom>
      </xdr:spPr>
    </xdr:pic>
    <xdr:clientData/>
  </xdr:twoCellAnchor>
  <xdr:twoCellAnchor editAs="oneCell">
    <xdr:from>
      <xdr:col>15</xdr:col>
      <xdr:colOff>600076</xdr:colOff>
      <xdr:row>19</xdr:row>
      <xdr:rowOff>50466</xdr:rowOff>
    </xdr:from>
    <xdr:to>
      <xdr:col>19</xdr:col>
      <xdr:colOff>466726</xdr:colOff>
      <xdr:row>28</xdr:row>
      <xdr:rowOff>138684</xdr:rowOff>
    </xdr:to>
    <xdr:pic>
      <xdr:nvPicPr>
        <xdr:cNvPr id="5" name="Picture 4" descr="A green square with a white x on it&#10;&#10;Description automatically generated">
          <a:extLst>
            <a:ext uri="{FF2B5EF4-FFF2-40B4-BE49-F238E27FC236}">
              <a16:creationId xmlns:a16="http://schemas.microsoft.com/office/drawing/2014/main" id="{39D84ECF-A1CF-3709-7E0E-8ACCCCAA9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9744076" y="3803316"/>
          <a:ext cx="2305050" cy="2145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53</xdr:row>
      <xdr:rowOff>182880</xdr:rowOff>
    </xdr:from>
    <xdr:to>
      <xdr:col>10</xdr:col>
      <xdr:colOff>681990</xdr:colOff>
      <xdr:row>68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3B853-153C-478C-BA8E-4DDA5BFEE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30</xdr:row>
      <xdr:rowOff>106680</xdr:rowOff>
    </xdr:from>
    <xdr:to>
      <xdr:col>10</xdr:col>
      <xdr:colOff>7620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D9F49B-5B98-47C0-A062-0A62EBFA7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137160</xdr:colOff>
      <xdr:row>41</xdr:row>
      <xdr:rowOff>83820</xdr:rowOff>
    </xdr:from>
    <xdr:to>
      <xdr:col>9</xdr:col>
      <xdr:colOff>541020</xdr:colOff>
      <xdr:row>50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A54D6-7D73-4C44-85B6-51F4407A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69</xdr:row>
      <xdr:rowOff>68580</xdr:rowOff>
    </xdr:from>
    <xdr:to>
      <xdr:col>11</xdr:col>
      <xdr:colOff>727710</xdr:colOff>
      <xdr:row>87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495371-40A0-4C35-90C8-98E2B6D40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544830</xdr:colOff>
      <xdr:row>89</xdr:row>
      <xdr:rowOff>45720</xdr:rowOff>
    </xdr:from>
    <xdr:to>
      <xdr:col>11</xdr:col>
      <xdr:colOff>1196340</xdr:colOff>
      <xdr:row>107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CABA0B-23BF-4C04-978A-C24D22A1A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3</xdr:row>
      <xdr:rowOff>15240</xdr:rowOff>
    </xdr:from>
    <xdr:to>
      <xdr:col>4</xdr:col>
      <xdr:colOff>243840</xdr:colOff>
      <xdr:row>8</xdr:row>
      <xdr:rowOff>68580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DD77F71-4B50-4511-A07E-9D8FEDBDEF7C}"/>
            </a:ext>
          </a:extLst>
        </xdr:cNvPr>
        <xdr:cNvSpPr/>
      </xdr:nvSpPr>
      <xdr:spPr>
        <a:xfrm>
          <a:off x="502920" y="541020"/>
          <a:ext cx="2423160" cy="121158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640080</xdr:colOff>
      <xdr:row>9</xdr:row>
      <xdr:rowOff>99060</xdr:rowOff>
    </xdr:from>
    <xdr:to>
      <xdr:col>13</xdr:col>
      <xdr:colOff>426720</xdr:colOff>
      <xdr:row>27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695CDF-675E-44BB-A7E5-3732CCD8A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3</xdr:row>
      <xdr:rowOff>0</xdr:rowOff>
    </xdr:from>
    <xdr:to>
      <xdr:col>8</xdr:col>
      <xdr:colOff>632460</xdr:colOff>
      <xdr:row>8</xdr:row>
      <xdr:rowOff>53340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8A3E62F-228F-4B9A-A38A-5B0EF34ECB69}"/>
            </a:ext>
          </a:extLst>
        </xdr:cNvPr>
        <xdr:cNvSpPr/>
      </xdr:nvSpPr>
      <xdr:spPr>
        <a:xfrm>
          <a:off x="3573780" y="525780"/>
          <a:ext cx="2423160" cy="121158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381000</xdr:colOff>
      <xdr:row>3</xdr:row>
      <xdr:rowOff>22860</xdr:rowOff>
    </xdr:from>
    <xdr:to>
      <xdr:col>13</xdr:col>
      <xdr:colOff>121920</xdr:colOff>
      <xdr:row>8</xdr:row>
      <xdr:rowOff>76200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9167BFF-2D04-4BEF-A8FD-892D9B1DB025}"/>
            </a:ext>
          </a:extLst>
        </xdr:cNvPr>
        <xdr:cNvSpPr/>
      </xdr:nvSpPr>
      <xdr:spPr>
        <a:xfrm>
          <a:off x="6766560" y="548640"/>
          <a:ext cx="2423160" cy="121158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99060</xdr:colOff>
      <xdr:row>3</xdr:row>
      <xdr:rowOff>22860</xdr:rowOff>
    </xdr:from>
    <xdr:to>
      <xdr:col>17</xdr:col>
      <xdr:colOff>510540</xdr:colOff>
      <xdr:row>8</xdr:row>
      <xdr:rowOff>76200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319D663-2409-4276-B86C-C9104405F7A0}"/>
            </a:ext>
          </a:extLst>
        </xdr:cNvPr>
        <xdr:cNvSpPr/>
      </xdr:nvSpPr>
      <xdr:spPr>
        <a:xfrm>
          <a:off x="9837420" y="548640"/>
          <a:ext cx="2423160" cy="1211580"/>
        </a:xfrm>
        <a:prstGeom prst="round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99060</xdr:colOff>
      <xdr:row>9</xdr:row>
      <xdr:rowOff>91440</xdr:rowOff>
    </xdr:from>
    <xdr:to>
      <xdr:col>6</xdr:col>
      <xdr:colOff>537210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321952-519E-40A9-8C6C-0A46616D8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510540</xdr:colOff>
      <xdr:row>9</xdr:row>
      <xdr:rowOff>91440</xdr:rowOff>
    </xdr:from>
    <xdr:to>
      <xdr:col>20</xdr:col>
      <xdr:colOff>278130</xdr:colOff>
      <xdr:row>27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6F6A06-7AA3-428D-B049-54B2E5563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ckkeya Bhavananthi" refreshedDate="45536.49938483796" createdVersion="7" refreshedVersion="7" minRefreshableVersion="3" recordCount="1000" xr:uid="{098E4CB9-F9FA-48F0-861F-05D71B17F7F8}">
  <cacheSource type="worksheet">
    <worksheetSource ref="A1:H1001" sheet="Dataset"/>
  </cacheSource>
  <cacheFields count="10">
    <cacheField name="Date" numFmtId="14">
      <sharedItems containsSemiMixedTypes="0" containsNonDate="0" containsDate="1" containsString="0" minDate="2020-01-01T00:00:00" maxDate="2022-09-27T00:00:00" count="1000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</sharedItems>
      <fieldGroup par="9" base="0">
        <rangePr groupBy="months" startDate="2020-01-01T00:00:00" endDate="2022-09-27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9-2022"/>
        </groupItems>
      </fieldGroup>
    </cacheField>
    <cacheField name="Revenue" numFmtId="164">
      <sharedItems containsSemiMixedTypes="0" containsString="0" containsNumber="1" containsInteger="1" minValue="60126" maxValue="199999"/>
    </cacheField>
    <cacheField name="Expenses" numFmtId="164">
      <sharedItems containsSemiMixedTypes="0" containsString="0" containsNumber="1" containsInteger="1" minValue="30138" maxValue="99785"/>
    </cacheField>
    <cacheField name="Marketing_Spend" numFmtId="164">
      <sharedItems containsSemiMixedTypes="0" containsString="0" containsNumber="1" containsInteger="1" minValue="5024" maxValue="29972"/>
    </cacheField>
    <cacheField name="Customer_Count" numFmtId="0">
      <sharedItems containsSemiMixedTypes="0" containsString="0" containsNumber="1" containsInteger="1" minValue="100" maxValue="499"/>
    </cacheField>
    <cacheField name="Region" numFmtId="0">
      <sharedItems count="4">
        <s v="South"/>
        <s v="North"/>
        <s v="West"/>
        <s v="East"/>
      </sharedItems>
    </cacheField>
    <cacheField name="Product_Category" numFmtId="0">
      <sharedItems count="4">
        <s v="Furniture"/>
        <s v="Clothing"/>
        <s v="Electronics"/>
        <s v="Groceries"/>
      </sharedItems>
    </cacheField>
    <cacheField name="Profit" numFmtId="164">
      <sharedItems containsSemiMixedTypes="0" containsString="0" containsNumber="1" containsInteger="1" minValue="-55692" maxValue="151028"/>
    </cacheField>
    <cacheField name="Quarters" numFmtId="0" databaseField="0">
      <fieldGroup base="0">
        <rangePr groupBy="quarters" startDate="2020-01-01T00:00:00" endDate="2022-09-27T00:00:00"/>
        <groupItems count="6">
          <s v="&lt;01-01-2020"/>
          <s v="Qtr1"/>
          <s v="Qtr2"/>
          <s v="Qtr3"/>
          <s v="Qtr4"/>
          <s v="&gt;27-09-2022"/>
        </groupItems>
      </fieldGroup>
    </cacheField>
    <cacheField name="Years" numFmtId="0" databaseField="0">
      <fieldGroup base="0">
        <rangePr groupBy="years" startDate="2020-01-01T00:00:00" endDate="2022-09-27T00:00:00"/>
        <groupItems count="5">
          <s v="&lt;01-01-2020"/>
          <s v="2020"/>
          <s v="2021"/>
          <s v="2022"/>
          <s v="&gt;27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ckkeya Bhavananthi" refreshedDate="45536.528430555554" createdVersion="7" refreshedVersion="7" minRefreshableVersion="3" recordCount="1000" xr:uid="{F5E6E4ED-B66B-4502-96A0-037D10FD07B9}">
  <cacheSource type="worksheet">
    <worksheetSource ref="A1:I1001" sheet="Dataset"/>
  </cacheSource>
  <cacheFields count="11">
    <cacheField name="Date" numFmtId="14">
      <sharedItems containsSemiMixedTypes="0" containsNonDate="0" containsDate="1" containsString="0" minDate="2020-01-01T00:00:00" maxDate="2022-09-27T00:00:00" count="1000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</sharedItems>
      <fieldGroup par="10" base="0">
        <rangePr groupBy="months" startDate="2020-01-01T00:00:00" endDate="2022-09-27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9-2022"/>
        </groupItems>
      </fieldGroup>
    </cacheField>
    <cacheField name="Revenue" numFmtId="164">
      <sharedItems containsSemiMixedTypes="0" containsString="0" containsNumber="1" containsInteger="1" minValue="60126" maxValue="199999"/>
    </cacheField>
    <cacheField name="Expenses" numFmtId="164">
      <sharedItems containsSemiMixedTypes="0" containsString="0" containsNumber="1" containsInteger="1" minValue="30138" maxValue="99785"/>
    </cacheField>
    <cacheField name="Marketing_Spend" numFmtId="164">
      <sharedItems containsSemiMixedTypes="0" containsString="0" containsNumber="1" containsInteger="1" minValue="5024" maxValue="29972"/>
    </cacheField>
    <cacheField name="Customer_Count" numFmtId="0">
      <sharedItems containsSemiMixedTypes="0" containsString="0" containsNumber="1" containsInteger="1" minValue="100" maxValue="499"/>
    </cacheField>
    <cacheField name="Region" numFmtId="0">
      <sharedItems count="4">
        <s v="South"/>
        <s v="North"/>
        <s v="West"/>
        <s v="East"/>
      </sharedItems>
    </cacheField>
    <cacheField name="Product_Category" numFmtId="0">
      <sharedItems count="4">
        <s v="Furniture"/>
        <s v="Clothing"/>
        <s v="Electronics"/>
        <s v="Groceries"/>
      </sharedItems>
    </cacheField>
    <cacheField name="Profit" numFmtId="164">
      <sharedItems containsSemiMixedTypes="0" containsString="0" containsNumber="1" containsInteger="1" minValue="-55692" maxValue="151028"/>
    </cacheField>
    <cacheField name="Costs" numFmtId="164">
      <sharedItems containsSemiMixedTypes="0" containsString="0" containsNumber="1" containsInteger="1" minValue="37461" maxValue="128369"/>
    </cacheField>
    <cacheField name="Quarters" numFmtId="0" databaseField="0">
      <fieldGroup base="0">
        <rangePr groupBy="quarters" startDate="2020-01-01T00:00:00" endDate="2022-09-27T00:00:00"/>
        <groupItems count="6">
          <s v="&lt;01-01-2020"/>
          <s v="Qtr1"/>
          <s v="Qtr2"/>
          <s v="Qtr3"/>
          <s v="Qtr4"/>
          <s v="&gt;27-09-2022"/>
        </groupItems>
      </fieldGroup>
    </cacheField>
    <cacheField name="Years" numFmtId="0" databaseField="0">
      <fieldGroup base="0">
        <rangePr groupBy="years" startDate="2020-01-01T00:00:00" endDate="2022-09-27T00:00:00"/>
        <groupItems count="5">
          <s v="&lt;01-01-2020"/>
          <s v="2020"/>
          <s v="2021"/>
          <s v="2022"/>
          <s v="&gt;27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08447"/>
    <n v="30661"/>
    <n v="10845"/>
    <n v="232"/>
    <x v="0"/>
    <x v="0"/>
    <n v="66941"/>
  </r>
  <r>
    <x v="1"/>
    <n v="186394"/>
    <n v="74843"/>
    <n v="26162"/>
    <n v="301"/>
    <x v="1"/>
    <x v="1"/>
    <n v="85389"/>
  </r>
  <r>
    <x v="2"/>
    <n v="135703"/>
    <n v="90963"/>
    <n v="8906"/>
    <n v="447"/>
    <x v="2"/>
    <x v="1"/>
    <n v="35834"/>
  </r>
  <r>
    <x v="3"/>
    <n v="136090"/>
    <n v="72828"/>
    <n v="25021"/>
    <n v="120"/>
    <x v="0"/>
    <x v="2"/>
    <n v="38241"/>
  </r>
  <r>
    <x v="4"/>
    <n v="77260"/>
    <n v="78604"/>
    <n v="24337"/>
    <n v="341"/>
    <x v="1"/>
    <x v="0"/>
    <n v="-25681"/>
  </r>
  <r>
    <x v="5"/>
    <n v="172581"/>
    <n v="40526"/>
    <n v="27313"/>
    <n v="208"/>
    <x v="0"/>
    <x v="2"/>
    <n v="104742"/>
  </r>
  <r>
    <x v="6"/>
    <n v="63812"/>
    <n v="98910"/>
    <n v="17413"/>
    <n v="402"/>
    <x v="3"/>
    <x v="3"/>
    <n v="-52511"/>
  </r>
  <r>
    <x v="7"/>
    <n v="176148"/>
    <n v="55592"/>
    <n v="5276"/>
    <n v="183"/>
    <x v="0"/>
    <x v="1"/>
    <n v="115280"/>
  </r>
  <r>
    <x v="8"/>
    <n v="176421"/>
    <n v="58982"/>
    <n v="23383"/>
    <n v="182"/>
    <x v="0"/>
    <x v="2"/>
    <n v="94056"/>
  </r>
  <r>
    <x v="9"/>
    <n v="61605"/>
    <n v="30207"/>
    <n v="22611"/>
    <n v="390"/>
    <x v="3"/>
    <x v="2"/>
    <n v="8787"/>
  </r>
  <r>
    <x v="10"/>
    <n v="132303"/>
    <n v="98619"/>
    <n v="11337"/>
    <n v="168"/>
    <x v="2"/>
    <x v="1"/>
    <n v="22347"/>
  </r>
  <r>
    <x v="11"/>
    <n v="136125"/>
    <n v="59328"/>
    <n v="16944"/>
    <n v="228"/>
    <x v="1"/>
    <x v="0"/>
    <n v="59853"/>
  </r>
  <r>
    <x v="12"/>
    <n v="184040"/>
    <n v="76479"/>
    <n v="25119"/>
    <n v="295"/>
    <x v="3"/>
    <x v="2"/>
    <n v="82442"/>
  </r>
  <r>
    <x v="13"/>
    <n v="64324"/>
    <n v="50103"/>
    <n v="20906"/>
    <n v="239"/>
    <x v="0"/>
    <x v="1"/>
    <n v="-6685"/>
  </r>
  <r>
    <x v="14"/>
    <n v="136323"/>
    <n v="69891"/>
    <n v="22079"/>
    <n v="382"/>
    <x v="1"/>
    <x v="0"/>
    <n v="44353"/>
  </r>
  <r>
    <x v="15"/>
    <n v="69111"/>
    <n v="40754"/>
    <n v="25536"/>
    <n v="411"/>
    <x v="3"/>
    <x v="3"/>
    <n v="2821"/>
  </r>
  <r>
    <x v="16"/>
    <n v="76389"/>
    <n v="85922"/>
    <n v="29285"/>
    <n v="333"/>
    <x v="1"/>
    <x v="1"/>
    <n v="-38818"/>
  </r>
  <r>
    <x v="17"/>
    <n v="182177"/>
    <n v="78231"/>
    <n v="28854"/>
    <n v="122"/>
    <x v="1"/>
    <x v="2"/>
    <n v="75092"/>
  </r>
  <r>
    <x v="18"/>
    <n v="101427"/>
    <n v="59301"/>
    <n v="17306"/>
    <n v="252"/>
    <x v="3"/>
    <x v="3"/>
    <n v="24820"/>
  </r>
  <r>
    <x v="19"/>
    <n v="182883"/>
    <n v="92711"/>
    <n v="28921"/>
    <n v="376"/>
    <x v="1"/>
    <x v="0"/>
    <n v="61251"/>
  </r>
  <r>
    <x v="20"/>
    <n v="191189"/>
    <n v="71323"/>
    <n v="15503"/>
    <n v="160"/>
    <x v="2"/>
    <x v="0"/>
    <n v="104363"/>
  </r>
  <r>
    <x v="21"/>
    <n v="185808"/>
    <n v="48752"/>
    <n v="24225"/>
    <n v="418"/>
    <x v="3"/>
    <x v="1"/>
    <n v="112831"/>
  </r>
  <r>
    <x v="22"/>
    <n v="172221"/>
    <n v="43395"/>
    <n v="9208"/>
    <n v="477"/>
    <x v="2"/>
    <x v="1"/>
    <n v="119618"/>
  </r>
  <r>
    <x v="23"/>
    <n v="73234"/>
    <n v="86273"/>
    <n v="16590"/>
    <n v="151"/>
    <x v="0"/>
    <x v="1"/>
    <n v="-29629"/>
  </r>
  <r>
    <x v="24"/>
    <n v="113441"/>
    <n v="34895"/>
    <n v="15886"/>
    <n v="443"/>
    <x v="1"/>
    <x v="0"/>
    <n v="62660"/>
  </r>
  <r>
    <x v="25"/>
    <n v="60846"/>
    <n v="40699"/>
    <n v="17866"/>
    <n v="252"/>
    <x v="0"/>
    <x v="3"/>
    <n v="2281"/>
  </r>
  <r>
    <x v="26"/>
    <n v="70954"/>
    <n v="95061"/>
    <n v="6088"/>
    <n v="336"/>
    <x v="0"/>
    <x v="0"/>
    <n v="-30195"/>
  </r>
  <r>
    <x v="27"/>
    <n v="139239"/>
    <n v="39715"/>
    <n v="8363"/>
    <n v="410"/>
    <x v="1"/>
    <x v="2"/>
    <n v="91161"/>
  </r>
  <r>
    <x v="28"/>
    <n v="106514"/>
    <n v="49169"/>
    <n v="5024"/>
    <n v="401"/>
    <x v="3"/>
    <x v="0"/>
    <n v="52321"/>
  </r>
  <r>
    <x v="29"/>
    <n v="148236"/>
    <n v="46163"/>
    <n v="14764"/>
    <n v="131"/>
    <x v="1"/>
    <x v="2"/>
    <n v="87309"/>
  </r>
  <r>
    <x v="30"/>
    <n v="157579"/>
    <n v="35782"/>
    <n v="27528"/>
    <n v="154"/>
    <x v="0"/>
    <x v="3"/>
    <n v="94269"/>
  </r>
  <r>
    <x v="31"/>
    <n v="197541"/>
    <n v="65585"/>
    <n v="27052"/>
    <n v="451"/>
    <x v="0"/>
    <x v="1"/>
    <n v="104904"/>
  </r>
  <r>
    <x v="32"/>
    <n v="102101"/>
    <n v="60682"/>
    <n v="25620"/>
    <n v="488"/>
    <x v="3"/>
    <x v="1"/>
    <n v="15799"/>
  </r>
  <r>
    <x v="33"/>
    <n v="124323"/>
    <n v="77864"/>
    <n v="14959"/>
    <n v="135"/>
    <x v="1"/>
    <x v="0"/>
    <n v="31500"/>
  </r>
  <r>
    <x v="34"/>
    <n v="151922"/>
    <n v="85114"/>
    <n v="17935"/>
    <n v="209"/>
    <x v="0"/>
    <x v="1"/>
    <n v="48873"/>
  </r>
  <r>
    <x v="35"/>
    <n v="187534"/>
    <n v="68067"/>
    <n v="13068"/>
    <n v="276"/>
    <x v="2"/>
    <x v="3"/>
    <n v="106399"/>
  </r>
  <r>
    <x v="36"/>
    <n v="127584"/>
    <n v="72685"/>
    <n v="23619"/>
    <n v="461"/>
    <x v="0"/>
    <x v="1"/>
    <n v="31280"/>
  </r>
  <r>
    <x v="37"/>
    <n v="164537"/>
    <n v="48073"/>
    <n v="12295"/>
    <n v="413"/>
    <x v="0"/>
    <x v="0"/>
    <n v="104169"/>
  </r>
  <r>
    <x v="38"/>
    <n v="138477"/>
    <n v="66035"/>
    <n v="13392"/>
    <n v="394"/>
    <x v="3"/>
    <x v="3"/>
    <n v="59050"/>
  </r>
  <r>
    <x v="39"/>
    <n v="102533"/>
    <n v="94977"/>
    <n v="16390"/>
    <n v="435"/>
    <x v="2"/>
    <x v="2"/>
    <n v="-8834"/>
  </r>
  <r>
    <x v="40"/>
    <n v="61828"/>
    <n v="95450"/>
    <n v="13448"/>
    <n v="196"/>
    <x v="0"/>
    <x v="0"/>
    <n v="-47070"/>
  </r>
  <r>
    <x v="41"/>
    <n v="61917"/>
    <n v="40382"/>
    <n v="25131"/>
    <n v="468"/>
    <x v="0"/>
    <x v="2"/>
    <n v="-3596"/>
  </r>
  <r>
    <x v="42"/>
    <n v="80618"/>
    <n v="34437"/>
    <n v="15433"/>
    <n v="312"/>
    <x v="2"/>
    <x v="3"/>
    <n v="30748"/>
  </r>
  <r>
    <x v="43"/>
    <n v="92254"/>
    <n v="94612"/>
    <n v="20038"/>
    <n v="416"/>
    <x v="1"/>
    <x v="0"/>
    <n v="-22396"/>
  </r>
  <r>
    <x v="44"/>
    <n v="165292"/>
    <n v="91929"/>
    <n v="24559"/>
    <n v="236"/>
    <x v="1"/>
    <x v="0"/>
    <n v="48804"/>
  </r>
  <r>
    <x v="45"/>
    <n v="107362"/>
    <n v="42329"/>
    <n v="16528"/>
    <n v="105"/>
    <x v="0"/>
    <x v="3"/>
    <n v="48505"/>
  </r>
  <r>
    <x v="46"/>
    <n v="80128"/>
    <n v="55169"/>
    <n v="26281"/>
    <n v="208"/>
    <x v="0"/>
    <x v="1"/>
    <n v="-1322"/>
  </r>
  <r>
    <x v="47"/>
    <n v="183781"/>
    <n v="64594"/>
    <n v="26421"/>
    <n v="134"/>
    <x v="1"/>
    <x v="0"/>
    <n v="92766"/>
  </r>
  <r>
    <x v="48"/>
    <n v="125545"/>
    <n v="90631"/>
    <n v="20743"/>
    <n v="138"/>
    <x v="3"/>
    <x v="0"/>
    <n v="14171"/>
  </r>
  <r>
    <x v="49"/>
    <n v="142180"/>
    <n v="75033"/>
    <n v="28811"/>
    <n v="249"/>
    <x v="2"/>
    <x v="2"/>
    <n v="38336"/>
  </r>
  <r>
    <x v="50"/>
    <n v="147958"/>
    <n v="93133"/>
    <n v="13605"/>
    <n v="217"/>
    <x v="2"/>
    <x v="1"/>
    <n v="41220"/>
  </r>
  <r>
    <x v="51"/>
    <n v="193291"/>
    <n v="82290"/>
    <n v="7014"/>
    <n v="360"/>
    <x v="3"/>
    <x v="2"/>
    <n v="103987"/>
  </r>
  <r>
    <x v="52"/>
    <n v="99809"/>
    <n v="61750"/>
    <n v="6381"/>
    <n v="186"/>
    <x v="3"/>
    <x v="2"/>
    <n v="31678"/>
  </r>
  <r>
    <x v="53"/>
    <n v="176748"/>
    <n v="70461"/>
    <n v="6098"/>
    <n v="175"/>
    <x v="3"/>
    <x v="1"/>
    <n v="100189"/>
  </r>
  <r>
    <x v="54"/>
    <n v="65287"/>
    <n v="54226"/>
    <n v="24810"/>
    <n v="412"/>
    <x v="3"/>
    <x v="1"/>
    <n v="-13749"/>
  </r>
  <r>
    <x v="55"/>
    <n v="68512"/>
    <n v="36721"/>
    <n v="25039"/>
    <n v="482"/>
    <x v="3"/>
    <x v="3"/>
    <n v="6752"/>
  </r>
  <r>
    <x v="56"/>
    <n v="192414"/>
    <n v="86154"/>
    <n v="29322"/>
    <n v="313"/>
    <x v="3"/>
    <x v="1"/>
    <n v="76938"/>
  </r>
  <r>
    <x v="57"/>
    <n v="168872"/>
    <n v="50609"/>
    <n v="14101"/>
    <n v="384"/>
    <x v="2"/>
    <x v="0"/>
    <n v="104162"/>
  </r>
  <r>
    <x v="58"/>
    <n v="153070"/>
    <n v="82130"/>
    <n v="5187"/>
    <n v="338"/>
    <x v="3"/>
    <x v="1"/>
    <n v="65753"/>
  </r>
  <r>
    <x v="59"/>
    <n v="139767"/>
    <n v="85249"/>
    <n v="16948"/>
    <n v="264"/>
    <x v="1"/>
    <x v="3"/>
    <n v="37570"/>
  </r>
  <r>
    <x v="60"/>
    <n v="157829"/>
    <n v="78895"/>
    <n v="15207"/>
    <n v="186"/>
    <x v="3"/>
    <x v="3"/>
    <n v="63727"/>
  </r>
  <r>
    <x v="61"/>
    <n v="102078"/>
    <n v="35656"/>
    <n v="26793"/>
    <n v="240"/>
    <x v="3"/>
    <x v="3"/>
    <n v="39629"/>
  </r>
  <r>
    <x v="62"/>
    <n v="166288"/>
    <n v="93740"/>
    <n v="7092"/>
    <n v="259"/>
    <x v="2"/>
    <x v="1"/>
    <n v="65456"/>
  </r>
  <r>
    <x v="63"/>
    <n v="143524"/>
    <n v="94309"/>
    <n v="23514"/>
    <n v="145"/>
    <x v="2"/>
    <x v="1"/>
    <n v="25701"/>
  </r>
  <r>
    <x v="64"/>
    <n v="72219"/>
    <n v="59984"/>
    <n v="10242"/>
    <n v="471"/>
    <x v="3"/>
    <x v="2"/>
    <n v="1993"/>
  </r>
  <r>
    <x v="65"/>
    <n v="60235"/>
    <n v="35901"/>
    <n v="13549"/>
    <n v="211"/>
    <x v="2"/>
    <x v="2"/>
    <n v="10785"/>
  </r>
  <r>
    <x v="66"/>
    <n v="102929"/>
    <n v="61552"/>
    <n v="27031"/>
    <n v="144"/>
    <x v="0"/>
    <x v="0"/>
    <n v="14346"/>
  </r>
  <r>
    <x v="67"/>
    <n v="187309"/>
    <n v="61055"/>
    <n v="10185"/>
    <n v="346"/>
    <x v="2"/>
    <x v="2"/>
    <n v="116069"/>
  </r>
  <r>
    <x v="68"/>
    <n v="127444"/>
    <n v="67685"/>
    <n v="20271"/>
    <n v="203"/>
    <x v="2"/>
    <x v="0"/>
    <n v="39488"/>
  </r>
  <r>
    <x v="69"/>
    <n v="199639"/>
    <n v="44716"/>
    <n v="10776"/>
    <n v="184"/>
    <x v="2"/>
    <x v="3"/>
    <n v="144147"/>
  </r>
  <r>
    <x v="70"/>
    <n v="161834"/>
    <n v="41138"/>
    <n v="17449"/>
    <n v="233"/>
    <x v="2"/>
    <x v="2"/>
    <n v="103247"/>
  </r>
  <r>
    <x v="71"/>
    <n v="144555"/>
    <n v="65298"/>
    <n v="29297"/>
    <n v="207"/>
    <x v="1"/>
    <x v="1"/>
    <n v="49960"/>
  </r>
  <r>
    <x v="72"/>
    <n v="133698"/>
    <n v="81112"/>
    <n v="28931"/>
    <n v="117"/>
    <x v="1"/>
    <x v="2"/>
    <n v="23655"/>
  </r>
  <r>
    <x v="73"/>
    <n v="184450"/>
    <n v="53429"/>
    <n v="12823"/>
    <n v="193"/>
    <x v="1"/>
    <x v="0"/>
    <n v="118198"/>
  </r>
  <r>
    <x v="74"/>
    <n v="196487"/>
    <n v="80200"/>
    <n v="20717"/>
    <n v="249"/>
    <x v="3"/>
    <x v="2"/>
    <n v="95570"/>
  </r>
  <r>
    <x v="75"/>
    <n v="103925"/>
    <n v="78244"/>
    <n v="12355"/>
    <n v="345"/>
    <x v="3"/>
    <x v="3"/>
    <n v="13326"/>
  </r>
  <r>
    <x v="76"/>
    <n v="197023"/>
    <n v="47347"/>
    <n v="11465"/>
    <n v="388"/>
    <x v="0"/>
    <x v="1"/>
    <n v="138211"/>
  </r>
  <r>
    <x v="77"/>
    <n v="147388"/>
    <n v="46920"/>
    <n v="17737"/>
    <n v="308"/>
    <x v="1"/>
    <x v="0"/>
    <n v="82731"/>
  </r>
  <r>
    <x v="78"/>
    <n v="68007"/>
    <n v="61822"/>
    <n v="22881"/>
    <n v="225"/>
    <x v="3"/>
    <x v="1"/>
    <n v="-16696"/>
  </r>
  <r>
    <x v="79"/>
    <n v="118596"/>
    <n v="76659"/>
    <n v="18324"/>
    <n v="334"/>
    <x v="2"/>
    <x v="1"/>
    <n v="23613"/>
  </r>
  <r>
    <x v="80"/>
    <n v="181101"/>
    <n v="70108"/>
    <n v="15350"/>
    <n v="221"/>
    <x v="2"/>
    <x v="0"/>
    <n v="95643"/>
  </r>
  <r>
    <x v="81"/>
    <n v="148861"/>
    <n v="37967"/>
    <n v="7555"/>
    <n v="237"/>
    <x v="1"/>
    <x v="1"/>
    <n v="103339"/>
  </r>
  <r>
    <x v="82"/>
    <n v="146740"/>
    <n v="41871"/>
    <n v="26793"/>
    <n v="214"/>
    <x v="0"/>
    <x v="1"/>
    <n v="78076"/>
  </r>
  <r>
    <x v="83"/>
    <n v="75524"/>
    <n v="63613"/>
    <n v="7951"/>
    <n v="261"/>
    <x v="0"/>
    <x v="2"/>
    <n v="3960"/>
  </r>
  <r>
    <x v="84"/>
    <n v="191149"/>
    <n v="58179"/>
    <n v="22622"/>
    <n v="300"/>
    <x v="2"/>
    <x v="1"/>
    <n v="110348"/>
  </r>
  <r>
    <x v="85"/>
    <n v="185501"/>
    <n v="82188"/>
    <n v="9727"/>
    <n v="333"/>
    <x v="0"/>
    <x v="1"/>
    <n v="93586"/>
  </r>
  <r>
    <x v="86"/>
    <n v="80611"/>
    <n v="85099"/>
    <n v="25349"/>
    <n v="127"/>
    <x v="1"/>
    <x v="1"/>
    <n v="-29837"/>
  </r>
  <r>
    <x v="87"/>
    <n v="74060"/>
    <n v="65262"/>
    <n v="10686"/>
    <n v="110"/>
    <x v="2"/>
    <x v="1"/>
    <n v="-1888"/>
  </r>
  <r>
    <x v="88"/>
    <n v="103303"/>
    <n v="48268"/>
    <n v="8701"/>
    <n v="305"/>
    <x v="3"/>
    <x v="0"/>
    <n v="46334"/>
  </r>
  <r>
    <x v="89"/>
    <n v="99711"/>
    <n v="90545"/>
    <n v="7780"/>
    <n v="266"/>
    <x v="3"/>
    <x v="3"/>
    <n v="1386"/>
  </r>
  <r>
    <x v="90"/>
    <n v="133340"/>
    <n v="69922"/>
    <n v="28782"/>
    <n v="346"/>
    <x v="0"/>
    <x v="2"/>
    <n v="34636"/>
  </r>
  <r>
    <x v="91"/>
    <n v="162974"/>
    <n v="72913"/>
    <n v="22972"/>
    <n v="146"/>
    <x v="2"/>
    <x v="1"/>
    <n v="67089"/>
  </r>
  <r>
    <x v="92"/>
    <n v="127728"/>
    <n v="85677"/>
    <n v="7368"/>
    <n v="345"/>
    <x v="2"/>
    <x v="1"/>
    <n v="34683"/>
  </r>
  <r>
    <x v="93"/>
    <n v="71246"/>
    <n v="79841"/>
    <n v="20592"/>
    <n v="226"/>
    <x v="3"/>
    <x v="0"/>
    <n v="-29187"/>
  </r>
  <r>
    <x v="94"/>
    <n v="187796"/>
    <n v="76332"/>
    <n v="27173"/>
    <n v="246"/>
    <x v="2"/>
    <x v="3"/>
    <n v="84291"/>
  </r>
  <r>
    <x v="95"/>
    <n v="152263"/>
    <n v="55032"/>
    <n v="5436"/>
    <n v="217"/>
    <x v="2"/>
    <x v="1"/>
    <n v="91795"/>
  </r>
  <r>
    <x v="96"/>
    <n v="195090"/>
    <n v="67846"/>
    <n v="7828"/>
    <n v="498"/>
    <x v="2"/>
    <x v="0"/>
    <n v="119416"/>
  </r>
  <r>
    <x v="97"/>
    <n v="71302"/>
    <n v="89474"/>
    <n v="6556"/>
    <n v="481"/>
    <x v="0"/>
    <x v="2"/>
    <n v="-24728"/>
  </r>
  <r>
    <x v="98"/>
    <n v="127506"/>
    <n v="74936"/>
    <n v="28954"/>
    <n v="251"/>
    <x v="2"/>
    <x v="2"/>
    <n v="23616"/>
  </r>
  <r>
    <x v="99"/>
    <n v="101157"/>
    <n v="59794"/>
    <n v="18364"/>
    <n v="171"/>
    <x v="1"/>
    <x v="1"/>
    <n v="22999"/>
  </r>
  <r>
    <x v="100"/>
    <n v="114917"/>
    <n v="91588"/>
    <n v="28864"/>
    <n v="462"/>
    <x v="0"/>
    <x v="1"/>
    <n v="-5535"/>
  </r>
  <r>
    <x v="101"/>
    <n v="156646"/>
    <n v="80331"/>
    <n v="20061"/>
    <n v="236"/>
    <x v="2"/>
    <x v="3"/>
    <n v="56254"/>
  </r>
  <r>
    <x v="102"/>
    <n v="143122"/>
    <n v="58141"/>
    <n v="15576"/>
    <n v="274"/>
    <x v="2"/>
    <x v="3"/>
    <n v="69405"/>
  </r>
  <r>
    <x v="103"/>
    <n v="84519"/>
    <n v="39074"/>
    <n v="21566"/>
    <n v="388"/>
    <x v="1"/>
    <x v="1"/>
    <n v="23879"/>
  </r>
  <r>
    <x v="104"/>
    <n v="140910"/>
    <n v="36406"/>
    <n v="12190"/>
    <n v="118"/>
    <x v="0"/>
    <x v="0"/>
    <n v="92314"/>
  </r>
  <r>
    <x v="105"/>
    <n v="180430"/>
    <n v="53291"/>
    <n v="28071"/>
    <n v="294"/>
    <x v="3"/>
    <x v="3"/>
    <n v="99068"/>
  </r>
  <r>
    <x v="106"/>
    <n v="131324"/>
    <n v="71568"/>
    <n v="10565"/>
    <n v="429"/>
    <x v="3"/>
    <x v="1"/>
    <n v="49191"/>
  </r>
  <r>
    <x v="107"/>
    <n v="65408"/>
    <n v="76851"/>
    <n v="28625"/>
    <n v="274"/>
    <x v="0"/>
    <x v="3"/>
    <n v="-40068"/>
  </r>
  <r>
    <x v="108"/>
    <n v="119379"/>
    <n v="84823"/>
    <n v="20369"/>
    <n v="453"/>
    <x v="2"/>
    <x v="1"/>
    <n v="14187"/>
  </r>
  <r>
    <x v="109"/>
    <n v="85053"/>
    <n v="53312"/>
    <n v="29035"/>
    <n v="240"/>
    <x v="2"/>
    <x v="2"/>
    <n v="2706"/>
  </r>
  <r>
    <x v="110"/>
    <n v="191994"/>
    <n v="73108"/>
    <n v="26959"/>
    <n v="345"/>
    <x v="3"/>
    <x v="1"/>
    <n v="91927"/>
  </r>
  <r>
    <x v="111"/>
    <n v="158723"/>
    <n v="96918"/>
    <n v="6589"/>
    <n v="484"/>
    <x v="3"/>
    <x v="2"/>
    <n v="55216"/>
  </r>
  <r>
    <x v="112"/>
    <n v="111356"/>
    <n v="64171"/>
    <n v="5159"/>
    <n v="192"/>
    <x v="3"/>
    <x v="3"/>
    <n v="42026"/>
  </r>
  <r>
    <x v="113"/>
    <n v="70789"/>
    <n v="71779"/>
    <n v="17145"/>
    <n v="338"/>
    <x v="1"/>
    <x v="1"/>
    <n v="-18135"/>
  </r>
  <r>
    <x v="114"/>
    <n v="157720"/>
    <n v="98828"/>
    <n v="20373"/>
    <n v="304"/>
    <x v="3"/>
    <x v="3"/>
    <n v="38519"/>
  </r>
  <r>
    <x v="115"/>
    <n v="126656"/>
    <n v="42411"/>
    <n v="11555"/>
    <n v="147"/>
    <x v="1"/>
    <x v="2"/>
    <n v="72690"/>
  </r>
  <r>
    <x v="116"/>
    <n v="104028"/>
    <n v="87009"/>
    <n v="21237"/>
    <n v="344"/>
    <x v="0"/>
    <x v="1"/>
    <n v="-4218"/>
  </r>
  <r>
    <x v="117"/>
    <n v="124484"/>
    <n v="45422"/>
    <n v="14203"/>
    <n v="419"/>
    <x v="2"/>
    <x v="3"/>
    <n v="64859"/>
  </r>
  <r>
    <x v="118"/>
    <n v="92154"/>
    <n v="72468"/>
    <n v="13244"/>
    <n v="416"/>
    <x v="3"/>
    <x v="2"/>
    <n v="6442"/>
  </r>
  <r>
    <x v="119"/>
    <n v="62336"/>
    <n v="62371"/>
    <n v="19743"/>
    <n v="394"/>
    <x v="2"/>
    <x v="3"/>
    <n v="-19778"/>
  </r>
  <r>
    <x v="120"/>
    <n v="163677"/>
    <n v="87022"/>
    <n v="18333"/>
    <n v="227"/>
    <x v="2"/>
    <x v="0"/>
    <n v="58322"/>
  </r>
  <r>
    <x v="121"/>
    <n v="127779"/>
    <n v="81196"/>
    <n v="18341"/>
    <n v="443"/>
    <x v="3"/>
    <x v="2"/>
    <n v="28242"/>
  </r>
  <r>
    <x v="122"/>
    <n v="79029"/>
    <n v="56715"/>
    <n v="28230"/>
    <n v="381"/>
    <x v="3"/>
    <x v="2"/>
    <n v="-5916"/>
  </r>
  <r>
    <x v="123"/>
    <n v="119201"/>
    <n v="57605"/>
    <n v="23691"/>
    <n v="116"/>
    <x v="0"/>
    <x v="2"/>
    <n v="37905"/>
  </r>
  <r>
    <x v="124"/>
    <n v="92265"/>
    <n v="61174"/>
    <n v="6228"/>
    <n v="170"/>
    <x v="1"/>
    <x v="1"/>
    <n v="24863"/>
  </r>
  <r>
    <x v="125"/>
    <n v="162916"/>
    <n v="39956"/>
    <n v="28610"/>
    <n v="368"/>
    <x v="1"/>
    <x v="1"/>
    <n v="94350"/>
  </r>
  <r>
    <x v="126"/>
    <n v="106197"/>
    <n v="99252"/>
    <n v="10590"/>
    <n v="424"/>
    <x v="2"/>
    <x v="1"/>
    <n v="-3645"/>
  </r>
  <r>
    <x v="127"/>
    <n v="185733"/>
    <n v="91949"/>
    <n v="28303"/>
    <n v="381"/>
    <x v="3"/>
    <x v="0"/>
    <n v="65481"/>
  </r>
  <r>
    <x v="128"/>
    <n v="131907"/>
    <n v="92646"/>
    <n v="10585"/>
    <n v="404"/>
    <x v="0"/>
    <x v="0"/>
    <n v="28676"/>
  </r>
  <r>
    <x v="129"/>
    <n v="188876"/>
    <n v="93037"/>
    <n v="14227"/>
    <n v="106"/>
    <x v="0"/>
    <x v="2"/>
    <n v="81612"/>
  </r>
  <r>
    <x v="130"/>
    <n v="124435"/>
    <n v="36548"/>
    <n v="11046"/>
    <n v="413"/>
    <x v="0"/>
    <x v="0"/>
    <n v="76841"/>
  </r>
  <r>
    <x v="131"/>
    <n v="100631"/>
    <n v="53177"/>
    <n v="17237"/>
    <n v="404"/>
    <x v="0"/>
    <x v="3"/>
    <n v="30217"/>
  </r>
  <r>
    <x v="132"/>
    <n v="189038"/>
    <n v="54022"/>
    <n v="20649"/>
    <n v="202"/>
    <x v="0"/>
    <x v="2"/>
    <n v="114367"/>
  </r>
  <r>
    <x v="133"/>
    <n v="80103"/>
    <n v="35542"/>
    <n v="9945"/>
    <n v="408"/>
    <x v="1"/>
    <x v="2"/>
    <n v="34616"/>
  </r>
  <r>
    <x v="134"/>
    <n v="124772"/>
    <n v="90428"/>
    <n v="12927"/>
    <n v="292"/>
    <x v="1"/>
    <x v="3"/>
    <n v="21417"/>
  </r>
  <r>
    <x v="135"/>
    <n v="186108"/>
    <n v="52740"/>
    <n v="17641"/>
    <n v="340"/>
    <x v="1"/>
    <x v="2"/>
    <n v="115727"/>
  </r>
  <r>
    <x v="136"/>
    <n v="74382"/>
    <n v="89353"/>
    <n v="20998"/>
    <n v="161"/>
    <x v="3"/>
    <x v="0"/>
    <n v="-35969"/>
  </r>
  <r>
    <x v="137"/>
    <n v="144291"/>
    <n v="86532"/>
    <n v="18386"/>
    <n v="116"/>
    <x v="2"/>
    <x v="1"/>
    <n v="39373"/>
  </r>
  <r>
    <x v="138"/>
    <n v="161195"/>
    <n v="46052"/>
    <n v="12016"/>
    <n v="270"/>
    <x v="0"/>
    <x v="3"/>
    <n v="103127"/>
  </r>
  <r>
    <x v="139"/>
    <n v="194828"/>
    <n v="77076"/>
    <n v="19027"/>
    <n v="124"/>
    <x v="3"/>
    <x v="0"/>
    <n v="98725"/>
  </r>
  <r>
    <x v="140"/>
    <n v="80609"/>
    <n v="83420"/>
    <n v="20920"/>
    <n v="350"/>
    <x v="0"/>
    <x v="3"/>
    <n v="-23731"/>
  </r>
  <r>
    <x v="141"/>
    <n v="135683"/>
    <n v="30671"/>
    <n v="29142"/>
    <n v="352"/>
    <x v="1"/>
    <x v="3"/>
    <n v="75870"/>
  </r>
  <r>
    <x v="142"/>
    <n v="184714"/>
    <n v="30163"/>
    <n v="18752"/>
    <n v="486"/>
    <x v="3"/>
    <x v="2"/>
    <n v="135799"/>
  </r>
  <r>
    <x v="143"/>
    <n v="190330"/>
    <n v="71424"/>
    <n v="26470"/>
    <n v="306"/>
    <x v="1"/>
    <x v="2"/>
    <n v="92436"/>
  </r>
  <r>
    <x v="144"/>
    <n v="131315"/>
    <n v="83744"/>
    <n v="28545"/>
    <n v="128"/>
    <x v="0"/>
    <x v="0"/>
    <n v="19026"/>
  </r>
  <r>
    <x v="145"/>
    <n v="137834"/>
    <n v="40634"/>
    <n v="23268"/>
    <n v="216"/>
    <x v="0"/>
    <x v="3"/>
    <n v="73932"/>
  </r>
  <r>
    <x v="146"/>
    <n v="186205"/>
    <n v="34798"/>
    <n v="23193"/>
    <n v="381"/>
    <x v="2"/>
    <x v="2"/>
    <n v="128214"/>
  </r>
  <r>
    <x v="147"/>
    <n v="74153"/>
    <n v="52420"/>
    <n v="8167"/>
    <n v="479"/>
    <x v="0"/>
    <x v="2"/>
    <n v="13566"/>
  </r>
  <r>
    <x v="148"/>
    <n v="136325"/>
    <n v="59300"/>
    <n v="16989"/>
    <n v="243"/>
    <x v="1"/>
    <x v="3"/>
    <n v="60036"/>
  </r>
  <r>
    <x v="149"/>
    <n v="115318"/>
    <n v="40749"/>
    <n v="27736"/>
    <n v="124"/>
    <x v="0"/>
    <x v="0"/>
    <n v="46833"/>
  </r>
  <r>
    <x v="150"/>
    <n v="191886"/>
    <n v="55121"/>
    <n v="19087"/>
    <n v="409"/>
    <x v="2"/>
    <x v="0"/>
    <n v="117678"/>
  </r>
  <r>
    <x v="151"/>
    <n v="175033"/>
    <n v="67487"/>
    <n v="27440"/>
    <n v="255"/>
    <x v="2"/>
    <x v="3"/>
    <n v="80106"/>
  </r>
  <r>
    <x v="152"/>
    <n v="136077"/>
    <n v="63361"/>
    <n v="7437"/>
    <n v="172"/>
    <x v="1"/>
    <x v="0"/>
    <n v="65279"/>
  </r>
  <r>
    <x v="153"/>
    <n v="150474"/>
    <n v="51223"/>
    <n v="27852"/>
    <n v="219"/>
    <x v="3"/>
    <x v="2"/>
    <n v="71399"/>
  </r>
  <r>
    <x v="154"/>
    <n v="193515"/>
    <n v="44056"/>
    <n v="20275"/>
    <n v="411"/>
    <x v="0"/>
    <x v="3"/>
    <n v="129184"/>
  </r>
  <r>
    <x v="155"/>
    <n v="133319"/>
    <n v="58380"/>
    <n v="27335"/>
    <n v="420"/>
    <x v="2"/>
    <x v="2"/>
    <n v="47604"/>
  </r>
  <r>
    <x v="156"/>
    <n v="185885"/>
    <n v="56035"/>
    <n v="10276"/>
    <n v="192"/>
    <x v="0"/>
    <x v="1"/>
    <n v="119574"/>
  </r>
  <r>
    <x v="157"/>
    <n v="169777"/>
    <n v="60620"/>
    <n v="13859"/>
    <n v="185"/>
    <x v="0"/>
    <x v="1"/>
    <n v="95298"/>
  </r>
  <r>
    <x v="158"/>
    <n v="77368"/>
    <n v="49877"/>
    <n v="12818"/>
    <n v="435"/>
    <x v="3"/>
    <x v="0"/>
    <n v="14673"/>
  </r>
  <r>
    <x v="159"/>
    <n v="151751"/>
    <n v="85316"/>
    <n v="9728"/>
    <n v="463"/>
    <x v="2"/>
    <x v="1"/>
    <n v="56707"/>
  </r>
  <r>
    <x v="160"/>
    <n v="87306"/>
    <n v="94041"/>
    <n v="24008"/>
    <n v="217"/>
    <x v="0"/>
    <x v="2"/>
    <n v="-30743"/>
  </r>
  <r>
    <x v="161"/>
    <n v="97219"/>
    <n v="83352"/>
    <n v="10738"/>
    <n v="332"/>
    <x v="2"/>
    <x v="1"/>
    <n v="3129"/>
  </r>
  <r>
    <x v="162"/>
    <n v="120279"/>
    <n v="60911"/>
    <n v="25616"/>
    <n v="298"/>
    <x v="1"/>
    <x v="2"/>
    <n v="33752"/>
  </r>
  <r>
    <x v="163"/>
    <n v="113028"/>
    <n v="62784"/>
    <n v="10793"/>
    <n v="305"/>
    <x v="1"/>
    <x v="0"/>
    <n v="39451"/>
  </r>
  <r>
    <x v="164"/>
    <n v="164263"/>
    <n v="33191"/>
    <n v="9523"/>
    <n v="438"/>
    <x v="0"/>
    <x v="0"/>
    <n v="121549"/>
  </r>
  <r>
    <x v="165"/>
    <n v="60126"/>
    <n v="63160"/>
    <n v="10571"/>
    <n v="246"/>
    <x v="2"/>
    <x v="2"/>
    <n v="-13605"/>
  </r>
  <r>
    <x v="166"/>
    <n v="112329"/>
    <n v="94641"/>
    <n v="21209"/>
    <n v="370"/>
    <x v="0"/>
    <x v="1"/>
    <n v="-3521"/>
  </r>
  <r>
    <x v="167"/>
    <n v="87632"/>
    <n v="79723"/>
    <n v="20246"/>
    <n v="486"/>
    <x v="2"/>
    <x v="0"/>
    <n v="-12337"/>
  </r>
  <r>
    <x v="168"/>
    <n v="169945"/>
    <n v="33631"/>
    <n v="15380"/>
    <n v="238"/>
    <x v="2"/>
    <x v="3"/>
    <n v="120934"/>
  </r>
  <r>
    <x v="169"/>
    <n v="115176"/>
    <n v="36172"/>
    <n v="7224"/>
    <n v="280"/>
    <x v="3"/>
    <x v="0"/>
    <n v="71780"/>
  </r>
  <r>
    <x v="170"/>
    <n v="194869"/>
    <n v="72080"/>
    <n v="13389"/>
    <n v="129"/>
    <x v="3"/>
    <x v="1"/>
    <n v="109400"/>
  </r>
  <r>
    <x v="171"/>
    <n v="94560"/>
    <n v="50281"/>
    <n v="20927"/>
    <n v="156"/>
    <x v="3"/>
    <x v="3"/>
    <n v="23352"/>
  </r>
  <r>
    <x v="172"/>
    <n v="136589"/>
    <n v="58671"/>
    <n v="27475"/>
    <n v="331"/>
    <x v="0"/>
    <x v="1"/>
    <n v="50443"/>
  </r>
  <r>
    <x v="173"/>
    <n v="82116"/>
    <n v="81431"/>
    <n v="16684"/>
    <n v="245"/>
    <x v="3"/>
    <x v="2"/>
    <n v="-15999"/>
  </r>
  <r>
    <x v="174"/>
    <n v="192717"/>
    <n v="58602"/>
    <n v="15640"/>
    <n v="483"/>
    <x v="3"/>
    <x v="3"/>
    <n v="118475"/>
  </r>
  <r>
    <x v="175"/>
    <n v="184085"/>
    <n v="81399"/>
    <n v="13662"/>
    <n v="147"/>
    <x v="1"/>
    <x v="1"/>
    <n v="89024"/>
  </r>
  <r>
    <x v="176"/>
    <n v="177718"/>
    <n v="53472"/>
    <n v="11361"/>
    <n v="293"/>
    <x v="2"/>
    <x v="3"/>
    <n v="112885"/>
  </r>
  <r>
    <x v="177"/>
    <n v="79256"/>
    <n v="79230"/>
    <n v="6948"/>
    <n v="323"/>
    <x v="2"/>
    <x v="1"/>
    <n v="-6922"/>
  </r>
  <r>
    <x v="178"/>
    <n v="160158"/>
    <n v="37099"/>
    <n v="17091"/>
    <n v="235"/>
    <x v="3"/>
    <x v="3"/>
    <n v="105968"/>
  </r>
  <r>
    <x v="179"/>
    <n v="179719"/>
    <n v="55431"/>
    <n v="16992"/>
    <n v="121"/>
    <x v="2"/>
    <x v="1"/>
    <n v="107296"/>
  </r>
  <r>
    <x v="180"/>
    <n v="128244"/>
    <n v="86492"/>
    <n v="28478"/>
    <n v="105"/>
    <x v="1"/>
    <x v="2"/>
    <n v="13274"/>
  </r>
  <r>
    <x v="181"/>
    <n v="116264"/>
    <n v="77684"/>
    <n v="11318"/>
    <n v="303"/>
    <x v="1"/>
    <x v="3"/>
    <n v="27262"/>
  </r>
  <r>
    <x v="182"/>
    <n v="117545"/>
    <n v="60111"/>
    <n v="25180"/>
    <n v="338"/>
    <x v="3"/>
    <x v="3"/>
    <n v="32254"/>
  </r>
  <r>
    <x v="183"/>
    <n v="99224"/>
    <n v="93936"/>
    <n v="17180"/>
    <n v="284"/>
    <x v="1"/>
    <x v="3"/>
    <n v="-11892"/>
  </r>
  <r>
    <x v="184"/>
    <n v="157945"/>
    <n v="52614"/>
    <n v="5234"/>
    <n v="459"/>
    <x v="2"/>
    <x v="3"/>
    <n v="100097"/>
  </r>
  <r>
    <x v="185"/>
    <n v="73224"/>
    <n v="71991"/>
    <n v="20372"/>
    <n v="391"/>
    <x v="0"/>
    <x v="2"/>
    <n v="-19139"/>
  </r>
  <r>
    <x v="186"/>
    <n v="100738"/>
    <n v="90920"/>
    <n v="24991"/>
    <n v="434"/>
    <x v="2"/>
    <x v="3"/>
    <n v="-15173"/>
  </r>
  <r>
    <x v="187"/>
    <n v="123731"/>
    <n v="93530"/>
    <n v="29427"/>
    <n v="319"/>
    <x v="0"/>
    <x v="0"/>
    <n v="774"/>
  </r>
  <r>
    <x v="188"/>
    <n v="199649"/>
    <n v="66224"/>
    <n v="5522"/>
    <n v="215"/>
    <x v="3"/>
    <x v="2"/>
    <n v="127903"/>
  </r>
  <r>
    <x v="189"/>
    <n v="68070"/>
    <n v="37788"/>
    <n v="27288"/>
    <n v="412"/>
    <x v="0"/>
    <x v="0"/>
    <n v="2994"/>
  </r>
  <r>
    <x v="190"/>
    <n v="186161"/>
    <n v="58082"/>
    <n v="17718"/>
    <n v="148"/>
    <x v="1"/>
    <x v="3"/>
    <n v="110361"/>
  </r>
  <r>
    <x v="191"/>
    <n v="68666"/>
    <n v="46531"/>
    <n v="26272"/>
    <n v="272"/>
    <x v="2"/>
    <x v="1"/>
    <n v="-4137"/>
  </r>
  <r>
    <x v="192"/>
    <n v="117761"/>
    <n v="74857"/>
    <n v="14821"/>
    <n v="181"/>
    <x v="0"/>
    <x v="0"/>
    <n v="28083"/>
  </r>
  <r>
    <x v="193"/>
    <n v="96368"/>
    <n v="40142"/>
    <n v="10832"/>
    <n v="421"/>
    <x v="2"/>
    <x v="3"/>
    <n v="45394"/>
  </r>
  <r>
    <x v="194"/>
    <n v="197855"/>
    <n v="78355"/>
    <n v="17820"/>
    <n v="432"/>
    <x v="3"/>
    <x v="0"/>
    <n v="101680"/>
  </r>
  <r>
    <x v="195"/>
    <n v="101914"/>
    <n v="39866"/>
    <n v="21211"/>
    <n v="144"/>
    <x v="3"/>
    <x v="3"/>
    <n v="40837"/>
  </r>
  <r>
    <x v="196"/>
    <n v="187738"/>
    <n v="94027"/>
    <n v="12122"/>
    <n v="434"/>
    <x v="1"/>
    <x v="3"/>
    <n v="81589"/>
  </r>
  <r>
    <x v="197"/>
    <n v="127526"/>
    <n v="87906"/>
    <n v="10842"/>
    <n v="119"/>
    <x v="3"/>
    <x v="3"/>
    <n v="28778"/>
  </r>
  <r>
    <x v="198"/>
    <n v="79956"/>
    <n v="58138"/>
    <n v="6316"/>
    <n v="320"/>
    <x v="0"/>
    <x v="1"/>
    <n v="15502"/>
  </r>
  <r>
    <x v="199"/>
    <n v="106240"/>
    <n v="59956"/>
    <n v="18200"/>
    <n v="222"/>
    <x v="3"/>
    <x v="0"/>
    <n v="28084"/>
  </r>
  <r>
    <x v="200"/>
    <n v="181008"/>
    <n v="35439"/>
    <n v="22508"/>
    <n v="333"/>
    <x v="1"/>
    <x v="2"/>
    <n v="123061"/>
  </r>
  <r>
    <x v="201"/>
    <n v="154270"/>
    <n v="77241"/>
    <n v="27005"/>
    <n v="320"/>
    <x v="2"/>
    <x v="2"/>
    <n v="50024"/>
  </r>
  <r>
    <x v="202"/>
    <n v="64757"/>
    <n v="72533"/>
    <n v="26807"/>
    <n v="422"/>
    <x v="2"/>
    <x v="2"/>
    <n v="-34583"/>
  </r>
  <r>
    <x v="203"/>
    <n v="79097"/>
    <n v="58270"/>
    <n v="20206"/>
    <n v="438"/>
    <x v="3"/>
    <x v="2"/>
    <n v="621"/>
  </r>
  <r>
    <x v="204"/>
    <n v="163892"/>
    <n v="69279"/>
    <n v="23971"/>
    <n v="102"/>
    <x v="0"/>
    <x v="3"/>
    <n v="70642"/>
  </r>
  <r>
    <x v="205"/>
    <n v="130480"/>
    <n v="53888"/>
    <n v="27056"/>
    <n v="281"/>
    <x v="1"/>
    <x v="0"/>
    <n v="49536"/>
  </r>
  <r>
    <x v="206"/>
    <n v="106163"/>
    <n v="47630"/>
    <n v="6378"/>
    <n v="305"/>
    <x v="0"/>
    <x v="0"/>
    <n v="52155"/>
  </r>
  <r>
    <x v="207"/>
    <n v="79816"/>
    <n v="91063"/>
    <n v="24758"/>
    <n v="419"/>
    <x v="1"/>
    <x v="1"/>
    <n v="-36005"/>
  </r>
  <r>
    <x v="208"/>
    <n v="112853"/>
    <n v="65144"/>
    <n v="6519"/>
    <n v="139"/>
    <x v="3"/>
    <x v="0"/>
    <n v="41190"/>
  </r>
  <r>
    <x v="209"/>
    <n v="156731"/>
    <n v="82161"/>
    <n v="27161"/>
    <n v="158"/>
    <x v="1"/>
    <x v="0"/>
    <n v="47409"/>
  </r>
  <r>
    <x v="210"/>
    <n v="122823"/>
    <n v="80979"/>
    <n v="12935"/>
    <n v="161"/>
    <x v="1"/>
    <x v="0"/>
    <n v="28909"/>
  </r>
  <r>
    <x v="211"/>
    <n v="61759"/>
    <n v="36979"/>
    <n v="11093"/>
    <n v="231"/>
    <x v="3"/>
    <x v="1"/>
    <n v="13687"/>
  </r>
  <r>
    <x v="212"/>
    <n v="152374"/>
    <n v="56189"/>
    <n v="29802"/>
    <n v="159"/>
    <x v="0"/>
    <x v="2"/>
    <n v="66383"/>
  </r>
  <r>
    <x v="213"/>
    <n v="193554"/>
    <n v="72600"/>
    <n v="10355"/>
    <n v="471"/>
    <x v="3"/>
    <x v="0"/>
    <n v="110599"/>
  </r>
  <r>
    <x v="214"/>
    <n v="84442"/>
    <n v="89560"/>
    <n v="26352"/>
    <n v="430"/>
    <x v="1"/>
    <x v="1"/>
    <n v="-31470"/>
  </r>
  <r>
    <x v="215"/>
    <n v="153501"/>
    <n v="91558"/>
    <n v="14083"/>
    <n v="221"/>
    <x v="3"/>
    <x v="1"/>
    <n v="47860"/>
  </r>
  <r>
    <x v="216"/>
    <n v="62079"/>
    <n v="36910"/>
    <n v="10574"/>
    <n v="206"/>
    <x v="1"/>
    <x v="3"/>
    <n v="14595"/>
  </r>
  <r>
    <x v="217"/>
    <n v="193789"/>
    <n v="87713"/>
    <n v="25456"/>
    <n v="195"/>
    <x v="3"/>
    <x v="1"/>
    <n v="80620"/>
  </r>
  <r>
    <x v="218"/>
    <n v="119676"/>
    <n v="76857"/>
    <n v="18324"/>
    <n v="446"/>
    <x v="2"/>
    <x v="2"/>
    <n v="24495"/>
  </r>
  <r>
    <x v="219"/>
    <n v="150397"/>
    <n v="64964"/>
    <n v="7257"/>
    <n v="334"/>
    <x v="2"/>
    <x v="0"/>
    <n v="78176"/>
  </r>
  <r>
    <x v="220"/>
    <n v="132847"/>
    <n v="55227"/>
    <n v="29972"/>
    <n v="485"/>
    <x v="3"/>
    <x v="1"/>
    <n v="47648"/>
  </r>
  <r>
    <x v="221"/>
    <n v="153607"/>
    <n v="35978"/>
    <n v="18411"/>
    <n v="161"/>
    <x v="0"/>
    <x v="2"/>
    <n v="99218"/>
  </r>
  <r>
    <x v="222"/>
    <n v="124077"/>
    <n v="47153"/>
    <n v="20233"/>
    <n v="355"/>
    <x v="1"/>
    <x v="1"/>
    <n v="56691"/>
  </r>
  <r>
    <x v="223"/>
    <n v="98258"/>
    <n v="89765"/>
    <n v="20887"/>
    <n v="148"/>
    <x v="2"/>
    <x v="1"/>
    <n v="-12394"/>
  </r>
  <r>
    <x v="224"/>
    <n v="197717"/>
    <n v="69071"/>
    <n v="25808"/>
    <n v="492"/>
    <x v="0"/>
    <x v="1"/>
    <n v="102838"/>
  </r>
  <r>
    <x v="225"/>
    <n v="179771"/>
    <n v="99519"/>
    <n v="24621"/>
    <n v="447"/>
    <x v="1"/>
    <x v="1"/>
    <n v="55631"/>
  </r>
  <r>
    <x v="226"/>
    <n v="98000"/>
    <n v="39503"/>
    <n v="25277"/>
    <n v="258"/>
    <x v="2"/>
    <x v="1"/>
    <n v="33220"/>
  </r>
  <r>
    <x v="227"/>
    <n v="86737"/>
    <n v="90703"/>
    <n v="7005"/>
    <n v="223"/>
    <x v="2"/>
    <x v="2"/>
    <n v="-10971"/>
  </r>
  <r>
    <x v="228"/>
    <n v="71485"/>
    <n v="94379"/>
    <n v="23400"/>
    <n v="416"/>
    <x v="3"/>
    <x v="0"/>
    <n v="-46294"/>
  </r>
  <r>
    <x v="229"/>
    <n v="98565"/>
    <n v="87866"/>
    <n v="15860"/>
    <n v="306"/>
    <x v="1"/>
    <x v="0"/>
    <n v="-5161"/>
  </r>
  <r>
    <x v="230"/>
    <n v="179614"/>
    <n v="46905"/>
    <n v="15070"/>
    <n v="147"/>
    <x v="0"/>
    <x v="0"/>
    <n v="117639"/>
  </r>
  <r>
    <x v="231"/>
    <n v="125155"/>
    <n v="75838"/>
    <n v="14388"/>
    <n v="235"/>
    <x v="0"/>
    <x v="0"/>
    <n v="34929"/>
  </r>
  <r>
    <x v="232"/>
    <n v="112487"/>
    <n v="88279"/>
    <n v="23156"/>
    <n v="300"/>
    <x v="0"/>
    <x v="2"/>
    <n v="1052"/>
  </r>
  <r>
    <x v="233"/>
    <n v="189948"/>
    <n v="56806"/>
    <n v="29737"/>
    <n v="349"/>
    <x v="1"/>
    <x v="3"/>
    <n v="103405"/>
  </r>
  <r>
    <x v="234"/>
    <n v="72342"/>
    <n v="75000"/>
    <n v="25360"/>
    <n v="413"/>
    <x v="0"/>
    <x v="3"/>
    <n v="-28018"/>
  </r>
  <r>
    <x v="235"/>
    <n v="100806"/>
    <n v="52168"/>
    <n v="23135"/>
    <n v="456"/>
    <x v="0"/>
    <x v="2"/>
    <n v="25503"/>
  </r>
  <r>
    <x v="236"/>
    <n v="108770"/>
    <n v="68714"/>
    <n v="28814"/>
    <n v="467"/>
    <x v="0"/>
    <x v="2"/>
    <n v="11242"/>
  </r>
  <r>
    <x v="237"/>
    <n v="138623"/>
    <n v="84093"/>
    <n v="19609"/>
    <n v="417"/>
    <x v="3"/>
    <x v="1"/>
    <n v="34921"/>
  </r>
  <r>
    <x v="238"/>
    <n v="163177"/>
    <n v="85419"/>
    <n v="28554"/>
    <n v="394"/>
    <x v="3"/>
    <x v="1"/>
    <n v="49204"/>
  </r>
  <r>
    <x v="239"/>
    <n v="191026"/>
    <n v="79145"/>
    <n v="27853"/>
    <n v="413"/>
    <x v="1"/>
    <x v="1"/>
    <n v="84028"/>
  </r>
  <r>
    <x v="240"/>
    <n v="135629"/>
    <n v="32461"/>
    <n v="21363"/>
    <n v="308"/>
    <x v="1"/>
    <x v="0"/>
    <n v="81805"/>
  </r>
  <r>
    <x v="241"/>
    <n v="180993"/>
    <n v="44291"/>
    <n v="24604"/>
    <n v="454"/>
    <x v="0"/>
    <x v="1"/>
    <n v="112098"/>
  </r>
  <r>
    <x v="242"/>
    <n v="186944"/>
    <n v="76804"/>
    <n v="21923"/>
    <n v="310"/>
    <x v="3"/>
    <x v="3"/>
    <n v="88217"/>
  </r>
  <r>
    <x v="243"/>
    <n v="165947"/>
    <n v="94946"/>
    <n v="19823"/>
    <n v="291"/>
    <x v="2"/>
    <x v="0"/>
    <n v="51178"/>
  </r>
  <r>
    <x v="244"/>
    <n v="86399"/>
    <n v="91332"/>
    <n v="22845"/>
    <n v="143"/>
    <x v="2"/>
    <x v="1"/>
    <n v="-27778"/>
  </r>
  <r>
    <x v="245"/>
    <n v="188177"/>
    <n v="60841"/>
    <n v="26568"/>
    <n v="128"/>
    <x v="0"/>
    <x v="0"/>
    <n v="100768"/>
  </r>
  <r>
    <x v="246"/>
    <n v="169575"/>
    <n v="78758"/>
    <n v="13547"/>
    <n v="158"/>
    <x v="0"/>
    <x v="3"/>
    <n v="77270"/>
  </r>
  <r>
    <x v="247"/>
    <n v="170904"/>
    <n v="67643"/>
    <n v="16515"/>
    <n v="170"/>
    <x v="3"/>
    <x v="1"/>
    <n v="86746"/>
  </r>
  <r>
    <x v="248"/>
    <n v="90678"/>
    <n v="80408"/>
    <n v="5234"/>
    <n v="191"/>
    <x v="3"/>
    <x v="3"/>
    <n v="5036"/>
  </r>
  <r>
    <x v="249"/>
    <n v="136218"/>
    <n v="73950"/>
    <n v="19562"/>
    <n v="364"/>
    <x v="3"/>
    <x v="3"/>
    <n v="42706"/>
  </r>
  <r>
    <x v="250"/>
    <n v="123230"/>
    <n v="86849"/>
    <n v="22932"/>
    <n v="482"/>
    <x v="1"/>
    <x v="3"/>
    <n v="13449"/>
  </r>
  <r>
    <x v="251"/>
    <n v="134055"/>
    <n v="58044"/>
    <n v="12480"/>
    <n v="319"/>
    <x v="1"/>
    <x v="1"/>
    <n v="63531"/>
  </r>
  <r>
    <x v="252"/>
    <n v="132258"/>
    <n v="45997"/>
    <n v="9213"/>
    <n v="489"/>
    <x v="0"/>
    <x v="2"/>
    <n v="77048"/>
  </r>
  <r>
    <x v="253"/>
    <n v="99986"/>
    <n v="53911"/>
    <n v="15293"/>
    <n v="499"/>
    <x v="1"/>
    <x v="1"/>
    <n v="30782"/>
  </r>
  <r>
    <x v="254"/>
    <n v="145595"/>
    <n v="85533"/>
    <n v="6673"/>
    <n v="314"/>
    <x v="3"/>
    <x v="3"/>
    <n v="53389"/>
  </r>
  <r>
    <x v="255"/>
    <n v="161358"/>
    <n v="44571"/>
    <n v="28092"/>
    <n v="486"/>
    <x v="3"/>
    <x v="1"/>
    <n v="88695"/>
  </r>
  <r>
    <x v="256"/>
    <n v="124929"/>
    <n v="87941"/>
    <n v="29366"/>
    <n v="376"/>
    <x v="1"/>
    <x v="3"/>
    <n v="7622"/>
  </r>
  <r>
    <x v="257"/>
    <n v="133506"/>
    <n v="88005"/>
    <n v="7100"/>
    <n v="163"/>
    <x v="2"/>
    <x v="2"/>
    <n v="38401"/>
  </r>
  <r>
    <x v="258"/>
    <n v="94911"/>
    <n v="88712"/>
    <n v="16849"/>
    <n v="445"/>
    <x v="0"/>
    <x v="0"/>
    <n v="-10650"/>
  </r>
  <r>
    <x v="259"/>
    <n v="147127"/>
    <n v="73541"/>
    <n v="25132"/>
    <n v="391"/>
    <x v="2"/>
    <x v="2"/>
    <n v="48454"/>
  </r>
  <r>
    <x v="260"/>
    <n v="173453"/>
    <n v="53387"/>
    <n v="24557"/>
    <n v="344"/>
    <x v="0"/>
    <x v="2"/>
    <n v="95509"/>
  </r>
  <r>
    <x v="261"/>
    <n v="144458"/>
    <n v="78908"/>
    <n v="23199"/>
    <n v="161"/>
    <x v="2"/>
    <x v="0"/>
    <n v="42351"/>
  </r>
  <r>
    <x v="262"/>
    <n v="72175"/>
    <n v="43057"/>
    <n v="8841"/>
    <n v="431"/>
    <x v="1"/>
    <x v="1"/>
    <n v="20277"/>
  </r>
  <r>
    <x v="263"/>
    <n v="179235"/>
    <n v="94028"/>
    <n v="15197"/>
    <n v="269"/>
    <x v="0"/>
    <x v="0"/>
    <n v="70010"/>
  </r>
  <r>
    <x v="264"/>
    <n v="114771"/>
    <n v="85731"/>
    <n v="13016"/>
    <n v="368"/>
    <x v="0"/>
    <x v="1"/>
    <n v="16024"/>
  </r>
  <r>
    <x v="265"/>
    <n v="187157"/>
    <n v="54858"/>
    <n v="12011"/>
    <n v="366"/>
    <x v="0"/>
    <x v="1"/>
    <n v="120288"/>
  </r>
  <r>
    <x v="266"/>
    <n v="181300"/>
    <n v="78689"/>
    <n v="9493"/>
    <n v="153"/>
    <x v="3"/>
    <x v="3"/>
    <n v="93118"/>
  </r>
  <r>
    <x v="267"/>
    <n v="146925"/>
    <n v="74638"/>
    <n v="22058"/>
    <n v="115"/>
    <x v="3"/>
    <x v="3"/>
    <n v="50229"/>
  </r>
  <r>
    <x v="268"/>
    <n v="126358"/>
    <n v="76486"/>
    <n v="29472"/>
    <n v="107"/>
    <x v="2"/>
    <x v="0"/>
    <n v="20400"/>
  </r>
  <r>
    <x v="269"/>
    <n v="107057"/>
    <n v="50567"/>
    <n v="13578"/>
    <n v="203"/>
    <x v="1"/>
    <x v="2"/>
    <n v="42912"/>
  </r>
  <r>
    <x v="270"/>
    <n v="66150"/>
    <n v="59739"/>
    <n v="7158"/>
    <n v="158"/>
    <x v="3"/>
    <x v="0"/>
    <n v="-747"/>
  </r>
  <r>
    <x v="271"/>
    <n v="64425"/>
    <n v="87804"/>
    <n v="24045"/>
    <n v="412"/>
    <x v="0"/>
    <x v="1"/>
    <n v="-47424"/>
  </r>
  <r>
    <x v="272"/>
    <n v="76032"/>
    <n v="33754"/>
    <n v="7064"/>
    <n v="139"/>
    <x v="3"/>
    <x v="3"/>
    <n v="35214"/>
  </r>
  <r>
    <x v="273"/>
    <n v="62198"/>
    <n v="57044"/>
    <n v="8253"/>
    <n v="336"/>
    <x v="1"/>
    <x v="0"/>
    <n v="-3099"/>
  </r>
  <r>
    <x v="274"/>
    <n v="178865"/>
    <n v="97260"/>
    <n v="26363"/>
    <n v="485"/>
    <x v="3"/>
    <x v="0"/>
    <n v="55242"/>
  </r>
  <r>
    <x v="275"/>
    <n v="199777"/>
    <n v="96912"/>
    <n v="29087"/>
    <n v="193"/>
    <x v="0"/>
    <x v="3"/>
    <n v="73778"/>
  </r>
  <r>
    <x v="276"/>
    <n v="83236"/>
    <n v="38706"/>
    <n v="17828"/>
    <n v="321"/>
    <x v="2"/>
    <x v="3"/>
    <n v="26702"/>
  </r>
  <r>
    <x v="277"/>
    <n v="147955"/>
    <n v="38894"/>
    <n v="6401"/>
    <n v="303"/>
    <x v="0"/>
    <x v="3"/>
    <n v="102660"/>
  </r>
  <r>
    <x v="278"/>
    <n v="163145"/>
    <n v="48037"/>
    <n v="24643"/>
    <n v="237"/>
    <x v="1"/>
    <x v="1"/>
    <n v="90465"/>
  </r>
  <r>
    <x v="279"/>
    <n v="154914"/>
    <n v="81612"/>
    <n v="20193"/>
    <n v="399"/>
    <x v="2"/>
    <x v="3"/>
    <n v="53109"/>
  </r>
  <r>
    <x v="280"/>
    <n v="162870"/>
    <n v="59725"/>
    <n v="17096"/>
    <n v="494"/>
    <x v="3"/>
    <x v="2"/>
    <n v="86049"/>
  </r>
  <r>
    <x v="281"/>
    <n v="176243"/>
    <n v="35926"/>
    <n v="25307"/>
    <n v="306"/>
    <x v="3"/>
    <x v="0"/>
    <n v="115010"/>
  </r>
  <r>
    <x v="282"/>
    <n v="74596"/>
    <n v="39496"/>
    <n v="9214"/>
    <n v="435"/>
    <x v="3"/>
    <x v="3"/>
    <n v="25886"/>
  </r>
  <r>
    <x v="283"/>
    <n v="192351"/>
    <n v="86447"/>
    <n v="24611"/>
    <n v="180"/>
    <x v="2"/>
    <x v="3"/>
    <n v="81293"/>
  </r>
  <r>
    <x v="284"/>
    <n v="171496"/>
    <n v="59806"/>
    <n v="16023"/>
    <n v="317"/>
    <x v="0"/>
    <x v="1"/>
    <n v="95667"/>
  </r>
  <r>
    <x v="285"/>
    <n v="190273"/>
    <n v="71321"/>
    <n v="16950"/>
    <n v="101"/>
    <x v="2"/>
    <x v="1"/>
    <n v="102002"/>
  </r>
  <r>
    <x v="286"/>
    <n v="198155"/>
    <n v="95095"/>
    <n v="15704"/>
    <n v="277"/>
    <x v="2"/>
    <x v="0"/>
    <n v="87356"/>
  </r>
  <r>
    <x v="287"/>
    <n v="180674"/>
    <n v="52656"/>
    <n v="15343"/>
    <n v="495"/>
    <x v="1"/>
    <x v="2"/>
    <n v="112675"/>
  </r>
  <r>
    <x v="288"/>
    <n v="180307"/>
    <n v="85147"/>
    <n v="16867"/>
    <n v="470"/>
    <x v="2"/>
    <x v="0"/>
    <n v="78293"/>
  </r>
  <r>
    <x v="289"/>
    <n v="79063"/>
    <n v="79666"/>
    <n v="7745"/>
    <n v="445"/>
    <x v="3"/>
    <x v="3"/>
    <n v="-8348"/>
  </r>
  <r>
    <x v="290"/>
    <n v="127642"/>
    <n v="68787"/>
    <n v="27475"/>
    <n v="378"/>
    <x v="0"/>
    <x v="2"/>
    <n v="31380"/>
  </r>
  <r>
    <x v="291"/>
    <n v="150093"/>
    <n v="92946"/>
    <n v="8866"/>
    <n v="245"/>
    <x v="0"/>
    <x v="2"/>
    <n v="48281"/>
  </r>
  <r>
    <x v="292"/>
    <n v="95954"/>
    <n v="51727"/>
    <n v="16956"/>
    <n v="417"/>
    <x v="0"/>
    <x v="2"/>
    <n v="27271"/>
  </r>
  <r>
    <x v="293"/>
    <n v="87856"/>
    <n v="98056"/>
    <n v="10818"/>
    <n v="323"/>
    <x v="3"/>
    <x v="2"/>
    <n v="-21018"/>
  </r>
  <r>
    <x v="294"/>
    <n v="62573"/>
    <n v="33081"/>
    <n v="23606"/>
    <n v="468"/>
    <x v="3"/>
    <x v="0"/>
    <n v="5886"/>
  </r>
  <r>
    <x v="295"/>
    <n v="95367"/>
    <n v="64196"/>
    <n v="21093"/>
    <n v="483"/>
    <x v="3"/>
    <x v="1"/>
    <n v="10078"/>
  </r>
  <r>
    <x v="296"/>
    <n v="159608"/>
    <n v="66735"/>
    <n v="24176"/>
    <n v="161"/>
    <x v="3"/>
    <x v="1"/>
    <n v="68697"/>
  </r>
  <r>
    <x v="297"/>
    <n v="120774"/>
    <n v="55498"/>
    <n v="20493"/>
    <n v="393"/>
    <x v="3"/>
    <x v="3"/>
    <n v="44783"/>
  </r>
  <r>
    <x v="298"/>
    <n v="83752"/>
    <n v="61656"/>
    <n v="25447"/>
    <n v="338"/>
    <x v="2"/>
    <x v="1"/>
    <n v="-3351"/>
  </r>
  <r>
    <x v="299"/>
    <n v="115029"/>
    <n v="97695"/>
    <n v="22908"/>
    <n v="294"/>
    <x v="3"/>
    <x v="1"/>
    <n v="-5574"/>
  </r>
  <r>
    <x v="300"/>
    <n v="190282"/>
    <n v="67900"/>
    <n v="13224"/>
    <n v="265"/>
    <x v="3"/>
    <x v="1"/>
    <n v="109158"/>
  </r>
  <r>
    <x v="301"/>
    <n v="111693"/>
    <n v="77701"/>
    <n v="27582"/>
    <n v="321"/>
    <x v="3"/>
    <x v="1"/>
    <n v="6410"/>
  </r>
  <r>
    <x v="302"/>
    <n v="176739"/>
    <n v="49033"/>
    <n v="9025"/>
    <n v="160"/>
    <x v="3"/>
    <x v="3"/>
    <n v="118681"/>
  </r>
  <r>
    <x v="303"/>
    <n v="115961"/>
    <n v="40805"/>
    <n v="23950"/>
    <n v="228"/>
    <x v="0"/>
    <x v="0"/>
    <n v="51206"/>
  </r>
  <r>
    <x v="304"/>
    <n v="186678"/>
    <n v="65851"/>
    <n v="24187"/>
    <n v="272"/>
    <x v="3"/>
    <x v="2"/>
    <n v="96640"/>
  </r>
  <r>
    <x v="305"/>
    <n v="134532"/>
    <n v="56832"/>
    <n v="25093"/>
    <n v="255"/>
    <x v="2"/>
    <x v="1"/>
    <n v="52607"/>
  </r>
  <r>
    <x v="306"/>
    <n v="141994"/>
    <n v="93437"/>
    <n v="11155"/>
    <n v="477"/>
    <x v="2"/>
    <x v="0"/>
    <n v="37402"/>
  </r>
  <r>
    <x v="307"/>
    <n v="116133"/>
    <n v="43944"/>
    <n v="18839"/>
    <n v="209"/>
    <x v="2"/>
    <x v="1"/>
    <n v="53350"/>
  </r>
  <r>
    <x v="308"/>
    <n v="121268"/>
    <n v="49873"/>
    <n v="5719"/>
    <n v="368"/>
    <x v="1"/>
    <x v="1"/>
    <n v="65676"/>
  </r>
  <r>
    <x v="309"/>
    <n v="91653"/>
    <n v="70372"/>
    <n v="19890"/>
    <n v="455"/>
    <x v="0"/>
    <x v="2"/>
    <n v="1391"/>
  </r>
  <r>
    <x v="310"/>
    <n v="181829"/>
    <n v="45379"/>
    <n v="27900"/>
    <n v="490"/>
    <x v="3"/>
    <x v="2"/>
    <n v="108550"/>
  </r>
  <r>
    <x v="311"/>
    <n v="188377"/>
    <n v="66751"/>
    <n v="25963"/>
    <n v="377"/>
    <x v="1"/>
    <x v="2"/>
    <n v="95663"/>
  </r>
  <r>
    <x v="312"/>
    <n v="61622"/>
    <n v="35110"/>
    <n v="22356"/>
    <n v="173"/>
    <x v="3"/>
    <x v="1"/>
    <n v="4156"/>
  </r>
  <r>
    <x v="313"/>
    <n v="108756"/>
    <n v="84341"/>
    <n v="25102"/>
    <n v="306"/>
    <x v="1"/>
    <x v="1"/>
    <n v="-687"/>
  </r>
  <r>
    <x v="314"/>
    <n v="100809"/>
    <n v="42087"/>
    <n v="28779"/>
    <n v="487"/>
    <x v="1"/>
    <x v="1"/>
    <n v="29943"/>
  </r>
  <r>
    <x v="315"/>
    <n v="76725"/>
    <n v="53762"/>
    <n v="25786"/>
    <n v="378"/>
    <x v="2"/>
    <x v="2"/>
    <n v="-2823"/>
  </r>
  <r>
    <x v="316"/>
    <n v="111226"/>
    <n v="39596"/>
    <n v="25936"/>
    <n v="474"/>
    <x v="2"/>
    <x v="3"/>
    <n v="45694"/>
  </r>
  <r>
    <x v="317"/>
    <n v="141182"/>
    <n v="48313"/>
    <n v="23591"/>
    <n v="425"/>
    <x v="1"/>
    <x v="0"/>
    <n v="69278"/>
  </r>
  <r>
    <x v="318"/>
    <n v="89402"/>
    <n v="96549"/>
    <n v="9426"/>
    <n v="439"/>
    <x v="2"/>
    <x v="3"/>
    <n v="-16573"/>
  </r>
  <r>
    <x v="319"/>
    <n v="64263"/>
    <n v="53705"/>
    <n v="28303"/>
    <n v="456"/>
    <x v="1"/>
    <x v="1"/>
    <n v="-17745"/>
  </r>
  <r>
    <x v="320"/>
    <n v="107924"/>
    <n v="97364"/>
    <n v="17512"/>
    <n v="439"/>
    <x v="0"/>
    <x v="1"/>
    <n v="-6952"/>
  </r>
  <r>
    <x v="321"/>
    <n v="134182"/>
    <n v="32023"/>
    <n v="20064"/>
    <n v="303"/>
    <x v="2"/>
    <x v="3"/>
    <n v="82095"/>
  </r>
  <r>
    <x v="322"/>
    <n v="95737"/>
    <n v="89796"/>
    <n v="18767"/>
    <n v="260"/>
    <x v="2"/>
    <x v="1"/>
    <n v="-12826"/>
  </r>
  <r>
    <x v="323"/>
    <n v="161332"/>
    <n v="94429"/>
    <n v="16308"/>
    <n v="127"/>
    <x v="2"/>
    <x v="0"/>
    <n v="50595"/>
  </r>
  <r>
    <x v="324"/>
    <n v="149563"/>
    <n v="91627"/>
    <n v="16477"/>
    <n v="491"/>
    <x v="0"/>
    <x v="1"/>
    <n v="41459"/>
  </r>
  <r>
    <x v="325"/>
    <n v="188575"/>
    <n v="63848"/>
    <n v="17903"/>
    <n v="356"/>
    <x v="1"/>
    <x v="0"/>
    <n v="106824"/>
  </r>
  <r>
    <x v="326"/>
    <n v="161371"/>
    <n v="67804"/>
    <n v="29770"/>
    <n v="264"/>
    <x v="3"/>
    <x v="3"/>
    <n v="63797"/>
  </r>
  <r>
    <x v="327"/>
    <n v="98709"/>
    <n v="45379"/>
    <n v="13680"/>
    <n v="162"/>
    <x v="2"/>
    <x v="3"/>
    <n v="39650"/>
  </r>
  <r>
    <x v="328"/>
    <n v="81172"/>
    <n v="89664"/>
    <n v="7204"/>
    <n v="121"/>
    <x v="1"/>
    <x v="1"/>
    <n v="-15696"/>
  </r>
  <r>
    <x v="329"/>
    <n v="71555"/>
    <n v="57766"/>
    <n v="26729"/>
    <n v="169"/>
    <x v="0"/>
    <x v="0"/>
    <n v="-12940"/>
  </r>
  <r>
    <x v="330"/>
    <n v="113276"/>
    <n v="98099"/>
    <n v="24660"/>
    <n v="480"/>
    <x v="3"/>
    <x v="1"/>
    <n v="-9483"/>
  </r>
  <r>
    <x v="331"/>
    <n v="117492"/>
    <n v="66060"/>
    <n v="6102"/>
    <n v="195"/>
    <x v="2"/>
    <x v="2"/>
    <n v="45330"/>
  </r>
  <r>
    <x v="332"/>
    <n v="149599"/>
    <n v="99122"/>
    <n v="10243"/>
    <n v="262"/>
    <x v="0"/>
    <x v="2"/>
    <n v="40234"/>
  </r>
  <r>
    <x v="333"/>
    <n v="71046"/>
    <n v="46087"/>
    <n v="11614"/>
    <n v="178"/>
    <x v="0"/>
    <x v="2"/>
    <n v="13345"/>
  </r>
  <r>
    <x v="334"/>
    <n v="176021"/>
    <n v="78868"/>
    <n v="21299"/>
    <n v="104"/>
    <x v="3"/>
    <x v="2"/>
    <n v="75854"/>
  </r>
  <r>
    <x v="335"/>
    <n v="64853"/>
    <n v="53225"/>
    <n v="13707"/>
    <n v="415"/>
    <x v="1"/>
    <x v="1"/>
    <n v="-2079"/>
  </r>
  <r>
    <x v="336"/>
    <n v="180900"/>
    <n v="36643"/>
    <n v="18913"/>
    <n v="219"/>
    <x v="2"/>
    <x v="2"/>
    <n v="125344"/>
  </r>
  <r>
    <x v="337"/>
    <n v="119129"/>
    <n v="66727"/>
    <n v="26607"/>
    <n v="401"/>
    <x v="2"/>
    <x v="0"/>
    <n v="25795"/>
  </r>
  <r>
    <x v="338"/>
    <n v="174130"/>
    <n v="41005"/>
    <n v="29968"/>
    <n v="277"/>
    <x v="1"/>
    <x v="3"/>
    <n v="103157"/>
  </r>
  <r>
    <x v="339"/>
    <n v="181789"/>
    <n v="95697"/>
    <n v="5630"/>
    <n v="275"/>
    <x v="1"/>
    <x v="3"/>
    <n v="80462"/>
  </r>
  <r>
    <x v="340"/>
    <n v="98890"/>
    <n v="46029"/>
    <n v="16908"/>
    <n v="489"/>
    <x v="1"/>
    <x v="2"/>
    <n v="35953"/>
  </r>
  <r>
    <x v="341"/>
    <n v="126017"/>
    <n v="44226"/>
    <n v="15847"/>
    <n v="316"/>
    <x v="3"/>
    <x v="2"/>
    <n v="65944"/>
  </r>
  <r>
    <x v="342"/>
    <n v="192596"/>
    <n v="93646"/>
    <n v="14171"/>
    <n v="155"/>
    <x v="3"/>
    <x v="2"/>
    <n v="84779"/>
  </r>
  <r>
    <x v="343"/>
    <n v="160424"/>
    <n v="90603"/>
    <n v="17721"/>
    <n v="465"/>
    <x v="2"/>
    <x v="1"/>
    <n v="52100"/>
  </r>
  <r>
    <x v="344"/>
    <n v="75048"/>
    <n v="58731"/>
    <n v="28067"/>
    <n v="286"/>
    <x v="3"/>
    <x v="3"/>
    <n v="-11750"/>
  </r>
  <r>
    <x v="345"/>
    <n v="114912"/>
    <n v="98926"/>
    <n v="21661"/>
    <n v="331"/>
    <x v="0"/>
    <x v="2"/>
    <n v="-5675"/>
  </r>
  <r>
    <x v="346"/>
    <n v="94008"/>
    <n v="35997"/>
    <n v="21616"/>
    <n v="354"/>
    <x v="2"/>
    <x v="0"/>
    <n v="36395"/>
  </r>
  <r>
    <x v="347"/>
    <n v="191132"/>
    <n v="85506"/>
    <n v="14744"/>
    <n v="203"/>
    <x v="3"/>
    <x v="2"/>
    <n v="90882"/>
  </r>
  <r>
    <x v="348"/>
    <n v="143559"/>
    <n v="79815"/>
    <n v="10690"/>
    <n v="176"/>
    <x v="1"/>
    <x v="3"/>
    <n v="53054"/>
  </r>
  <r>
    <x v="349"/>
    <n v="115337"/>
    <n v="72092"/>
    <n v="18401"/>
    <n v="329"/>
    <x v="0"/>
    <x v="2"/>
    <n v="24844"/>
  </r>
  <r>
    <x v="350"/>
    <n v="170616"/>
    <n v="92539"/>
    <n v="12659"/>
    <n v="357"/>
    <x v="1"/>
    <x v="3"/>
    <n v="65418"/>
  </r>
  <r>
    <x v="351"/>
    <n v="73350"/>
    <n v="96077"/>
    <n v="15601"/>
    <n v="363"/>
    <x v="2"/>
    <x v="2"/>
    <n v="-38328"/>
  </r>
  <r>
    <x v="352"/>
    <n v="84354"/>
    <n v="51817"/>
    <n v="16704"/>
    <n v="430"/>
    <x v="1"/>
    <x v="0"/>
    <n v="15833"/>
  </r>
  <r>
    <x v="353"/>
    <n v="105186"/>
    <n v="67861"/>
    <n v="5025"/>
    <n v="281"/>
    <x v="3"/>
    <x v="2"/>
    <n v="32300"/>
  </r>
  <r>
    <x v="354"/>
    <n v="88145"/>
    <n v="43428"/>
    <n v="20384"/>
    <n v="480"/>
    <x v="3"/>
    <x v="0"/>
    <n v="24333"/>
  </r>
  <r>
    <x v="355"/>
    <n v="146123"/>
    <n v="73934"/>
    <n v="18705"/>
    <n v="355"/>
    <x v="2"/>
    <x v="0"/>
    <n v="53484"/>
  </r>
  <r>
    <x v="356"/>
    <n v="80581"/>
    <n v="40258"/>
    <n v="28852"/>
    <n v="137"/>
    <x v="1"/>
    <x v="2"/>
    <n v="11471"/>
  </r>
  <r>
    <x v="357"/>
    <n v="148929"/>
    <n v="87775"/>
    <n v="27794"/>
    <n v="275"/>
    <x v="2"/>
    <x v="0"/>
    <n v="33360"/>
  </r>
  <r>
    <x v="358"/>
    <n v="83051"/>
    <n v="35469"/>
    <n v="13652"/>
    <n v="126"/>
    <x v="1"/>
    <x v="1"/>
    <n v="33930"/>
  </r>
  <r>
    <x v="359"/>
    <n v="111474"/>
    <n v="58854"/>
    <n v="25148"/>
    <n v="375"/>
    <x v="0"/>
    <x v="2"/>
    <n v="27472"/>
  </r>
  <r>
    <x v="360"/>
    <n v="151748"/>
    <n v="36256"/>
    <n v="27983"/>
    <n v="239"/>
    <x v="3"/>
    <x v="2"/>
    <n v="87509"/>
  </r>
  <r>
    <x v="361"/>
    <n v="185995"/>
    <n v="63937"/>
    <n v="18379"/>
    <n v="398"/>
    <x v="2"/>
    <x v="0"/>
    <n v="103679"/>
  </r>
  <r>
    <x v="362"/>
    <n v="129626"/>
    <n v="31651"/>
    <n v="26486"/>
    <n v="386"/>
    <x v="0"/>
    <x v="0"/>
    <n v="71489"/>
  </r>
  <r>
    <x v="363"/>
    <n v="66960"/>
    <n v="80288"/>
    <n v="12006"/>
    <n v="190"/>
    <x v="0"/>
    <x v="2"/>
    <n v="-25334"/>
  </r>
  <r>
    <x v="364"/>
    <n v="96408"/>
    <n v="55051"/>
    <n v="24867"/>
    <n v="160"/>
    <x v="2"/>
    <x v="1"/>
    <n v="16490"/>
  </r>
  <r>
    <x v="365"/>
    <n v="154006"/>
    <n v="57386"/>
    <n v="23378"/>
    <n v="464"/>
    <x v="2"/>
    <x v="0"/>
    <n v="73242"/>
  </r>
  <r>
    <x v="366"/>
    <n v="117134"/>
    <n v="46184"/>
    <n v="13682"/>
    <n v="446"/>
    <x v="0"/>
    <x v="0"/>
    <n v="57268"/>
  </r>
  <r>
    <x v="367"/>
    <n v="192413"/>
    <n v="63787"/>
    <n v="6072"/>
    <n v="262"/>
    <x v="1"/>
    <x v="3"/>
    <n v="122554"/>
  </r>
  <r>
    <x v="368"/>
    <n v="150327"/>
    <n v="51621"/>
    <n v="28091"/>
    <n v="450"/>
    <x v="0"/>
    <x v="1"/>
    <n v="70615"/>
  </r>
  <r>
    <x v="369"/>
    <n v="191410"/>
    <n v="89792"/>
    <n v="5215"/>
    <n v="242"/>
    <x v="2"/>
    <x v="1"/>
    <n v="96403"/>
  </r>
  <r>
    <x v="370"/>
    <n v="71344"/>
    <n v="75253"/>
    <n v="28989"/>
    <n v="499"/>
    <x v="0"/>
    <x v="2"/>
    <n v="-32898"/>
  </r>
  <r>
    <x v="371"/>
    <n v="192822"/>
    <n v="64051"/>
    <n v="14915"/>
    <n v="352"/>
    <x v="1"/>
    <x v="1"/>
    <n v="113856"/>
  </r>
  <r>
    <x v="372"/>
    <n v="127957"/>
    <n v="79811"/>
    <n v="14784"/>
    <n v="368"/>
    <x v="3"/>
    <x v="2"/>
    <n v="33362"/>
  </r>
  <r>
    <x v="373"/>
    <n v="165423"/>
    <n v="60447"/>
    <n v="23990"/>
    <n v="468"/>
    <x v="3"/>
    <x v="3"/>
    <n v="80986"/>
  </r>
  <r>
    <x v="374"/>
    <n v="118053"/>
    <n v="60254"/>
    <n v="29734"/>
    <n v="390"/>
    <x v="0"/>
    <x v="1"/>
    <n v="28065"/>
  </r>
  <r>
    <x v="375"/>
    <n v="137454"/>
    <n v="87418"/>
    <n v="19824"/>
    <n v="286"/>
    <x v="1"/>
    <x v="0"/>
    <n v="30212"/>
  </r>
  <r>
    <x v="376"/>
    <n v="150600"/>
    <n v="44472"/>
    <n v="26165"/>
    <n v="403"/>
    <x v="3"/>
    <x v="3"/>
    <n v="79963"/>
  </r>
  <r>
    <x v="377"/>
    <n v="182732"/>
    <n v="33471"/>
    <n v="8313"/>
    <n v="390"/>
    <x v="0"/>
    <x v="2"/>
    <n v="140948"/>
  </r>
  <r>
    <x v="378"/>
    <n v="97641"/>
    <n v="38329"/>
    <n v="16033"/>
    <n v="185"/>
    <x v="0"/>
    <x v="3"/>
    <n v="43279"/>
  </r>
  <r>
    <x v="379"/>
    <n v="89711"/>
    <n v="64865"/>
    <n v="14968"/>
    <n v="265"/>
    <x v="1"/>
    <x v="2"/>
    <n v="9878"/>
  </r>
  <r>
    <x v="380"/>
    <n v="130342"/>
    <n v="76850"/>
    <n v="21241"/>
    <n v="213"/>
    <x v="2"/>
    <x v="3"/>
    <n v="32251"/>
  </r>
  <r>
    <x v="381"/>
    <n v="166896"/>
    <n v="84220"/>
    <n v="29147"/>
    <n v="455"/>
    <x v="0"/>
    <x v="2"/>
    <n v="53529"/>
  </r>
  <r>
    <x v="382"/>
    <n v="147833"/>
    <n v="36397"/>
    <n v="10939"/>
    <n v="282"/>
    <x v="2"/>
    <x v="1"/>
    <n v="100497"/>
  </r>
  <r>
    <x v="383"/>
    <n v="116276"/>
    <n v="65525"/>
    <n v="19696"/>
    <n v="306"/>
    <x v="2"/>
    <x v="0"/>
    <n v="31055"/>
  </r>
  <r>
    <x v="384"/>
    <n v="79541"/>
    <n v="83072"/>
    <n v="19794"/>
    <n v="355"/>
    <x v="3"/>
    <x v="2"/>
    <n v="-23325"/>
  </r>
  <r>
    <x v="385"/>
    <n v="154457"/>
    <n v="53284"/>
    <n v="7295"/>
    <n v="334"/>
    <x v="2"/>
    <x v="3"/>
    <n v="93878"/>
  </r>
  <r>
    <x v="386"/>
    <n v="104813"/>
    <n v="91330"/>
    <n v="27069"/>
    <n v="454"/>
    <x v="1"/>
    <x v="2"/>
    <n v="-13586"/>
  </r>
  <r>
    <x v="387"/>
    <n v="199892"/>
    <n v="55122"/>
    <n v="6696"/>
    <n v="102"/>
    <x v="3"/>
    <x v="2"/>
    <n v="138074"/>
  </r>
  <r>
    <x v="388"/>
    <n v="84070"/>
    <n v="92812"/>
    <n v="16185"/>
    <n v="307"/>
    <x v="3"/>
    <x v="2"/>
    <n v="-24927"/>
  </r>
  <r>
    <x v="389"/>
    <n v="140559"/>
    <n v="37999"/>
    <n v="23330"/>
    <n v="296"/>
    <x v="3"/>
    <x v="3"/>
    <n v="79230"/>
  </r>
  <r>
    <x v="390"/>
    <n v="101786"/>
    <n v="52436"/>
    <n v="17001"/>
    <n v="440"/>
    <x v="0"/>
    <x v="0"/>
    <n v="32349"/>
  </r>
  <r>
    <x v="391"/>
    <n v="197809"/>
    <n v="72963"/>
    <n v="19350"/>
    <n v="224"/>
    <x v="0"/>
    <x v="1"/>
    <n v="105496"/>
  </r>
  <r>
    <x v="392"/>
    <n v="96062"/>
    <n v="32096"/>
    <n v="24167"/>
    <n v="237"/>
    <x v="2"/>
    <x v="0"/>
    <n v="39799"/>
  </r>
  <r>
    <x v="393"/>
    <n v="111571"/>
    <n v="55279"/>
    <n v="8644"/>
    <n v="438"/>
    <x v="3"/>
    <x v="2"/>
    <n v="47648"/>
  </r>
  <r>
    <x v="394"/>
    <n v="85510"/>
    <n v="56201"/>
    <n v="26625"/>
    <n v="124"/>
    <x v="3"/>
    <x v="3"/>
    <n v="2684"/>
  </r>
  <r>
    <x v="395"/>
    <n v="79426"/>
    <n v="49715"/>
    <n v="11420"/>
    <n v="167"/>
    <x v="1"/>
    <x v="0"/>
    <n v="18291"/>
  </r>
  <r>
    <x v="396"/>
    <n v="97265"/>
    <n v="59309"/>
    <n v="28941"/>
    <n v="160"/>
    <x v="2"/>
    <x v="2"/>
    <n v="9015"/>
  </r>
  <r>
    <x v="397"/>
    <n v="126150"/>
    <n v="45078"/>
    <n v="16837"/>
    <n v="128"/>
    <x v="1"/>
    <x v="1"/>
    <n v="64235"/>
  </r>
  <r>
    <x v="398"/>
    <n v="147312"/>
    <n v="86614"/>
    <n v="24029"/>
    <n v="482"/>
    <x v="2"/>
    <x v="1"/>
    <n v="36669"/>
  </r>
  <r>
    <x v="399"/>
    <n v="149613"/>
    <n v="35105"/>
    <n v="27973"/>
    <n v="118"/>
    <x v="2"/>
    <x v="1"/>
    <n v="86535"/>
  </r>
  <r>
    <x v="400"/>
    <n v="134910"/>
    <n v="32839"/>
    <n v="11353"/>
    <n v="270"/>
    <x v="0"/>
    <x v="2"/>
    <n v="90718"/>
  </r>
  <r>
    <x v="401"/>
    <n v="112375"/>
    <n v="98920"/>
    <n v="15541"/>
    <n v="173"/>
    <x v="0"/>
    <x v="3"/>
    <n v="-2086"/>
  </r>
  <r>
    <x v="402"/>
    <n v="181826"/>
    <n v="73619"/>
    <n v="6932"/>
    <n v="160"/>
    <x v="1"/>
    <x v="0"/>
    <n v="101275"/>
  </r>
  <r>
    <x v="403"/>
    <n v="95435"/>
    <n v="72821"/>
    <n v="16486"/>
    <n v="252"/>
    <x v="2"/>
    <x v="1"/>
    <n v="6128"/>
  </r>
  <r>
    <x v="404"/>
    <n v="156443"/>
    <n v="43493"/>
    <n v="6757"/>
    <n v="375"/>
    <x v="3"/>
    <x v="2"/>
    <n v="106193"/>
  </r>
  <r>
    <x v="405"/>
    <n v="194055"/>
    <n v="47069"/>
    <n v="10085"/>
    <n v="147"/>
    <x v="0"/>
    <x v="2"/>
    <n v="136901"/>
  </r>
  <r>
    <x v="406"/>
    <n v="83510"/>
    <n v="37531"/>
    <n v="10637"/>
    <n v="310"/>
    <x v="3"/>
    <x v="0"/>
    <n v="35342"/>
  </r>
  <r>
    <x v="407"/>
    <n v="154071"/>
    <n v="67051"/>
    <n v="6116"/>
    <n v="442"/>
    <x v="1"/>
    <x v="1"/>
    <n v="80904"/>
  </r>
  <r>
    <x v="408"/>
    <n v="66640"/>
    <n v="37736"/>
    <n v="15759"/>
    <n v="238"/>
    <x v="0"/>
    <x v="2"/>
    <n v="13145"/>
  </r>
  <r>
    <x v="409"/>
    <n v="104547"/>
    <n v="37710"/>
    <n v="16691"/>
    <n v="209"/>
    <x v="0"/>
    <x v="0"/>
    <n v="50146"/>
  </r>
  <r>
    <x v="410"/>
    <n v="114620"/>
    <n v="97155"/>
    <n v="5492"/>
    <n v="282"/>
    <x v="2"/>
    <x v="3"/>
    <n v="11973"/>
  </r>
  <r>
    <x v="411"/>
    <n v="175608"/>
    <n v="43975"/>
    <n v="13811"/>
    <n v="127"/>
    <x v="1"/>
    <x v="3"/>
    <n v="117822"/>
  </r>
  <r>
    <x v="412"/>
    <n v="67564"/>
    <n v="92424"/>
    <n v="29272"/>
    <n v="296"/>
    <x v="2"/>
    <x v="3"/>
    <n v="-54132"/>
  </r>
  <r>
    <x v="413"/>
    <n v="173824"/>
    <n v="75603"/>
    <n v="11474"/>
    <n v="290"/>
    <x v="0"/>
    <x v="1"/>
    <n v="86747"/>
  </r>
  <r>
    <x v="414"/>
    <n v="139273"/>
    <n v="53252"/>
    <n v="19385"/>
    <n v="414"/>
    <x v="1"/>
    <x v="0"/>
    <n v="66636"/>
  </r>
  <r>
    <x v="415"/>
    <n v="134859"/>
    <n v="31431"/>
    <n v="14738"/>
    <n v="488"/>
    <x v="0"/>
    <x v="0"/>
    <n v="88690"/>
  </r>
  <r>
    <x v="416"/>
    <n v="170017"/>
    <n v="67481"/>
    <n v="26342"/>
    <n v="150"/>
    <x v="1"/>
    <x v="2"/>
    <n v="76194"/>
  </r>
  <r>
    <x v="417"/>
    <n v="183618"/>
    <n v="39557"/>
    <n v="18979"/>
    <n v="248"/>
    <x v="0"/>
    <x v="2"/>
    <n v="125082"/>
  </r>
  <r>
    <x v="418"/>
    <n v="185341"/>
    <n v="30162"/>
    <n v="16755"/>
    <n v="367"/>
    <x v="3"/>
    <x v="2"/>
    <n v="138424"/>
  </r>
  <r>
    <x v="419"/>
    <n v="89430"/>
    <n v="64742"/>
    <n v="14797"/>
    <n v="149"/>
    <x v="3"/>
    <x v="0"/>
    <n v="9891"/>
  </r>
  <r>
    <x v="420"/>
    <n v="87788"/>
    <n v="49675"/>
    <n v="19607"/>
    <n v="487"/>
    <x v="2"/>
    <x v="2"/>
    <n v="18506"/>
  </r>
  <r>
    <x v="421"/>
    <n v="129346"/>
    <n v="47015"/>
    <n v="17867"/>
    <n v="345"/>
    <x v="3"/>
    <x v="0"/>
    <n v="64464"/>
  </r>
  <r>
    <x v="422"/>
    <n v="156122"/>
    <n v="80057"/>
    <n v="24127"/>
    <n v="212"/>
    <x v="0"/>
    <x v="0"/>
    <n v="51938"/>
  </r>
  <r>
    <x v="423"/>
    <n v="99974"/>
    <n v="62591"/>
    <n v="12866"/>
    <n v="269"/>
    <x v="0"/>
    <x v="3"/>
    <n v="24517"/>
  </r>
  <r>
    <x v="424"/>
    <n v="167309"/>
    <n v="39833"/>
    <n v="20449"/>
    <n v="265"/>
    <x v="3"/>
    <x v="2"/>
    <n v="107027"/>
  </r>
  <r>
    <x v="425"/>
    <n v="76371"/>
    <n v="37896"/>
    <n v="15685"/>
    <n v="113"/>
    <x v="2"/>
    <x v="3"/>
    <n v="22790"/>
  </r>
  <r>
    <x v="426"/>
    <n v="105084"/>
    <n v="62972"/>
    <n v="28544"/>
    <n v="302"/>
    <x v="3"/>
    <x v="1"/>
    <n v="13568"/>
  </r>
  <r>
    <x v="427"/>
    <n v="121916"/>
    <n v="79733"/>
    <n v="10451"/>
    <n v="387"/>
    <x v="1"/>
    <x v="1"/>
    <n v="31732"/>
  </r>
  <r>
    <x v="428"/>
    <n v="133972"/>
    <n v="71800"/>
    <n v="26642"/>
    <n v="494"/>
    <x v="1"/>
    <x v="1"/>
    <n v="35530"/>
  </r>
  <r>
    <x v="429"/>
    <n v="72984"/>
    <n v="35347"/>
    <n v="13548"/>
    <n v="288"/>
    <x v="1"/>
    <x v="0"/>
    <n v="24089"/>
  </r>
  <r>
    <x v="430"/>
    <n v="93039"/>
    <n v="89063"/>
    <n v="12186"/>
    <n v="254"/>
    <x v="3"/>
    <x v="0"/>
    <n v="-8210"/>
  </r>
  <r>
    <x v="431"/>
    <n v="145431"/>
    <n v="32643"/>
    <n v="11102"/>
    <n v="154"/>
    <x v="3"/>
    <x v="0"/>
    <n v="101686"/>
  </r>
  <r>
    <x v="432"/>
    <n v="143691"/>
    <n v="70785"/>
    <n v="5619"/>
    <n v="281"/>
    <x v="3"/>
    <x v="2"/>
    <n v="67287"/>
  </r>
  <r>
    <x v="433"/>
    <n v="118606"/>
    <n v="48681"/>
    <n v="5882"/>
    <n v="309"/>
    <x v="1"/>
    <x v="3"/>
    <n v="64043"/>
  </r>
  <r>
    <x v="434"/>
    <n v="162665"/>
    <n v="80026"/>
    <n v="8642"/>
    <n v="475"/>
    <x v="2"/>
    <x v="0"/>
    <n v="73997"/>
  </r>
  <r>
    <x v="435"/>
    <n v="165373"/>
    <n v="45892"/>
    <n v="6296"/>
    <n v="174"/>
    <x v="0"/>
    <x v="3"/>
    <n v="113185"/>
  </r>
  <r>
    <x v="436"/>
    <n v="84574"/>
    <n v="77299"/>
    <n v="19122"/>
    <n v="376"/>
    <x v="3"/>
    <x v="3"/>
    <n v="-11847"/>
  </r>
  <r>
    <x v="437"/>
    <n v="194502"/>
    <n v="47073"/>
    <n v="29820"/>
    <n v="232"/>
    <x v="2"/>
    <x v="3"/>
    <n v="117609"/>
  </r>
  <r>
    <x v="438"/>
    <n v="92733"/>
    <n v="60682"/>
    <n v="7895"/>
    <n v="442"/>
    <x v="0"/>
    <x v="2"/>
    <n v="24156"/>
  </r>
  <r>
    <x v="439"/>
    <n v="62050"/>
    <n v="44289"/>
    <n v="27977"/>
    <n v="158"/>
    <x v="0"/>
    <x v="2"/>
    <n v="-10216"/>
  </r>
  <r>
    <x v="440"/>
    <n v="169996"/>
    <n v="37927"/>
    <n v="22313"/>
    <n v="444"/>
    <x v="0"/>
    <x v="1"/>
    <n v="109756"/>
  </r>
  <r>
    <x v="441"/>
    <n v="93933"/>
    <n v="78330"/>
    <n v="10366"/>
    <n v="281"/>
    <x v="2"/>
    <x v="1"/>
    <n v="5237"/>
  </r>
  <r>
    <x v="442"/>
    <n v="84951"/>
    <n v="96707"/>
    <n v="13711"/>
    <n v="438"/>
    <x v="2"/>
    <x v="3"/>
    <n v="-25467"/>
  </r>
  <r>
    <x v="443"/>
    <n v="92413"/>
    <n v="95428"/>
    <n v="24596"/>
    <n v="420"/>
    <x v="1"/>
    <x v="1"/>
    <n v="-27611"/>
  </r>
  <r>
    <x v="444"/>
    <n v="172573"/>
    <n v="80601"/>
    <n v="23793"/>
    <n v="163"/>
    <x v="2"/>
    <x v="3"/>
    <n v="68179"/>
  </r>
  <r>
    <x v="445"/>
    <n v="195566"/>
    <n v="32539"/>
    <n v="13199"/>
    <n v="426"/>
    <x v="2"/>
    <x v="2"/>
    <n v="149828"/>
  </r>
  <r>
    <x v="446"/>
    <n v="182744"/>
    <n v="52669"/>
    <n v="15717"/>
    <n v="359"/>
    <x v="2"/>
    <x v="2"/>
    <n v="114358"/>
  </r>
  <r>
    <x v="447"/>
    <n v="149431"/>
    <n v="50644"/>
    <n v="8423"/>
    <n v="292"/>
    <x v="0"/>
    <x v="2"/>
    <n v="90364"/>
  </r>
  <r>
    <x v="448"/>
    <n v="103001"/>
    <n v="48745"/>
    <n v="15211"/>
    <n v="242"/>
    <x v="3"/>
    <x v="0"/>
    <n v="39045"/>
  </r>
  <r>
    <x v="449"/>
    <n v="127364"/>
    <n v="58228"/>
    <n v="17782"/>
    <n v="203"/>
    <x v="1"/>
    <x v="3"/>
    <n v="51354"/>
  </r>
  <r>
    <x v="450"/>
    <n v="184988"/>
    <n v="64521"/>
    <n v="28360"/>
    <n v="313"/>
    <x v="3"/>
    <x v="2"/>
    <n v="92107"/>
  </r>
  <r>
    <x v="451"/>
    <n v="105028"/>
    <n v="56928"/>
    <n v="28978"/>
    <n v="341"/>
    <x v="3"/>
    <x v="3"/>
    <n v="19122"/>
  </r>
  <r>
    <x v="452"/>
    <n v="191878"/>
    <n v="48322"/>
    <n v="26542"/>
    <n v="308"/>
    <x v="2"/>
    <x v="1"/>
    <n v="117014"/>
  </r>
  <r>
    <x v="453"/>
    <n v="184343"/>
    <n v="87714"/>
    <n v="17474"/>
    <n v="192"/>
    <x v="1"/>
    <x v="1"/>
    <n v="79155"/>
  </r>
  <r>
    <x v="454"/>
    <n v="188301"/>
    <n v="92292"/>
    <n v="8667"/>
    <n v="241"/>
    <x v="3"/>
    <x v="2"/>
    <n v="87342"/>
  </r>
  <r>
    <x v="455"/>
    <n v="186295"/>
    <n v="59055"/>
    <n v="27357"/>
    <n v="211"/>
    <x v="3"/>
    <x v="3"/>
    <n v="99883"/>
  </r>
  <r>
    <x v="456"/>
    <n v="94636"/>
    <n v="72891"/>
    <n v="27620"/>
    <n v="474"/>
    <x v="1"/>
    <x v="2"/>
    <n v="-5875"/>
  </r>
  <r>
    <x v="457"/>
    <n v="84262"/>
    <n v="36588"/>
    <n v="13277"/>
    <n v="158"/>
    <x v="2"/>
    <x v="1"/>
    <n v="34397"/>
  </r>
  <r>
    <x v="458"/>
    <n v="140435"/>
    <n v="36304"/>
    <n v="17424"/>
    <n v="142"/>
    <x v="3"/>
    <x v="2"/>
    <n v="86707"/>
  </r>
  <r>
    <x v="459"/>
    <n v="188583"/>
    <n v="37345"/>
    <n v="23852"/>
    <n v="306"/>
    <x v="0"/>
    <x v="3"/>
    <n v="127386"/>
  </r>
  <r>
    <x v="460"/>
    <n v="101844"/>
    <n v="59300"/>
    <n v="27601"/>
    <n v="367"/>
    <x v="3"/>
    <x v="1"/>
    <n v="14943"/>
  </r>
  <r>
    <x v="461"/>
    <n v="124754"/>
    <n v="54259"/>
    <n v="25003"/>
    <n v="395"/>
    <x v="0"/>
    <x v="0"/>
    <n v="45492"/>
  </r>
  <r>
    <x v="462"/>
    <n v="137129"/>
    <n v="45352"/>
    <n v="23020"/>
    <n v="217"/>
    <x v="2"/>
    <x v="1"/>
    <n v="68757"/>
  </r>
  <r>
    <x v="463"/>
    <n v="100042"/>
    <n v="63365"/>
    <n v="13155"/>
    <n v="119"/>
    <x v="3"/>
    <x v="0"/>
    <n v="23522"/>
  </r>
  <r>
    <x v="464"/>
    <n v="121665"/>
    <n v="49446"/>
    <n v="8583"/>
    <n v="321"/>
    <x v="1"/>
    <x v="2"/>
    <n v="63636"/>
  </r>
  <r>
    <x v="465"/>
    <n v="176953"/>
    <n v="32336"/>
    <n v="20515"/>
    <n v="265"/>
    <x v="1"/>
    <x v="2"/>
    <n v="124102"/>
  </r>
  <r>
    <x v="466"/>
    <n v="178533"/>
    <n v="92032"/>
    <n v="9009"/>
    <n v="230"/>
    <x v="3"/>
    <x v="3"/>
    <n v="77492"/>
  </r>
  <r>
    <x v="467"/>
    <n v="133781"/>
    <n v="37521"/>
    <n v="24710"/>
    <n v="255"/>
    <x v="2"/>
    <x v="0"/>
    <n v="71550"/>
  </r>
  <r>
    <x v="468"/>
    <n v="126262"/>
    <n v="53481"/>
    <n v="15410"/>
    <n v="283"/>
    <x v="2"/>
    <x v="2"/>
    <n v="57371"/>
  </r>
  <r>
    <x v="469"/>
    <n v="106600"/>
    <n v="48474"/>
    <n v="29532"/>
    <n v="189"/>
    <x v="1"/>
    <x v="0"/>
    <n v="28594"/>
  </r>
  <r>
    <x v="470"/>
    <n v="136898"/>
    <n v="76760"/>
    <n v="23601"/>
    <n v="193"/>
    <x v="3"/>
    <x v="2"/>
    <n v="36537"/>
  </r>
  <r>
    <x v="471"/>
    <n v="90448"/>
    <n v="85718"/>
    <n v="9967"/>
    <n v="112"/>
    <x v="2"/>
    <x v="1"/>
    <n v="-5237"/>
  </r>
  <r>
    <x v="472"/>
    <n v="86172"/>
    <n v="74629"/>
    <n v="23753"/>
    <n v="421"/>
    <x v="1"/>
    <x v="2"/>
    <n v="-12210"/>
  </r>
  <r>
    <x v="473"/>
    <n v="67657"/>
    <n v="75232"/>
    <n v="25022"/>
    <n v="392"/>
    <x v="0"/>
    <x v="3"/>
    <n v="-32597"/>
  </r>
  <r>
    <x v="474"/>
    <n v="172855"/>
    <n v="97169"/>
    <n v="15695"/>
    <n v="329"/>
    <x v="3"/>
    <x v="1"/>
    <n v="59991"/>
  </r>
  <r>
    <x v="475"/>
    <n v="67906"/>
    <n v="80669"/>
    <n v="14135"/>
    <n v="421"/>
    <x v="0"/>
    <x v="3"/>
    <n v="-26898"/>
  </r>
  <r>
    <x v="476"/>
    <n v="121413"/>
    <n v="99184"/>
    <n v="10722"/>
    <n v="391"/>
    <x v="0"/>
    <x v="1"/>
    <n v="11507"/>
  </r>
  <r>
    <x v="477"/>
    <n v="114028"/>
    <n v="77945"/>
    <n v="20514"/>
    <n v="125"/>
    <x v="2"/>
    <x v="0"/>
    <n v="15569"/>
  </r>
  <r>
    <x v="478"/>
    <n v="67287"/>
    <n v="43140"/>
    <n v="16128"/>
    <n v="174"/>
    <x v="2"/>
    <x v="3"/>
    <n v="8019"/>
  </r>
  <r>
    <x v="479"/>
    <n v="93660"/>
    <n v="44357"/>
    <n v="9444"/>
    <n v="463"/>
    <x v="2"/>
    <x v="2"/>
    <n v="39859"/>
  </r>
  <r>
    <x v="480"/>
    <n v="120504"/>
    <n v="98673"/>
    <n v="12618"/>
    <n v="398"/>
    <x v="3"/>
    <x v="0"/>
    <n v="9213"/>
  </r>
  <r>
    <x v="481"/>
    <n v="162979"/>
    <n v="95633"/>
    <n v="25331"/>
    <n v="249"/>
    <x v="0"/>
    <x v="2"/>
    <n v="42015"/>
  </r>
  <r>
    <x v="482"/>
    <n v="94701"/>
    <n v="42924"/>
    <n v="23060"/>
    <n v="247"/>
    <x v="3"/>
    <x v="1"/>
    <n v="28717"/>
  </r>
  <r>
    <x v="483"/>
    <n v="143300"/>
    <n v="99286"/>
    <n v="6196"/>
    <n v="107"/>
    <x v="2"/>
    <x v="1"/>
    <n v="37818"/>
  </r>
  <r>
    <x v="484"/>
    <n v="143560"/>
    <n v="87326"/>
    <n v="17297"/>
    <n v="128"/>
    <x v="0"/>
    <x v="2"/>
    <n v="38937"/>
  </r>
  <r>
    <x v="485"/>
    <n v="103642"/>
    <n v="60651"/>
    <n v="7787"/>
    <n v="395"/>
    <x v="3"/>
    <x v="2"/>
    <n v="35204"/>
  </r>
  <r>
    <x v="486"/>
    <n v="125160"/>
    <n v="78777"/>
    <n v="28816"/>
    <n v="308"/>
    <x v="3"/>
    <x v="0"/>
    <n v="17567"/>
  </r>
  <r>
    <x v="487"/>
    <n v="77602"/>
    <n v="46994"/>
    <n v="12927"/>
    <n v="227"/>
    <x v="1"/>
    <x v="2"/>
    <n v="17681"/>
  </r>
  <r>
    <x v="488"/>
    <n v="163320"/>
    <n v="97263"/>
    <n v="24702"/>
    <n v="439"/>
    <x v="3"/>
    <x v="3"/>
    <n v="41355"/>
  </r>
  <r>
    <x v="489"/>
    <n v="148801"/>
    <n v="89634"/>
    <n v="28073"/>
    <n v="215"/>
    <x v="2"/>
    <x v="3"/>
    <n v="31094"/>
  </r>
  <r>
    <x v="490"/>
    <n v="85931"/>
    <n v="40800"/>
    <n v="7176"/>
    <n v="243"/>
    <x v="3"/>
    <x v="2"/>
    <n v="37955"/>
  </r>
  <r>
    <x v="491"/>
    <n v="154377"/>
    <n v="67823"/>
    <n v="25127"/>
    <n v="417"/>
    <x v="0"/>
    <x v="3"/>
    <n v="61427"/>
  </r>
  <r>
    <x v="492"/>
    <n v="89192"/>
    <n v="93878"/>
    <n v="13792"/>
    <n v="334"/>
    <x v="3"/>
    <x v="2"/>
    <n v="-18478"/>
  </r>
  <r>
    <x v="493"/>
    <n v="106542"/>
    <n v="48708"/>
    <n v="25806"/>
    <n v="106"/>
    <x v="1"/>
    <x v="0"/>
    <n v="32028"/>
  </r>
  <r>
    <x v="494"/>
    <n v="187015"/>
    <n v="42819"/>
    <n v="25208"/>
    <n v="144"/>
    <x v="0"/>
    <x v="3"/>
    <n v="118988"/>
  </r>
  <r>
    <x v="495"/>
    <n v="102520"/>
    <n v="93870"/>
    <n v="14171"/>
    <n v="338"/>
    <x v="0"/>
    <x v="3"/>
    <n v="-5521"/>
  </r>
  <r>
    <x v="496"/>
    <n v="124772"/>
    <n v="39283"/>
    <n v="7451"/>
    <n v="254"/>
    <x v="1"/>
    <x v="2"/>
    <n v="78038"/>
  </r>
  <r>
    <x v="497"/>
    <n v="110106"/>
    <n v="60573"/>
    <n v="5628"/>
    <n v="280"/>
    <x v="2"/>
    <x v="3"/>
    <n v="43905"/>
  </r>
  <r>
    <x v="498"/>
    <n v="141121"/>
    <n v="60933"/>
    <n v="14821"/>
    <n v="314"/>
    <x v="0"/>
    <x v="1"/>
    <n v="65367"/>
  </r>
  <r>
    <x v="499"/>
    <n v="85559"/>
    <n v="35774"/>
    <n v="12778"/>
    <n v="187"/>
    <x v="2"/>
    <x v="0"/>
    <n v="37007"/>
  </r>
  <r>
    <x v="500"/>
    <n v="165595"/>
    <n v="40983"/>
    <n v="8696"/>
    <n v="355"/>
    <x v="0"/>
    <x v="0"/>
    <n v="115916"/>
  </r>
  <r>
    <x v="501"/>
    <n v="93742"/>
    <n v="48133"/>
    <n v="25058"/>
    <n v="172"/>
    <x v="0"/>
    <x v="3"/>
    <n v="20551"/>
  </r>
  <r>
    <x v="502"/>
    <n v="129669"/>
    <n v="44939"/>
    <n v="25313"/>
    <n v="278"/>
    <x v="2"/>
    <x v="3"/>
    <n v="59417"/>
  </r>
  <r>
    <x v="503"/>
    <n v="195044"/>
    <n v="30781"/>
    <n v="24149"/>
    <n v="311"/>
    <x v="0"/>
    <x v="1"/>
    <n v="140114"/>
  </r>
  <r>
    <x v="504"/>
    <n v="130831"/>
    <n v="86700"/>
    <n v="25753"/>
    <n v="392"/>
    <x v="2"/>
    <x v="1"/>
    <n v="18378"/>
  </r>
  <r>
    <x v="505"/>
    <n v="172217"/>
    <n v="57624"/>
    <n v="17972"/>
    <n v="333"/>
    <x v="1"/>
    <x v="3"/>
    <n v="96621"/>
  </r>
  <r>
    <x v="506"/>
    <n v="101873"/>
    <n v="36823"/>
    <n v="13307"/>
    <n v="338"/>
    <x v="2"/>
    <x v="3"/>
    <n v="51743"/>
  </r>
  <r>
    <x v="507"/>
    <n v="166532"/>
    <n v="48489"/>
    <n v="9956"/>
    <n v="322"/>
    <x v="1"/>
    <x v="1"/>
    <n v="108087"/>
  </r>
  <r>
    <x v="508"/>
    <n v="186267"/>
    <n v="69961"/>
    <n v="15195"/>
    <n v="218"/>
    <x v="0"/>
    <x v="2"/>
    <n v="101111"/>
  </r>
  <r>
    <x v="509"/>
    <n v="194092"/>
    <n v="59118"/>
    <n v="22076"/>
    <n v="412"/>
    <x v="2"/>
    <x v="1"/>
    <n v="112898"/>
  </r>
  <r>
    <x v="510"/>
    <n v="101755"/>
    <n v="52263"/>
    <n v="24546"/>
    <n v="363"/>
    <x v="0"/>
    <x v="2"/>
    <n v="24946"/>
  </r>
  <r>
    <x v="511"/>
    <n v="145956"/>
    <n v="43565"/>
    <n v="6105"/>
    <n v="306"/>
    <x v="2"/>
    <x v="0"/>
    <n v="96286"/>
  </r>
  <r>
    <x v="512"/>
    <n v="146988"/>
    <n v="50354"/>
    <n v="24392"/>
    <n v="194"/>
    <x v="1"/>
    <x v="0"/>
    <n v="72242"/>
  </r>
  <r>
    <x v="513"/>
    <n v="105648"/>
    <n v="72951"/>
    <n v="23545"/>
    <n v="472"/>
    <x v="1"/>
    <x v="1"/>
    <n v="9152"/>
  </r>
  <r>
    <x v="514"/>
    <n v="185991"/>
    <n v="53648"/>
    <n v="20417"/>
    <n v="321"/>
    <x v="2"/>
    <x v="2"/>
    <n v="111926"/>
  </r>
  <r>
    <x v="515"/>
    <n v="175005"/>
    <n v="80729"/>
    <n v="29729"/>
    <n v="465"/>
    <x v="1"/>
    <x v="1"/>
    <n v="64547"/>
  </r>
  <r>
    <x v="516"/>
    <n v="62396"/>
    <n v="71971"/>
    <n v="19188"/>
    <n v="375"/>
    <x v="0"/>
    <x v="1"/>
    <n v="-28763"/>
  </r>
  <r>
    <x v="517"/>
    <n v="144082"/>
    <n v="48658"/>
    <n v="25083"/>
    <n v="479"/>
    <x v="0"/>
    <x v="2"/>
    <n v="70341"/>
  </r>
  <r>
    <x v="518"/>
    <n v="188322"/>
    <n v="51253"/>
    <n v="17602"/>
    <n v="330"/>
    <x v="3"/>
    <x v="1"/>
    <n v="119467"/>
  </r>
  <r>
    <x v="519"/>
    <n v="192663"/>
    <n v="94166"/>
    <n v="25170"/>
    <n v="408"/>
    <x v="1"/>
    <x v="0"/>
    <n v="73327"/>
  </r>
  <r>
    <x v="520"/>
    <n v="71303"/>
    <n v="78563"/>
    <n v="14256"/>
    <n v="218"/>
    <x v="0"/>
    <x v="3"/>
    <n v="-21516"/>
  </r>
  <r>
    <x v="521"/>
    <n v="131719"/>
    <n v="56390"/>
    <n v="25584"/>
    <n v="367"/>
    <x v="2"/>
    <x v="3"/>
    <n v="49745"/>
  </r>
  <r>
    <x v="522"/>
    <n v="159616"/>
    <n v="81578"/>
    <n v="19212"/>
    <n v="372"/>
    <x v="1"/>
    <x v="1"/>
    <n v="58826"/>
  </r>
  <r>
    <x v="523"/>
    <n v="184165"/>
    <n v="62658"/>
    <n v="6913"/>
    <n v="163"/>
    <x v="0"/>
    <x v="2"/>
    <n v="114594"/>
  </r>
  <r>
    <x v="524"/>
    <n v="146231"/>
    <n v="36852"/>
    <n v="26904"/>
    <n v="397"/>
    <x v="1"/>
    <x v="2"/>
    <n v="82475"/>
  </r>
  <r>
    <x v="525"/>
    <n v="67314"/>
    <n v="32551"/>
    <n v="15593"/>
    <n v="449"/>
    <x v="2"/>
    <x v="0"/>
    <n v="19170"/>
  </r>
  <r>
    <x v="526"/>
    <n v="79623"/>
    <n v="91001"/>
    <n v="6772"/>
    <n v="110"/>
    <x v="0"/>
    <x v="2"/>
    <n v="-18150"/>
  </r>
  <r>
    <x v="527"/>
    <n v="165228"/>
    <n v="79159"/>
    <n v="24164"/>
    <n v="197"/>
    <x v="3"/>
    <x v="2"/>
    <n v="61905"/>
  </r>
  <r>
    <x v="528"/>
    <n v="157624"/>
    <n v="81707"/>
    <n v="17996"/>
    <n v="170"/>
    <x v="3"/>
    <x v="0"/>
    <n v="57921"/>
  </r>
  <r>
    <x v="529"/>
    <n v="171785"/>
    <n v="63243"/>
    <n v="28807"/>
    <n v="463"/>
    <x v="1"/>
    <x v="1"/>
    <n v="79735"/>
  </r>
  <r>
    <x v="530"/>
    <n v="146206"/>
    <n v="51800"/>
    <n v="7871"/>
    <n v="157"/>
    <x v="2"/>
    <x v="3"/>
    <n v="86535"/>
  </r>
  <r>
    <x v="531"/>
    <n v="129274"/>
    <n v="87828"/>
    <n v="18234"/>
    <n v="389"/>
    <x v="0"/>
    <x v="0"/>
    <n v="23212"/>
  </r>
  <r>
    <x v="532"/>
    <n v="193541"/>
    <n v="37239"/>
    <n v="22044"/>
    <n v="350"/>
    <x v="2"/>
    <x v="1"/>
    <n v="134258"/>
  </r>
  <r>
    <x v="533"/>
    <n v="113947"/>
    <n v="36710"/>
    <n v="27626"/>
    <n v="375"/>
    <x v="0"/>
    <x v="0"/>
    <n v="49611"/>
  </r>
  <r>
    <x v="534"/>
    <n v="108874"/>
    <n v="51384"/>
    <n v="15521"/>
    <n v="149"/>
    <x v="1"/>
    <x v="1"/>
    <n v="41969"/>
  </r>
  <r>
    <x v="535"/>
    <n v="109708"/>
    <n v="51038"/>
    <n v="15642"/>
    <n v="457"/>
    <x v="0"/>
    <x v="0"/>
    <n v="43028"/>
  </r>
  <r>
    <x v="536"/>
    <n v="134553"/>
    <n v="70846"/>
    <n v="6132"/>
    <n v="315"/>
    <x v="2"/>
    <x v="1"/>
    <n v="57575"/>
  </r>
  <r>
    <x v="537"/>
    <n v="128344"/>
    <n v="97821"/>
    <n v="5699"/>
    <n v="493"/>
    <x v="2"/>
    <x v="0"/>
    <n v="24824"/>
  </r>
  <r>
    <x v="538"/>
    <n v="109138"/>
    <n v="67991"/>
    <n v="19534"/>
    <n v="151"/>
    <x v="1"/>
    <x v="1"/>
    <n v="21613"/>
  </r>
  <r>
    <x v="539"/>
    <n v="107638"/>
    <n v="36971"/>
    <n v="28854"/>
    <n v="370"/>
    <x v="2"/>
    <x v="0"/>
    <n v="41813"/>
  </r>
  <r>
    <x v="540"/>
    <n v="138249"/>
    <n v="59139"/>
    <n v="15230"/>
    <n v="183"/>
    <x v="0"/>
    <x v="3"/>
    <n v="63880"/>
  </r>
  <r>
    <x v="541"/>
    <n v="165865"/>
    <n v="67711"/>
    <n v="11297"/>
    <n v="486"/>
    <x v="1"/>
    <x v="3"/>
    <n v="86857"/>
  </r>
  <r>
    <x v="542"/>
    <n v="62719"/>
    <n v="36530"/>
    <n v="17839"/>
    <n v="392"/>
    <x v="0"/>
    <x v="2"/>
    <n v="8350"/>
  </r>
  <r>
    <x v="543"/>
    <n v="102534"/>
    <n v="41116"/>
    <n v="12812"/>
    <n v="225"/>
    <x v="2"/>
    <x v="1"/>
    <n v="48606"/>
  </r>
  <r>
    <x v="544"/>
    <n v="152241"/>
    <n v="95794"/>
    <n v="9557"/>
    <n v="395"/>
    <x v="1"/>
    <x v="0"/>
    <n v="46890"/>
  </r>
  <r>
    <x v="545"/>
    <n v="186209"/>
    <n v="30282"/>
    <n v="7179"/>
    <n v="171"/>
    <x v="0"/>
    <x v="1"/>
    <n v="148748"/>
  </r>
  <r>
    <x v="546"/>
    <n v="152124"/>
    <n v="31898"/>
    <n v="16030"/>
    <n v="395"/>
    <x v="2"/>
    <x v="3"/>
    <n v="104196"/>
  </r>
  <r>
    <x v="547"/>
    <n v="151659"/>
    <n v="34135"/>
    <n v="14065"/>
    <n v="335"/>
    <x v="2"/>
    <x v="1"/>
    <n v="103459"/>
  </r>
  <r>
    <x v="548"/>
    <n v="135713"/>
    <n v="36629"/>
    <n v="13275"/>
    <n v="155"/>
    <x v="3"/>
    <x v="0"/>
    <n v="85809"/>
  </r>
  <r>
    <x v="549"/>
    <n v="135418"/>
    <n v="95031"/>
    <n v="22806"/>
    <n v="459"/>
    <x v="2"/>
    <x v="1"/>
    <n v="17581"/>
  </r>
  <r>
    <x v="550"/>
    <n v="188232"/>
    <n v="63380"/>
    <n v="20089"/>
    <n v="494"/>
    <x v="0"/>
    <x v="0"/>
    <n v="104763"/>
  </r>
  <r>
    <x v="551"/>
    <n v="91575"/>
    <n v="47071"/>
    <n v="8180"/>
    <n v="209"/>
    <x v="1"/>
    <x v="3"/>
    <n v="36324"/>
  </r>
  <r>
    <x v="552"/>
    <n v="123852"/>
    <n v="50074"/>
    <n v="25700"/>
    <n v="291"/>
    <x v="3"/>
    <x v="3"/>
    <n v="48078"/>
  </r>
  <r>
    <x v="553"/>
    <n v="192079"/>
    <n v="97843"/>
    <n v="11696"/>
    <n v="491"/>
    <x v="2"/>
    <x v="3"/>
    <n v="82540"/>
  </r>
  <r>
    <x v="554"/>
    <n v="136242"/>
    <n v="69901"/>
    <n v="14583"/>
    <n v="192"/>
    <x v="2"/>
    <x v="2"/>
    <n v="51758"/>
  </r>
  <r>
    <x v="555"/>
    <n v="89257"/>
    <n v="41205"/>
    <n v="21998"/>
    <n v="449"/>
    <x v="2"/>
    <x v="3"/>
    <n v="26054"/>
  </r>
  <r>
    <x v="556"/>
    <n v="121246"/>
    <n v="85661"/>
    <n v="18869"/>
    <n v="155"/>
    <x v="0"/>
    <x v="1"/>
    <n v="16716"/>
  </r>
  <r>
    <x v="557"/>
    <n v="61435"/>
    <n v="35906"/>
    <n v="16757"/>
    <n v="159"/>
    <x v="3"/>
    <x v="2"/>
    <n v="8772"/>
  </r>
  <r>
    <x v="558"/>
    <n v="151357"/>
    <n v="32591"/>
    <n v="25954"/>
    <n v="237"/>
    <x v="0"/>
    <x v="3"/>
    <n v="92812"/>
  </r>
  <r>
    <x v="559"/>
    <n v="196156"/>
    <n v="92987"/>
    <n v="21654"/>
    <n v="138"/>
    <x v="3"/>
    <x v="1"/>
    <n v="81515"/>
  </r>
  <r>
    <x v="560"/>
    <n v="143807"/>
    <n v="93370"/>
    <n v="17258"/>
    <n v="127"/>
    <x v="1"/>
    <x v="1"/>
    <n v="33179"/>
  </r>
  <r>
    <x v="561"/>
    <n v="175953"/>
    <n v="84400"/>
    <n v="7468"/>
    <n v="148"/>
    <x v="0"/>
    <x v="1"/>
    <n v="84085"/>
  </r>
  <r>
    <x v="562"/>
    <n v="198563"/>
    <n v="55150"/>
    <n v="19208"/>
    <n v="224"/>
    <x v="0"/>
    <x v="0"/>
    <n v="124205"/>
  </r>
  <r>
    <x v="563"/>
    <n v="183797"/>
    <n v="61852"/>
    <n v="20042"/>
    <n v="112"/>
    <x v="1"/>
    <x v="2"/>
    <n v="101903"/>
  </r>
  <r>
    <x v="564"/>
    <n v="123888"/>
    <n v="72870"/>
    <n v="20639"/>
    <n v="135"/>
    <x v="3"/>
    <x v="1"/>
    <n v="30379"/>
  </r>
  <r>
    <x v="565"/>
    <n v="133609"/>
    <n v="82756"/>
    <n v="16546"/>
    <n v="200"/>
    <x v="2"/>
    <x v="0"/>
    <n v="34307"/>
  </r>
  <r>
    <x v="566"/>
    <n v="69077"/>
    <n v="86481"/>
    <n v="17327"/>
    <n v="381"/>
    <x v="1"/>
    <x v="3"/>
    <n v="-34731"/>
  </r>
  <r>
    <x v="567"/>
    <n v="80953"/>
    <n v="31283"/>
    <n v="19270"/>
    <n v="185"/>
    <x v="2"/>
    <x v="1"/>
    <n v="30400"/>
  </r>
  <r>
    <x v="568"/>
    <n v="174682"/>
    <n v="63691"/>
    <n v="20523"/>
    <n v="103"/>
    <x v="2"/>
    <x v="0"/>
    <n v="90468"/>
  </r>
  <r>
    <x v="569"/>
    <n v="127889"/>
    <n v="31125"/>
    <n v="19300"/>
    <n v="322"/>
    <x v="1"/>
    <x v="1"/>
    <n v="77464"/>
  </r>
  <r>
    <x v="570"/>
    <n v="175374"/>
    <n v="97065"/>
    <n v="24991"/>
    <n v="437"/>
    <x v="3"/>
    <x v="2"/>
    <n v="53318"/>
  </r>
  <r>
    <x v="571"/>
    <n v="84860"/>
    <n v="56170"/>
    <n v="15775"/>
    <n v="265"/>
    <x v="2"/>
    <x v="2"/>
    <n v="12915"/>
  </r>
  <r>
    <x v="572"/>
    <n v="137475"/>
    <n v="38438"/>
    <n v="17265"/>
    <n v="482"/>
    <x v="1"/>
    <x v="3"/>
    <n v="81772"/>
  </r>
  <r>
    <x v="573"/>
    <n v="147266"/>
    <n v="50095"/>
    <n v="24459"/>
    <n v="443"/>
    <x v="0"/>
    <x v="1"/>
    <n v="72712"/>
  </r>
  <r>
    <x v="574"/>
    <n v="160732"/>
    <n v="46154"/>
    <n v="21673"/>
    <n v="482"/>
    <x v="0"/>
    <x v="0"/>
    <n v="92905"/>
  </r>
  <r>
    <x v="575"/>
    <n v="87083"/>
    <n v="38004"/>
    <n v="29504"/>
    <n v="475"/>
    <x v="0"/>
    <x v="3"/>
    <n v="19575"/>
  </r>
  <r>
    <x v="576"/>
    <n v="117372"/>
    <n v="39752"/>
    <n v="11614"/>
    <n v="377"/>
    <x v="1"/>
    <x v="1"/>
    <n v="66006"/>
  </r>
  <r>
    <x v="577"/>
    <n v="183786"/>
    <n v="85426"/>
    <n v="8252"/>
    <n v="229"/>
    <x v="0"/>
    <x v="3"/>
    <n v="90108"/>
  </r>
  <r>
    <x v="578"/>
    <n v="67813"/>
    <n v="56819"/>
    <n v="12415"/>
    <n v="130"/>
    <x v="2"/>
    <x v="0"/>
    <n v="-1421"/>
  </r>
  <r>
    <x v="579"/>
    <n v="91598"/>
    <n v="54217"/>
    <n v="28155"/>
    <n v="474"/>
    <x v="0"/>
    <x v="3"/>
    <n v="9226"/>
  </r>
  <r>
    <x v="580"/>
    <n v="153106"/>
    <n v="62994"/>
    <n v="21662"/>
    <n v="110"/>
    <x v="0"/>
    <x v="3"/>
    <n v="68450"/>
  </r>
  <r>
    <x v="581"/>
    <n v="87082"/>
    <n v="45036"/>
    <n v="16116"/>
    <n v="401"/>
    <x v="2"/>
    <x v="3"/>
    <n v="25930"/>
  </r>
  <r>
    <x v="582"/>
    <n v="89241"/>
    <n v="79416"/>
    <n v="21964"/>
    <n v="195"/>
    <x v="0"/>
    <x v="1"/>
    <n v="-12139"/>
  </r>
  <r>
    <x v="583"/>
    <n v="71745"/>
    <n v="39587"/>
    <n v="9958"/>
    <n v="289"/>
    <x v="2"/>
    <x v="0"/>
    <n v="22200"/>
  </r>
  <r>
    <x v="584"/>
    <n v="86029"/>
    <n v="30645"/>
    <n v="29829"/>
    <n v="291"/>
    <x v="0"/>
    <x v="2"/>
    <n v="25555"/>
  </r>
  <r>
    <x v="585"/>
    <n v="183395"/>
    <n v="60930"/>
    <n v="9276"/>
    <n v="365"/>
    <x v="2"/>
    <x v="1"/>
    <n v="113189"/>
  </r>
  <r>
    <x v="586"/>
    <n v="149186"/>
    <n v="60090"/>
    <n v="29381"/>
    <n v="227"/>
    <x v="0"/>
    <x v="2"/>
    <n v="59715"/>
  </r>
  <r>
    <x v="587"/>
    <n v="197612"/>
    <n v="82142"/>
    <n v="9776"/>
    <n v="337"/>
    <x v="2"/>
    <x v="2"/>
    <n v="105694"/>
  </r>
  <r>
    <x v="588"/>
    <n v="157768"/>
    <n v="56475"/>
    <n v="22208"/>
    <n v="454"/>
    <x v="1"/>
    <x v="1"/>
    <n v="79085"/>
  </r>
  <r>
    <x v="589"/>
    <n v="101846"/>
    <n v="48888"/>
    <n v="8832"/>
    <n v="211"/>
    <x v="2"/>
    <x v="1"/>
    <n v="44126"/>
  </r>
  <r>
    <x v="590"/>
    <n v="135932"/>
    <n v="73732"/>
    <n v="19901"/>
    <n v="415"/>
    <x v="0"/>
    <x v="0"/>
    <n v="42299"/>
  </r>
  <r>
    <x v="591"/>
    <n v="83411"/>
    <n v="76305"/>
    <n v="10445"/>
    <n v="442"/>
    <x v="0"/>
    <x v="0"/>
    <n v="-3339"/>
  </r>
  <r>
    <x v="592"/>
    <n v="138797"/>
    <n v="76037"/>
    <n v="6380"/>
    <n v="244"/>
    <x v="3"/>
    <x v="3"/>
    <n v="56380"/>
  </r>
  <r>
    <x v="593"/>
    <n v="112307"/>
    <n v="39346"/>
    <n v="14865"/>
    <n v="164"/>
    <x v="2"/>
    <x v="2"/>
    <n v="58096"/>
  </r>
  <r>
    <x v="594"/>
    <n v="194165"/>
    <n v="30587"/>
    <n v="27918"/>
    <n v="346"/>
    <x v="1"/>
    <x v="0"/>
    <n v="135660"/>
  </r>
  <r>
    <x v="595"/>
    <n v="82042"/>
    <n v="42763"/>
    <n v="18926"/>
    <n v="322"/>
    <x v="2"/>
    <x v="3"/>
    <n v="20353"/>
  </r>
  <r>
    <x v="596"/>
    <n v="112930"/>
    <n v="89165"/>
    <n v="24540"/>
    <n v="412"/>
    <x v="2"/>
    <x v="0"/>
    <n v="-775"/>
  </r>
  <r>
    <x v="597"/>
    <n v="157883"/>
    <n v="99615"/>
    <n v="16580"/>
    <n v="205"/>
    <x v="1"/>
    <x v="1"/>
    <n v="41688"/>
  </r>
  <r>
    <x v="598"/>
    <n v="93756"/>
    <n v="66116"/>
    <n v="25691"/>
    <n v="280"/>
    <x v="2"/>
    <x v="0"/>
    <n v="1949"/>
  </r>
  <r>
    <x v="599"/>
    <n v="113268"/>
    <n v="55556"/>
    <n v="10634"/>
    <n v="283"/>
    <x v="1"/>
    <x v="2"/>
    <n v="47078"/>
  </r>
  <r>
    <x v="600"/>
    <n v="108901"/>
    <n v="89042"/>
    <n v="29959"/>
    <n v="325"/>
    <x v="1"/>
    <x v="0"/>
    <n v="-10100"/>
  </r>
  <r>
    <x v="601"/>
    <n v="159986"/>
    <n v="48099"/>
    <n v="10810"/>
    <n v="364"/>
    <x v="2"/>
    <x v="2"/>
    <n v="101077"/>
  </r>
  <r>
    <x v="602"/>
    <n v="188386"/>
    <n v="75096"/>
    <n v="29917"/>
    <n v="377"/>
    <x v="2"/>
    <x v="1"/>
    <n v="83373"/>
  </r>
  <r>
    <x v="603"/>
    <n v="65626"/>
    <n v="43230"/>
    <n v="27318"/>
    <n v="496"/>
    <x v="0"/>
    <x v="2"/>
    <n v="-4922"/>
  </r>
  <r>
    <x v="604"/>
    <n v="198496"/>
    <n v="59009"/>
    <n v="15179"/>
    <n v="188"/>
    <x v="0"/>
    <x v="0"/>
    <n v="124308"/>
  </r>
  <r>
    <x v="605"/>
    <n v="72857"/>
    <n v="63866"/>
    <n v="17251"/>
    <n v="275"/>
    <x v="3"/>
    <x v="3"/>
    <n v="-8260"/>
  </r>
  <r>
    <x v="606"/>
    <n v="193052"/>
    <n v="71855"/>
    <n v="18131"/>
    <n v="117"/>
    <x v="3"/>
    <x v="1"/>
    <n v="103066"/>
  </r>
  <r>
    <x v="607"/>
    <n v="86431"/>
    <n v="36416"/>
    <n v="24493"/>
    <n v="470"/>
    <x v="2"/>
    <x v="0"/>
    <n v="25522"/>
  </r>
  <r>
    <x v="608"/>
    <n v="144976"/>
    <n v="85915"/>
    <n v="25466"/>
    <n v="498"/>
    <x v="1"/>
    <x v="1"/>
    <n v="33595"/>
  </r>
  <r>
    <x v="609"/>
    <n v="142711"/>
    <n v="48058"/>
    <n v="17707"/>
    <n v="205"/>
    <x v="3"/>
    <x v="1"/>
    <n v="76946"/>
  </r>
  <r>
    <x v="610"/>
    <n v="86385"/>
    <n v="70718"/>
    <n v="24624"/>
    <n v="370"/>
    <x v="2"/>
    <x v="0"/>
    <n v="-8957"/>
  </r>
  <r>
    <x v="611"/>
    <n v="78639"/>
    <n v="62602"/>
    <n v="27412"/>
    <n v="418"/>
    <x v="3"/>
    <x v="0"/>
    <n v="-11375"/>
  </r>
  <r>
    <x v="612"/>
    <n v="145530"/>
    <n v="88067"/>
    <n v="23233"/>
    <n v="266"/>
    <x v="1"/>
    <x v="3"/>
    <n v="34230"/>
  </r>
  <r>
    <x v="613"/>
    <n v="81563"/>
    <n v="57516"/>
    <n v="29881"/>
    <n v="112"/>
    <x v="2"/>
    <x v="1"/>
    <n v="-5834"/>
  </r>
  <r>
    <x v="614"/>
    <n v="175672"/>
    <n v="31089"/>
    <n v="7749"/>
    <n v="436"/>
    <x v="1"/>
    <x v="1"/>
    <n v="136834"/>
  </r>
  <r>
    <x v="615"/>
    <n v="196848"/>
    <n v="67346"/>
    <n v="18156"/>
    <n v="131"/>
    <x v="2"/>
    <x v="0"/>
    <n v="111346"/>
  </r>
  <r>
    <x v="616"/>
    <n v="199783"/>
    <n v="40487"/>
    <n v="28064"/>
    <n v="492"/>
    <x v="3"/>
    <x v="2"/>
    <n v="131232"/>
  </r>
  <r>
    <x v="617"/>
    <n v="142970"/>
    <n v="30155"/>
    <n v="21589"/>
    <n v="139"/>
    <x v="0"/>
    <x v="0"/>
    <n v="91226"/>
  </r>
  <r>
    <x v="618"/>
    <n v="145553"/>
    <n v="97494"/>
    <n v="28736"/>
    <n v="247"/>
    <x v="3"/>
    <x v="1"/>
    <n v="19323"/>
  </r>
  <r>
    <x v="619"/>
    <n v="142879"/>
    <n v="68547"/>
    <n v="25975"/>
    <n v="317"/>
    <x v="3"/>
    <x v="0"/>
    <n v="48357"/>
  </r>
  <r>
    <x v="620"/>
    <n v="196727"/>
    <n v="58795"/>
    <n v="8450"/>
    <n v="318"/>
    <x v="0"/>
    <x v="3"/>
    <n v="129482"/>
  </r>
  <r>
    <x v="621"/>
    <n v="104859"/>
    <n v="85296"/>
    <n v="12214"/>
    <n v="181"/>
    <x v="0"/>
    <x v="2"/>
    <n v="7349"/>
  </r>
  <r>
    <x v="622"/>
    <n v="112098"/>
    <n v="51447"/>
    <n v="25195"/>
    <n v="432"/>
    <x v="2"/>
    <x v="0"/>
    <n v="35456"/>
  </r>
  <r>
    <x v="623"/>
    <n v="182413"/>
    <n v="66598"/>
    <n v="16814"/>
    <n v="307"/>
    <x v="2"/>
    <x v="3"/>
    <n v="99001"/>
  </r>
  <r>
    <x v="624"/>
    <n v="60526"/>
    <n v="71814"/>
    <n v="10141"/>
    <n v="300"/>
    <x v="1"/>
    <x v="1"/>
    <n v="-21429"/>
  </r>
  <r>
    <x v="625"/>
    <n v="128760"/>
    <n v="93278"/>
    <n v="29885"/>
    <n v="431"/>
    <x v="1"/>
    <x v="0"/>
    <n v="5597"/>
  </r>
  <r>
    <x v="626"/>
    <n v="107837"/>
    <n v="85077"/>
    <n v="7708"/>
    <n v="137"/>
    <x v="3"/>
    <x v="1"/>
    <n v="15052"/>
  </r>
  <r>
    <x v="627"/>
    <n v="71536"/>
    <n v="39528"/>
    <n v="23375"/>
    <n v="310"/>
    <x v="0"/>
    <x v="3"/>
    <n v="8633"/>
  </r>
  <r>
    <x v="628"/>
    <n v="88541"/>
    <n v="80100"/>
    <n v="20088"/>
    <n v="426"/>
    <x v="1"/>
    <x v="1"/>
    <n v="-11647"/>
  </r>
  <r>
    <x v="629"/>
    <n v="139083"/>
    <n v="38179"/>
    <n v="29847"/>
    <n v="348"/>
    <x v="3"/>
    <x v="3"/>
    <n v="71057"/>
  </r>
  <r>
    <x v="630"/>
    <n v="94531"/>
    <n v="78781"/>
    <n v="16834"/>
    <n v="326"/>
    <x v="0"/>
    <x v="3"/>
    <n v="-1084"/>
  </r>
  <r>
    <x v="631"/>
    <n v="68712"/>
    <n v="85267"/>
    <n v="17278"/>
    <n v="147"/>
    <x v="2"/>
    <x v="3"/>
    <n v="-33833"/>
  </r>
  <r>
    <x v="632"/>
    <n v="164101"/>
    <n v="53952"/>
    <n v="15014"/>
    <n v="117"/>
    <x v="3"/>
    <x v="0"/>
    <n v="95135"/>
  </r>
  <r>
    <x v="633"/>
    <n v="125455"/>
    <n v="83798"/>
    <n v="8273"/>
    <n v="499"/>
    <x v="2"/>
    <x v="1"/>
    <n v="33384"/>
  </r>
  <r>
    <x v="634"/>
    <n v="134744"/>
    <n v="80939"/>
    <n v="19367"/>
    <n v="394"/>
    <x v="1"/>
    <x v="1"/>
    <n v="34438"/>
  </r>
  <r>
    <x v="635"/>
    <n v="189749"/>
    <n v="59516"/>
    <n v="9538"/>
    <n v="295"/>
    <x v="1"/>
    <x v="2"/>
    <n v="120695"/>
  </r>
  <r>
    <x v="636"/>
    <n v="65109"/>
    <n v="86526"/>
    <n v="17541"/>
    <n v="286"/>
    <x v="0"/>
    <x v="2"/>
    <n v="-38958"/>
  </r>
  <r>
    <x v="637"/>
    <n v="109268"/>
    <n v="40449"/>
    <n v="13712"/>
    <n v="444"/>
    <x v="3"/>
    <x v="2"/>
    <n v="55107"/>
  </r>
  <r>
    <x v="638"/>
    <n v="114615"/>
    <n v="80290"/>
    <n v="14168"/>
    <n v="323"/>
    <x v="2"/>
    <x v="2"/>
    <n v="20157"/>
  </r>
  <r>
    <x v="639"/>
    <n v="142503"/>
    <n v="52746"/>
    <n v="25106"/>
    <n v="417"/>
    <x v="0"/>
    <x v="1"/>
    <n v="64651"/>
  </r>
  <r>
    <x v="640"/>
    <n v="145708"/>
    <n v="97990"/>
    <n v="8551"/>
    <n v="496"/>
    <x v="1"/>
    <x v="3"/>
    <n v="39167"/>
  </r>
  <r>
    <x v="641"/>
    <n v="162471"/>
    <n v="88810"/>
    <n v="17297"/>
    <n v="464"/>
    <x v="1"/>
    <x v="3"/>
    <n v="56364"/>
  </r>
  <r>
    <x v="642"/>
    <n v="143309"/>
    <n v="45223"/>
    <n v="15965"/>
    <n v="436"/>
    <x v="3"/>
    <x v="0"/>
    <n v="82121"/>
  </r>
  <r>
    <x v="643"/>
    <n v="186446"/>
    <n v="32597"/>
    <n v="7832"/>
    <n v="328"/>
    <x v="2"/>
    <x v="3"/>
    <n v="146017"/>
  </r>
  <r>
    <x v="644"/>
    <n v="166661"/>
    <n v="95677"/>
    <n v="27063"/>
    <n v="489"/>
    <x v="3"/>
    <x v="1"/>
    <n v="43921"/>
  </r>
  <r>
    <x v="645"/>
    <n v="66154"/>
    <n v="32659"/>
    <n v="27963"/>
    <n v="176"/>
    <x v="2"/>
    <x v="1"/>
    <n v="5532"/>
  </r>
  <r>
    <x v="646"/>
    <n v="124288"/>
    <n v="45037"/>
    <n v="18422"/>
    <n v="287"/>
    <x v="2"/>
    <x v="1"/>
    <n v="60829"/>
  </r>
  <r>
    <x v="647"/>
    <n v="111195"/>
    <n v="76738"/>
    <n v="5152"/>
    <n v="445"/>
    <x v="3"/>
    <x v="0"/>
    <n v="29305"/>
  </r>
  <r>
    <x v="648"/>
    <n v="80581"/>
    <n v="42109"/>
    <n v="27138"/>
    <n v="369"/>
    <x v="0"/>
    <x v="2"/>
    <n v="11334"/>
  </r>
  <r>
    <x v="649"/>
    <n v="90087"/>
    <n v="52010"/>
    <n v="16156"/>
    <n v="194"/>
    <x v="3"/>
    <x v="3"/>
    <n v="21921"/>
  </r>
  <r>
    <x v="650"/>
    <n v="129298"/>
    <n v="38787"/>
    <n v="16108"/>
    <n v="409"/>
    <x v="3"/>
    <x v="1"/>
    <n v="74403"/>
  </r>
  <r>
    <x v="651"/>
    <n v="106167"/>
    <n v="38472"/>
    <n v="7800"/>
    <n v="231"/>
    <x v="1"/>
    <x v="1"/>
    <n v="59895"/>
  </r>
  <r>
    <x v="652"/>
    <n v="99499"/>
    <n v="53383"/>
    <n v="10310"/>
    <n v="138"/>
    <x v="1"/>
    <x v="2"/>
    <n v="35806"/>
  </r>
  <r>
    <x v="653"/>
    <n v="185816"/>
    <n v="91709"/>
    <n v="14944"/>
    <n v="171"/>
    <x v="3"/>
    <x v="1"/>
    <n v="79163"/>
  </r>
  <r>
    <x v="654"/>
    <n v="156347"/>
    <n v="99785"/>
    <n v="7610"/>
    <n v="380"/>
    <x v="3"/>
    <x v="3"/>
    <n v="48952"/>
  </r>
  <r>
    <x v="655"/>
    <n v="108787"/>
    <n v="64518"/>
    <n v="17067"/>
    <n v="432"/>
    <x v="1"/>
    <x v="0"/>
    <n v="27202"/>
  </r>
  <r>
    <x v="656"/>
    <n v="95488"/>
    <n v="83909"/>
    <n v="6104"/>
    <n v="259"/>
    <x v="2"/>
    <x v="1"/>
    <n v="5475"/>
  </r>
  <r>
    <x v="657"/>
    <n v="134441"/>
    <n v="48351"/>
    <n v="15728"/>
    <n v="286"/>
    <x v="3"/>
    <x v="3"/>
    <n v="70362"/>
  </r>
  <r>
    <x v="658"/>
    <n v="82431"/>
    <n v="99624"/>
    <n v="28745"/>
    <n v="290"/>
    <x v="0"/>
    <x v="1"/>
    <n v="-45938"/>
  </r>
  <r>
    <x v="659"/>
    <n v="121681"/>
    <n v="83330"/>
    <n v="25583"/>
    <n v="219"/>
    <x v="0"/>
    <x v="2"/>
    <n v="12768"/>
  </r>
  <r>
    <x v="660"/>
    <n v="182720"/>
    <n v="45282"/>
    <n v="25238"/>
    <n v="319"/>
    <x v="0"/>
    <x v="1"/>
    <n v="112200"/>
  </r>
  <r>
    <x v="661"/>
    <n v="109153"/>
    <n v="51778"/>
    <n v="12263"/>
    <n v="152"/>
    <x v="3"/>
    <x v="1"/>
    <n v="45112"/>
  </r>
  <r>
    <x v="662"/>
    <n v="66368"/>
    <n v="54264"/>
    <n v="6914"/>
    <n v="321"/>
    <x v="2"/>
    <x v="0"/>
    <n v="5190"/>
  </r>
  <r>
    <x v="663"/>
    <n v="172360"/>
    <n v="89675"/>
    <n v="28749"/>
    <n v="230"/>
    <x v="2"/>
    <x v="2"/>
    <n v="53936"/>
  </r>
  <r>
    <x v="664"/>
    <n v="172755"/>
    <n v="35075"/>
    <n v="24456"/>
    <n v="336"/>
    <x v="1"/>
    <x v="2"/>
    <n v="113224"/>
  </r>
  <r>
    <x v="665"/>
    <n v="116985"/>
    <n v="78454"/>
    <n v="5406"/>
    <n v="345"/>
    <x v="3"/>
    <x v="0"/>
    <n v="33125"/>
  </r>
  <r>
    <x v="666"/>
    <n v="110069"/>
    <n v="58365"/>
    <n v="18689"/>
    <n v="325"/>
    <x v="2"/>
    <x v="1"/>
    <n v="33015"/>
  </r>
  <r>
    <x v="667"/>
    <n v="112326"/>
    <n v="78200"/>
    <n v="5166"/>
    <n v="307"/>
    <x v="3"/>
    <x v="3"/>
    <n v="28960"/>
  </r>
  <r>
    <x v="668"/>
    <n v="168737"/>
    <n v="41002"/>
    <n v="5508"/>
    <n v="195"/>
    <x v="1"/>
    <x v="2"/>
    <n v="122227"/>
  </r>
  <r>
    <x v="669"/>
    <n v="110861"/>
    <n v="43947"/>
    <n v="23045"/>
    <n v="299"/>
    <x v="1"/>
    <x v="2"/>
    <n v="43869"/>
  </r>
  <r>
    <x v="670"/>
    <n v="135897"/>
    <n v="82142"/>
    <n v="8664"/>
    <n v="346"/>
    <x v="1"/>
    <x v="1"/>
    <n v="45091"/>
  </r>
  <r>
    <x v="671"/>
    <n v="187118"/>
    <n v="86307"/>
    <n v="24873"/>
    <n v="171"/>
    <x v="0"/>
    <x v="1"/>
    <n v="75938"/>
  </r>
  <r>
    <x v="672"/>
    <n v="128577"/>
    <n v="34493"/>
    <n v="18050"/>
    <n v="417"/>
    <x v="3"/>
    <x v="2"/>
    <n v="76034"/>
  </r>
  <r>
    <x v="673"/>
    <n v="69078"/>
    <n v="80085"/>
    <n v="5680"/>
    <n v="284"/>
    <x v="1"/>
    <x v="1"/>
    <n v="-16687"/>
  </r>
  <r>
    <x v="674"/>
    <n v="122768"/>
    <n v="64228"/>
    <n v="23908"/>
    <n v="105"/>
    <x v="3"/>
    <x v="3"/>
    <n v="34632"/>
  </r>
  <r>
    <x v="675"/>
    <n v="111047"/>
    <n v="81875"/>
    <n v="23504"/>
    <n v="305"/>
    <x v="0"/>
    <x v="2"/>
    <n v="5668"/>
  </r>
  <r>
    <x v="676"/>
    <n v="131626"/>
    <n v="61655"/>
    <n v="26644"/>
    <n v="131"/>
    <x v="0"/>
    <x v="3"/>
    <n v="43327"/>
  </r>
  <r>
    <x v="677"/>
    <n v="117660"/>
    <n v="73472"/>
    <n v="9357"/>
    <n v="198"/>
    <x v="1"/>
    <x v="3"/>
    <n v="34831"/>
  </r>
  <r>
    <x v="678"/>
    <n v="192997"/>
    <n v="79437"/>
    <n v="6363"/>
    <n v="493"/>
    <x v="1"/>
    <x v="1"/>
    <n v="107197"/>
  </r>
  <r>
    <x v="679"/>
    <n v="177832"/>
    <n v="79416"/>
    <n v="14523"/>
    <n v="486"/>
    <x v="2"/>
    <x v="3"/>
    <n v="83893"/>
  </r>
  <r>
    <x v="680"/>
    <n v="190406"/>
    <n v="89711"/>
    <n v="7292"/>
    <n v="355"/>
    <x v="3"/>
    <x v="1"/>
    <n v="93403"/>
  </r>
  <r>
    <x v="681"/>
    <n v="185150"/>
    <n v="36816"/>
    <n v="6538"/>
    <n v="286"/>
    <x v="1"/>
    <x v="0"/>
    <n v="141796"/>
  </r>
  <r>
    <x v="682"/>
    <n v="93320"/>
    <n v="94307"/>
    <n v="8408"/>
    <n v="175"/>
    <x v="2"/>
    <x v="1"/>
    <n v="-9395"/>
  </r>
  <r>
    <x v="683"/>
    <n v="124881"/>
    <n v="76733"/>
    <n v="29126"/>
    <n v="276"/>
    <x v="3"/>
    <x v="3"/>
    <n v="19022"/>
  </r>
  <r>
    <x v="684"/>
    <n v="150827"/>
    <n v="41240"/>
    <n v="13752"/>
    <n v="414"/>
    <x v="1"/>
    <x v="0"/>
    <n v="95835"/>
  </r>
  <r>
    <x v="685"/>
    <n v="162215"/>
    <n v="62762"/>
    <n v="23287"/>
    <n v="386"/>
    <x v="2"/>
    <x v="1"/>
    <n v="76166"/>
  </r>
  <r>
    <x v="686"/>
    <n v="194461"/>
    <n v="38259"/>
    <n v="5174"/>
    <n v="448"/>
    <x v="2"/>
    <x v="3"/>
    <n v="151028"/>
  </r>
  <r>
    <x v="687"/>
    <n v="121550"/>
    <n v="80139"/>
    <n v="7230"/>
    <n v="354"/>
    <x v="3"/>
    <x v="2"/>
    <n v="34181"/>
  </r>
  <r>
    <x v="688"/>
    <n v="84826"/>
    <n v="44849"/>
    <n v="9287"/>
    <n v="424"/>
    <x v="2"/>
    <x v="2"/>
    <n v="30690"/>
  </r>
  <r>
    <x v="689"/>
    <n v="160734"/>
    <n v="84869"/>
    <n v="25544"/>
    <n v="289"/>
    <x v="3"/>
    <x v="1"/>
    <n v="50321"/>
  </r>
  <r>
    <x v="690"/>
    <n v="158511"/>
    <n v="93095"/>
    <n v="17112"/>
    <n v="407"/>
    <x v="3"/>
    <x v="1"/>
    <n v="48304"/>
  </r>
  <r>
    <x v="691"/>
    <n v="71653"/>
    <n v="53567"/>
    <n v="12106"/>
    <n v="444"/>
    <x v="3"/>
    <x v="2"/>
    <n v="5980"/>
  </r>
  <r>
    <x v="692"/>
    <n v="141941"/>
    <n v="65292"/>
    <n v="14689"/>
    <n v="226"/>
    <x v="0"/>
    <x v="3"/>
    <n v="61960"/>
  </r>
  <r>
    <x v="693"/>
    <n v="93662"/>
    <n v="81631"/>
    <n v="17046"/>
    <n v="386"/>
    <x v="2"/>
    <x v="3"/>
    <n v="-5015"/>
  </r>
  <r>
    <x v="694"/>
    <n v="158818"/>
    <n v="39885"/>
    <n v="24555"/>
    <n v="353"/>
    <x v="3"/>
    <x v="3"/>
    <n v="94378"/>
  </r>
  <r>
    <x v="695"/>
    <n v="155081"/>
    <n v="89659"/>
    <n v="22951"/>
    <n v="312"/>
    <x v="1"/>
    <x v="1"/>
    <n v="42471"/>
  </r>
  <r>
    <x v="696"/>
    <n v="96877"/>
    <n v="84306"/>
    <n v="6151"/>
    <n v="349"/>
    <x v="0"/>
    <x v="0"/>
    <n v="6420"/>
  </r>
  <r>
    <x v="697"/>
    <n v="171562"/>
    <n v="96314"/>
    <n v="12619"/>
    <n v="183"/>
    <x v="0"/>
    <x v="0"/>
    <n v="62629"/>
  </r>
  <r>
    <x v="698"/>
    <n v="132715"/>
    <n v="95087"/>
    <n v="11033"/>
    <n v="482"/>
    <x v="2"/>
    <x v="0"/>
    <n v="26595"/>
  </r>
  <r>
    <x v="699"/>
    <n v="170091"/>
    <n v="59165"/>
    <n v="13560"/>
    <n v="487"/>
    <x v="3"/>
    <x v="0"/>
    <n v="97366"/>
  </r>
  <r>
    <x v="700"/>
    <n v="192632"/>
    <n v="88929"/>
    <n v="9946"/>
    <n v="112"/>
    <x v="2"/>
    <x v="0"/>
    <n v="93757"/>
  </r>
  <r>
    <x v="701"/>
    <n v="139148"/>
    <n v="97028"/>
    <n v="29618"/>
    <n v="144"/>
    <x v="0"/>
    <x v="1"/>
    <n v="12502"/>
  </r>
  <r>
    <x v="702"/>
    <n v="143186"/>
    <n v="79812"/>
    <n v="6907"/>
    <n v="226"/>
    <x v="3"/>
    <x v="1"/>
    <n v="56467"/>
  </r>
  <r>
    <x v="703"/>
    <n v="183629"/>
    <n v="80500"/>
    <n v="8490"/>
    <n v="213"/>
    <x v="1"/>
    <x v="0"/>
    <n v="94639"/>
  </r>
  <r>
    <x v="704"/>
    <n v="130316"/>
    <n v="88643"/>
    <n v="23919"/>
    <n v="375"/>
    <x v="3"/>
    <x v="1"/>
    <n v="17754"/>
  </r>
  <r>
    <x v="705"/>
    <n v="88380"/>
    <n v="74900"/>
    <n v="9173"/>
    <n v="304"/>
    <x v="0"/>
    <x v="1"/>
    <n v="4307"/>
  </r>
  <r>
    <x v="706"/>
    <n v="170198"/>
    <n v="72946"/>
    <n v="16065"/>
    <n v="436"/>
    <x v="1"/>
    <x v="0"/>
    <n v="81187"/>
  </r>
  <r>
    <x v="707"/>
    <n v="62356"/>
    <n v="37851"/>
    <n v="22677"/>
    <n v="484"/>
    <x v="3"/>
    <x v="3"/>
    <n v="1828"/>
  </r>
  <r>
    <x v="708"/>
    <n v="130326"/>
    <n v="46288"/>
    <n v="9769"/>
    <n v="498"/>
    <x v="1"/>
    <x v="1"/>
    <n v="74269"/>
  </r>
  <r>
    <x v="709"/>
    <n v="152447"/>
    <n v="97580"/>
    <n v="9796"/>
    <n v="372"/>
    <x v="1"/>
    <x v="3"/>
    <n v="45071"/>
  </r>
  <r>
    <x v="710"/>
    <n v="174994"/>
    <n v="37368"/>
    <n v="18046"/>
    <n v="157"/>
    <x v="0"/>
    <x v="1"/>
    <n v="119580"/>
  </r>
  <r>
    <x v="711"/>
    <n v="80049"/>
    <n v="76403"/>
    <n v="19211"/>
    <n v="427"/>
    <x v="1"/>
    <x v="1"/>
    <n v="-15565"/>
  </r>
  <r>
    <x v="712"/>
    <n v="165361"/>
    <n v="39168"/>
    <n v="28255"/>
    <n v="318"/>
    <x v="2"/>
    <x v="0"/>
    <n v="97938"/>
  </r>
  <r>
    <x v="713"/>
    <n v="76082"/>
    <n v="79879"/>
    <n v="24356"/>
    <n v="208"/>
    <x v="0"/>
    <x v="1"/>
    <n v="-28153"/>
  </r>
  <r>
    <x v="714"/>
    <n v="60661"/>
    <n v="89871"/>
    <n v="25306"/>
    <n v="378"/>
    <x v="2"/>
    <x v="2"/>
    <n v="-54516"/>
  </r>
  <r>
    <x v="715"/>
    <n v="62920"/>
    <n v="62174"/>
    <n v="9997"/>
    <n v="273"/>
    <x v="1"/>
    <x v="2"/>
    <n v="-9251"/>
  </r>
  <r>
    <x v="716"/>
    <n v="139561"/>
    <n v="36581"/>
    <n v="28416"/>
    <n v="427"/>
    <x v="2"/>
    <x v="0"/>
    <n v="74564"/>
  </r>
  <r>
    <x v="717"/>
    <n v="68946"/>
    <n v="94046"/>
    <n v="22376"/>
    <n v="363"/>
    <x v="3"/>
    <x v="3"/>
    <n v="-47476"/>
  </r>
  <r>
    <x v="718"/>
    <n v="76309"/>
    <n v="79678"/>
    <n v="13112"/>
    <n v="414"/>
    <x v="1"/>
    <x v="3"/>
    <n v="-16481"/>
  </r>
  <r>
    <x v="719"/>
    <n v="115230"/>
    <n v="56649"/>
    <n v="10287"/>
    <n v="210"/>
    <x v="3"/>
    <x v="3"/>
    <n v="48294"/>
  </r>
  <r>
    <x v="720"/>
    <n v="171822"/>
    <n v="44567"/>
    <n v="15578"/>
    <n v="286"/>
    <x v="2"/>
    <x v="2"/>
    <n v="111677"/>
  </r>
  <r>
    <x v="721"/>
    <n v="172340"/>
    <n v="91944"/>
    <n v="23624"/>
    <n v="368"/>
    <x v="3"/>
    <x v="3"/>
    <n v="56772"/>
  </r>
  <r>
    <x v="722"/>
    <n v="119321"/>
    <n v="58803"/>
    <n v="22860"/>
    <n v="328"/>
    <x v="1"/>
    <x v="3"/>
    <n v="37658"/>
  </r>
  <r>
    <x v="723"/>
    <n v="192028"/>
    <n v="48230"/>
    <n v="11426"/>
    <n v="255"/>
    <x v="3"/>
    <x v="0"/>
    <n v="132372"/>
  </r>
  <r>
    <x v="724"/>
    <n v="134131"/>
    <n v="47862"/>
    <n v="16599"/>
    <n v="288"/>
    <x v="2"/>
    <x v="3"/>
    <n v="69670"/>
  </r>
  <r>
    <x v="725"/>
    <n v="85963"/>
    <n v="73355"/>
    <n v="5389"/>
    <n v="371"/>
    <x v="2"/>
    <x v="2"/>
    <n v="7219"/>
  </r>
  <r>
    <x v="726"/>
    <n v="161757"/>
    <n v="61259"/>
    <n v="5999"/>
    <n v="474"/>
    <x v="2"/>
    <x v="2"/>
    <n v="94499"/>
  </r>
  <r>
    <x v="727"/>
    <n v="159259"/>
    <n v="60795"/>
    <n v="17812"/>
    <n v="101"/>
    <x v="1"/>
    <x v="2"/>
    <n v="80652"/>
  </r>
  <r>
    <x v="728"/>
    <n v="99063"/>
    <n v="38770"/>
    <n v="20599"/>
    <n v="345"/>
    <x v="2"/>
    <x v="0"/>
    <n v="39694"/>
  </r>
  <r>
    <x v="729"/>
    <n v="174225"/>
    <n v="41093"/>
    <n v="6855"/>
    <n v="309"/>
    <x v="1"/>
    <x v="0"/>
    <n v="126277"/>
  </r>
  <r>
    <x v="730"/>
    <n v="176400"/>
    <n v="76571"/>
    <n v="13125"/>
    <n v="385"/>
    <x v="3"/>
    <x v="1"/>
    <n v="86704"/>
  </r>
  <r>
    <x v="731"/>
    <n v="140818"/>
    <n v="30193"/>
    <n v="18794"/>
    <n v="458"/>
    <x v="2"/>
    <x v="3"/>
    <n v="91831"/>
  </r>
  <r>
    <x v="732"/>
    <n v="64703"/>
    <n v="47569"/>
    <n v="7763"/>
    <n v="112"/>
    <x v="3"/>
    <x v="0"/>
    <n v="9371"/>
  </r>
  <r>
    <x v="733"/>
    <n v="132099"/>
    <n v="41190"/>
    <n v="25047"/>
    <n v="195"/>
    <x v="0"/>
    <x v="2"/>
    <n v="65862"/>
  </r>
  <r>
    <x v="734"/>
    <n v="91585"/>
    <n v="92824"/>
    <n v="9986"/>
    <n v="320"/>
    <x v="3"/>
    <x v="2"/>
    <n v="-11225"/>
  </r>
  <r>
    <x v="735"/>
    <n v="103585"/>
    <n v="72752"/>
    <n v="6481"/>
    <n v="337"/>
    <x v="0"/>
    <x v="0"/>
    <n v="24352"/>
  </r>
  <r>
    <x v="736"/>
    <n v="86958"/>
    <n v="62327"/>
    <n v="28640"/>
    <n v="193"/>
    <x v="3"/>
    <x v="0"/>
    <n v="-4009"/>
  </r>
  <r>
    <x v="737"/>
    <n v="86017"/>
    <n v="72070"/>
    <n v="8731"/>
    <n v="437"/>
    <x v="1"/>
    <x v="0"/>
    <n v="5216"/>
  </r>
  <r>
    <x v="738"/>
    <n v="184677"/>
    <n v="70197"/>
    <n v="28646"/>
    <n v="368"/>
    <x v="3"/>
    <x v="1"/>
    <n v="85834"/>
  </r>
  <r>
    <x v="739"/>
    <n v="89426"/>
    <n v="32261"/>
    <n v="21835"/>
    <n v="270"/>
    <x v="1"/>
    <x v="2"/>
    <n v="35330"/>
  </r>
  <r>
    <x v="740"/>
    <n v="77778"/>
    <n v="56512"/>
    <n v="24477"/>
    <n v="193"/>
    <x v="1"/>
    <x v="1"/>
    <n v="-3211"/>
  </r>
  <r>
    <x v="741"/>
    <n v="102229"/>
    <n v="36716"/>
    <n v="22266"/>
    <n v="248"/>
    <x v="2"/>
    <x v="1"/>
    <n v="43247"/>
  </r>
  <r>
    <x v="742"/>
    <n v="146652"/>
    <n v="58933"/>
    <n v="25792"/>
    <n v="211"/>
    <x v="1"/>
    <x v="3"/>
    <n v="61927"/>
  </r>
  <r>
    <x v="743"/>
    <n v="188267"/>
    <n v="34378"/>
    <n v="25452"/>
    <n v="154"/>
    <x v="0"/>
    <x v="2"/>
    <n v="128437"/>
  </r>
  <r>
    <x v="744"/>
    <n v="186503"/>
    <n v="70583"/>
    <n v="15758"/>
    <n v="436"/>
    <x v="2"/>
    <x v="2"/>
    <n v="100162"/>
  </r>
  <r>
    <x v="745"/>
    <n v="144878"/>
    <n v="59033"/>
    <n v="24661"/>
    <n v="215"/>
    <x v="2"/>
    <x v="0"/>
    <n v="61184"/>
  </r>
  <r>
    <x v="746"/>
    <n v="117056"/>
    <n v="54000"/>
    <n v="21311"/>
    <n v="242"/>
    <x v="3"/>
    <x v="0"/>
    <n v="41745"/>
  </r>
  <r>
    <x v="747"/>
    <n v="79975"/>
    <n v="72604"/>
    <n v="13566"/>
    <n v="300"/>
    <x v="1"/>
    <x v="3"/>
    <n v="-6195"/>
  </r>
  <r>
    <x v="748"/>
    <n v="148397"/>
    <n v="98336"/>
    <n v="16889"/>
    <n v="279"/>
    <x v="1"/>
    <x v="1"/>
    <n v="33172"/>
  </r>
  <r>
    <x v="749"/>
    <n v="93142"/>
    <n v="35410"/>
    <n v="29335"/>
    <n v="301"/>
    <x v="0"/>
    <x v="0"/>
    <n v="28397"/>
  </r>
  <r>
    <x v="750"/>
    <n v="86916"/>
    <n v="86044"/>
    <n v="16254"/>
    <n v="463"/>
    <x v="3"/>
    <x v="0"/>
    <n v="-15382"/>
  </r>
  <r>
    <x v="751"/>
    <n v="124324"/>
    <n v="93315"/>
    <n v="26074"/>
    <n v="152"/>
    <x v="3"/>
    <x v="2"/>
    <n v="4935"/>
  </r>
  <r>
    <x v="752"/>
    <n v="185932"/>
    <n v="36796"/>
    <n v="16442"/>
    <n v="483"/>
    <x v="2"/>
    <x v="2"/>
    <n v="132694"/>
  </r>
  <r>
    <x v="753"/>
    <n v="195720"/>
    <n v="84245"/>
    <n v="18521"/>
    <n v="279"/>
    <x v="2"/>
    <x v="0"/>
    <n v="92954"/>
  </r>
  <r>
    <x v="754"/>
    <n v="156059"/>
    <n v="73056"/>
    <n v="25979"/>
    <n v="412"/>
    <x v="2"/>
    <x v="2"/>
    <n v="57024"/>
  </r>
  <r>
    <x v="755"/>
    <n v="158317"/>
    <n v="47709"/>
    <n v="9559"/>
    <n v="407"/>
    <x v="0"/>
    <x v="3"/>
    <n v="101049"/>
  </r>
  <r>
    <x v="756"/>
    <n v="95046"/>
    <n v="88557"/>
    <n v="21199"/>
    <n v="236"/>
    <x v="0"/>
    <x v="0"/>
    <n v="-14710"/>
  </r>
  <r>
    <x v="757"/>
    <n v="161459"/>
    <n v="47543"/>
    <n v="12291"/>
    <n v="281"/>
    <x v="2"/>
    <x v="2"/>
    <n v="101625"/>
  </r>
  <r>
    <x v="758"/>
    <n v="105893"/>
    <n v="67418"/>
    <n v="13160"/>
    <n v="466"/>
    <x v="3"/>
    <x v="3"/>
    <n v="25315"/>
  </r>
  <r>
    <x v="759"/>
    <n v="161520"/>
    <n v="46724"/>
    <n v="5112"/>
    <n v="100"/>
    <x v="0"/>
    <x v="2"/>
    <n v="109684"/>
  </r>
  <r>
    <x v="760"/>
    <n v="185818"/>
    <n v="33828"/>
    <n v="26515"/>
    <n v="143"/>
    <x v="3"/>
    <x v="2"/>
    <n v="125475"/>
  </r>
  <r>
    <x v="761"/>
    <n v="121272"/>
    <n v="47087"/>
    <n v="24581"/>
    <n v="326"/>
    <x v="3"/>
    <x v="2"/>
    <n v="49604"/>
  </r>
  <r>
    <x v="762"/>
    <n v="127649"/>
    <n v="42605"/>
    <n v="20924"/>
    <n v="430"/>
    <x v="1"/>
    <x v="0"/>
    <n v="64120"/>
  </r>
  <r>
    <x v="763"/>
    <n v="124674"/>
    <n v="61337"/>
    <n v="21523"/>
    <n v="197"/>
    <x v="2"/>
    <x v="1"/>
    <n v="41814"/>
  </r>
  <r>
    <x v="764"/>
    <n v="146475"/>
    <n v="35482"/>
    <n v="6424"/>
    <n v="307"/>
    <x v="1"/>
    <x v="2"/>
    <n v="104569"/>
  </r>
  <r>
    <x v="765"/>
    <n v="121367"/>
    <n v="95333"/>
    <n v="24333"/>
    <n v="364"/>
    <x v="2"/>
    <x v="3"/>
    <n v="1701"/>
  </r>
  <r>
    <x v="766"/>
    <n v="181750"/>
    <n v="80952"/>
    <n v="24552"/>
    <n v="387"/>
    <x v="2"/>
    <x v="0"/>
    <n v="76246"/>
  </r>
  <r>
    <x v="767"/>
    <n v="178154"/>
    <n v="35463"/>
    <n v="15808"/>
    <n v="370"/>
    <x v="3"/>
    <x v="0"/>
    <n v="126883"/>
  </r>
  <r>
    <x v="768"/>
    <n v="104738"/>
    <n v="34648"/>
    <n v="11043"/>
    <n v="239"/>
    <x v="2"/>
    <x v="3"/>
    <n v="59047"/>
  </r>
  <r>
    <x v="769"/>
    <n v="93397"/>
    <n v="63623"/>
    <n v="11989"/>
    <n v="336"/>
    <x v="3"/>
    <x v="2"/>
    <n v="17785"/>
  </r>
  <r>
    <x v="770"/>
    <n v="142189"/>
    <n v="89156"/>
    <n v="28620"/>
    <n v="491"/>
    <x v="3"/>
    <x v="1"/>
    <n v="24413"/>
  </r>
  <r>
    <x v="771"/>
    <n v="136367"/>
    <n v="65634"/>
    <n v="11261"/>
    <n v="171"/>
    <x v="2"/>
    <x v="2"/>
    <n v="59472"/>
  </r>
  <r>
    <x v="772"/>
    <n v="180585"/>
    <n v="74602"/>
    <n v="5887"/>
    <n v="254"/>
    <x v="3"/>
    <x v="3"/>
    <n v="100096"/>
  </r>
  <r>
    <x v="773"/>
    <n v="136619"/>
    <n v="79334"/>
    <n v="24488"/>
    <n v="289"/>
    <x v="3"/>
    <x v="0"/>
    <n v="32797"/>
  </r>
  <r>
    <x v="774"/>
    <n v="171453"/>
    <n v="98648"/>
    <n v="21433"/>
    <n v="367"/>
    <x v="3"/>
    <x v="1"/>
    <n v="51372"/>
  </r>
  <r>
    <x v="775"/>
    <n v="79816"/>
    <n v="52054"/>
    <n v="25335"/>
    <n v="420"/>
    <x v="0"/>
    <x v="0"/>
    <n v="2427"/>
  </r>
  <r>
    <x v="776"/>
    <n v="197348"/>
    <n v="52207"/>
    <n v="24944"/>
    <n v="206"/>
    <x v="3"/>
    <x v="3"/>
    <n v="120197"/>
  </r>
  <r>
    <x v="777"/>
    <n v="139530"/>
    <n v="51386"/>
    <n v="21402"/>
    <n v="331"/>
    <x v="0"/>
    <x v="2"/>
    <n v="66742"/>
  </r>
  <r>
    <x v="778"/>
    <n v="168856"/>
    <n v="89518"/>
    <n v="26205"/>
    <n v="141"/>
    <x v="0"/>
    <x v="1"/>
    <n v="53133"/>
  </r>
  <r>
    <x v="779"/>
    <n v="131635"/>
    <n v="82781"/>
    <n v="27724"/>
    <n v="289"/>
    <x v="3"/>
    <x v="0"/>
    <n v="21130"/>
  </r>
  <r>
    <x v="780"/>
    <n v="167803"/>
    <n v="82780"/>
    <n v="29442"/>
    <n v="470"/>
    <x v="3"/>
    <x v="0"/>
    <n v="55581"/>
  </r>
  <r>
    <x v="781"/>
    <n v="95946"/>
    <n v="91440"/>
    <n v="17253"/>
    <n v="238"/>
    <x v="0"/>
    <x v="0"/>
    <n v="-12747"/>
  </r>
  <r>
    <x v="782"/>
    <n v="115204"/>
    <n v="74199"/>
    <n v="23990"/>
    <n v="202"/>
    <x v="0"/>
    <x v="2"/>
    <n v="17015"/>
  </r>
  <r>
    <x v="783"/>
    <n v="75563"/>
    <n v="91035"/>
    <n v="12846"/>
    <n v="270"/>
    <x v="3"/>
    <x v="1"/>
    <n v="-28318"/>
  </r>
  <r>
    <x v="784"/>
    <n v="152324"/>
    <n v="38210"/>
    <n v="11432"/>
    <n v="450"/>
    <x v="3"/>
    <x v="2"/>
    <n v="102682"/>
  </r>
  <r>
    <x v="785"/>
    <n v="69847"/>
    <n v="74363"/>
    <n v="18452"/>
    <n v="372"/>
    <x v="2"/>
    <x v="2"/>
    <n v="-22968"/>
  </r>
  <r>
    <x v="786"/>
    <n v="86155"/>
    <n v="90348"/>
    <n v="18395"/>
    <n v="320"/>
    <x v="0"/>
    <x v="2"/>
    <n v="-22588"/>
  </r>
  <r>
    <x v="787"/>
    <n v="139671"/>
    <n v="85284"/>
    <n v="8765"/>
    <n v="312"/>
    <x v="0"/>
    <x v="3"/>
    <n v="45622"/>
  </r>
  <r>
    <x v="788"/>
    <n v="176891"/>
    <n v="98847"/>
    <n v="23822"/>
    <n v="440"/>
    <x v="2"/>
    <x v="3"/>
    <n v="54222"/>
  </r>
  <r>
    <x v="789"/>
    <n v="143310"/>
    <n v="52432"/>
    <n v="20950"/>
    <n v="155"/>
    <x v="0"/>
    <x v="3"/>
    <n v="69928"/>
  </r>
  <r>
    <x v="790"/>
    <n v="191691"/>
    <n v="94089"/>
    <n v="17502"/>
    <n v="489"/>
    <x v="1"/>
    <x v="1"/>
    <n v="80100"/>
  </r>
  <r>
    <x v="791"/>
    <n v="94707"/>
    <n v="85398"/>
    <n v="14741"/>
    <n v="441"/>
    <x v="0"/>
    <x v="2"/>
    <n v="-5432"/>
  </r>
  <r>
    <x v="792"/>
    <n v="141537"/>
    <n v="33321"/>
    <n v="27742"/>
    <n v="201"/>
    <x v="2"/>
    <x v="2"/>
    <n v="80474"/>
  </r>
  <r>
    <x v="793"/>
    <n v="151155"/>
    <n v="67383"/>
    <n v="29703"/>
    <n v="291"/>
    <x v="1"/>
    <x v="3"/>
    <n v="54069"/>
  </r>
  <r>
    <x v="794"/>
    <n v="60281"/>
    <n v="82893"/>
    <n v="10941"/>
    <n v="409"/>
    <x v="3"/>
    <x v="2"/>
    <n v="-33553"/>
  </r>
  <r>
    <x v="795"/>
    <n v="192130"/>
    <n v="65820"/>
    <n v="29028"/>
    <n v="299"/>
    <x v="2"/>
    <x v="2"/>
    <n v="97282"/>
  </r>
  <r>
    <x v="796"/>
    <n v="136260"/>
    <n v="96262"/>
    <n v="9855"/>
    <n v="332"/>
    <x v="2"/>
    <x v="0"/>
    <n v="30143"/>
  </r>
  <r>
    <x v="797"/>
    <n v="124178"/>
    <n v="33760"/>
    <n v="27931"/>
    <n v="326"/>
    <x v="3"/>
    <x v="2"/>
    <n v="62487"/>
  </r>
  <r>
    <x v="798"/>
    <n v="93997"/>
    <n v="52190"/>
    <n v="28580"/>
    <n v="470"/>
    <x v="2"/>
    <x v="0"/>
    <n v="13227"/>
  </r>
  <r>
    <x v="799"/>
    <n v="179273"/>
    <n v="97411"/>
    <n v="27295"/>
    <n v="238"/>
    <x v="0"/>
    <x v="2"/>
    <n v="54567"/>
  </r>
  <r>
    <x v="800"/>
    <n v="192311"/>
    <n v="53377"/>
    <n v="27865"/>
    <n v="443"/>
    <x v="3"/>
    <x v="1"/>
    <n v="111069"/>
  </r>
  <r>
    <x v="801"/>
    <n v="186945"/>
    <n v="76737"/>
    <n v="20166"/>
    <n v="404"/>
    <x v="2"/>
    <x v="3"/>
    <n v="90042"/>
  </r>
  <r>
    <x v="802"/>
    <n v="105272"/>
    <n v="99569"/>
    <n v="24145"/>
    <n v="248"/>
    <x v="3"/>
    <x v="0"/>
    <n v="-18442"/>
  </r>
  <r>
    <x v="803"/>
    <n v="149393"/>
    <n v="68211"/>
    <n v="25840"/>
    <n v="214"/>
    <x v="3"/>
    <x v="3"/>
    <n v="55342"/>
  </r>
  <r>
    <x v="804"/>
    <n v="121212"/>
    <n v="33744"/>
    <n v="27745"/>
    <n v="162"/>
    <x v="3"/>
    <x v="0"/>
    <n v="59723"/>
  </r>
  <r>
    <x v="805"/>
    <n v="180030"/>
    <n v="54995"/>
    <n v="27077"/>
    <n v="203"/>
    <x v="1"/>
    <x v="0"/>
    <n v="97958"/>
  </r>
  <r>
    <x v="806"/>
    <n v="116503"/>
    <n v="46977"/>
    <n v="10788"/>
    <n v="438"/>
    <x v="2"/>
    <x v="0"/>
    <n v="58738"/>
  </r>
  <r>
    <x v="807"/>
    <n v="197710"/>
    <n v="64542"/>
    <n v="5201"/>
    <n v="458"/>
    <x v="1"/>
    <x v="1"/>
    <n v="127967"/>
  </r>
  <r>
    <x v="808"/>
    <n v="66570"/>
    <n v="40651"/>
    <n v="27544"/>
    <n v="255"/>
    <x v="2"/>
    <x v="2"/>
    <n v="-1625"/>
  </r>
  <r>
    <x v="809"/>
    <n v="128785"/>
    <n v="46715"/>
    <n v="15561"/>
    <n v="372"/>
    <x v="0"/>
    <x v="0"/>
    <n v="66509"/>
  </r>
  <r>
    <x v="810"/>
    <n v="69110"/>
    <n v="74409"/>
    <n v="21901"/>
    <n v="105"/>
    <x v="0"/>
    <x v="1"/>
    <n v="-27200"/>
  </r>
  <r>
    <x v="811"/>
    <n v="139141"/>
    <n v="54306"/>
    <n v="12737"/>
    <n v="246"/>
    <x v="0"/>
    <x v="0"/>
    <n v="72098"/>
  </r>
  <r>
    <x v="812"/>
    <n v="72115"/>
    <n v="49086"/>
    <n v="6988"/>
    <n v="283"/>
    <x v="2"/>
    <x v="2"/>
    <n v="16041"/>
  </r>
  <r>
    <x v="813"/>
    <n v="99062"/>
    <n v="44376"/>
    <n v="20441"/>
    <n v="127"/>
    <x v="3"/>
    <x v="0"/>
    <n v="34245"/>
  </r>
  <r>
    <x v="814"/>
    <n v="82911"/>
    <n v="91350"/>
    <n v="16737"/>
    <n v="137"/>
    <x v="3"/>
    <x v="1"/>
    <n v="-25176"/>
  </r>
  <r>
    <x v="815"/>
    <n v="164061"/>
    <n v="66636"/>
    <n v="19256"/>
    <n v="218"/>
    <x v="1"/>
    <x v="2"/>
    <n v="78169"/>
  </r>
  <r>
    <x v="816"/>
    <n v="92556"/>
    <n v="81649"/>
    <n v="25186"/>
    <n v="392"/>
    <x v="1"/>
    <x v="1"/>
    <n v="-14279"/>
  </r>
  <r>
    <x v="817"/>
    <n v="188335"/>
    <n v="64610"/>
    <n v="27192"/>
    <n v="470"/>
    <x v="0"/>
    <x v="2"/>
    <n v="96533"/>
  </r>
  <r>
    <x v="818"/>
    <n v="61969"/>
    <n v="40058"/>
    <n v="12162"/>
    <n v="343"/>
    <x v="1"/>
    <x v="2"/>
    <n v="9749"/>
  </r>
  <r>
    <x v="819"/>
    <n v="103753"/>
    <n v="94200"/>
    <n v="18065"/>
    <n v="167"/>
    <x v="2"/>
    <x v="3"/>
    <n v="-8512"/>
  </r>
  <r>
    <x v="820"/>
    <n v="195542"/>
    <n v="76619"/>
    <n v="27625"/>
    <n v="313"/>
    <x v="2"/>
    <x v="3"/>
    <n v="91298"/>
  </r>
  <r>
    <x v="821"/>
    <n v="181863"/>
    <n v="47154"/>
    <n v="19114"/>
    <n v="317"/>
    <x v="1"/>
    <x v="3"/>
    <n v="115595"/>
  </r>
  <r>
    <x v="822"/>
    <n v="70225"/>
    <n v="49539"/>
    <n v="13399"/>
    <n v="276"/>
    <x v="1"/>
    <x v="2"/>
    <n v="7287"/>
  </r>
  <r>
    <x v="823"/>
    <n v="183008"/>
    <n v="90058"/>
    <n v="10633"/>
    <n v="398"/>
    <x v="1"/>
    <x v="0"/>
    <n v="82317"/>
  </r>
  <r>
    <x v="824"/>
    <n v="165823"/>
    <n v="92068"/>
    <n v="10755"/>
    <n v="263"/>
    <x v="1"/>
    <x v="1"/>
    <n v="63000"/>
  </r>
  <r>
    <x v="825"/>
    <n v="73669"/>
    <n v="60373"/>
    <n v="15825"/>
    <n v="157"/>
    <x v="0"/>
    <x v="1"/>
    <n v="-2529"/>
  </r>
  <r>
    <x v="826"/>
    <n v="184398"/>
    <n v="63154"/>
    <n v="27693"/>
    <n v="368"/>
    <x v="0"/>
    <x v="1"/>
    <n v="93551"/>
  </r>
  <r>
    <x v="827"/>
    <n v="170677"/>
    <n v="36031"/>
    <n v="9117"/>
    <n v="407"/>
    <x v="1"/>
    <x v="3"/>
    <n v="125529"/>
  </r>
  <r>
    <x v="828"/>
    <n v="108320"/>
    <n v="52785"/>
    <n v="29729"/>
    <n v="157"/>
    <x v="2"/>
    <x v="2"/>
    <n v="25806"/>
  </r>
  <r>
    <x v="829"/>
    <n v="185354"/>
    <n v="58669"/>
    <n v="6518"/>
    <n v="387"/>
    <x v="0"/>
    <x v="3"/>
    <n v="120167"/>
  </r>
  <r>
    <x v="830"/>
    <n v="148009"/>
    <n v="32282"/>
    <n v="27547"/>
    <n v="204"/>
    <x v="2"/>
    <x v="0"/>
    <n v="88180"/>
  </r>
  <r>
    <x v="831"/>
    <n v="88625"/>
    <n v="64624"/>
    <n v="21346"/>
    <n v="327"/>
    <x v="3"/>
    <x v="2"/>
    <n v="2655"/>
  </r>
  <r>
    <x v="832"/>
    <n v="84089"/>
    <n v="78438"/>
    <n v="7600"/>
    <n v="346"/>
    <x v="2"/>
    <x v="1"/>
    <n v="-1949"/>
  </r>
  <r>
    <x v="833"/>
    <n v="96487"/>
    <n v="97534"/>
    <n v="18237"/>
    <n v="287"/>
    <x v="1"/>
    <x v="3"/>
    <n v="-19284"/>
  </r>
  <r>
    <x v="834"/>
    <n v="170448"/>
    <n v="61705"/>
    <n v="23579"/>
    <n v="182"/>
    <x v="3"/>
    <x v="3"/>
    <n v="85164"/>
  </r>
  <r>
    <x v="835"/>
    <n v="110138"/>
    <n v="68244"/>
    <n v="8554"/>
    <n v="285"/>
    <x v="0"/>
    <x v="0"/>
    <n v="33340"/>
  </r>
  <r>
    <x v="836"/>
    <n v="114061"/>
    <n v="67437"/>
    <n v="21193"/>
    <n v="351"/>
    <x v="0"/>
    <x v="0"/>
    <n v="25431"/>
  </r>
  <r>
    <x v="837"/>
    <n v="161376"/>
    <n v="80583"/>
    <n v="24233"/>
    <n v="454"/>
    <x v="3"/>
    <x v="3"/>
    <n v="56560"/>
  </r>
  <r>
    <x v="838"/>
    <n v="139134"/>
    <n v="68392"/>
    <n v="20253"/>
    <n v="337"/>
    <x v="2"/>
    <x v="0"/>
    <n v="50489"/>
  </r>
  <r>
    <x v="839"/>
    <n v="107055"/>
    <n v="37461"/>
    <n v="21194"/>
    <n v="459"/>
    <x v="0"/>
    <x v="1"/>
    <n v="48400"/>
  </r>
  <r>
    <x v="840"/>
    <n v="79508"/>
    <n v="40516"/>
    <n v="6742"/>
    <n v="283"/>
    <x v="1"/>
    <x v="0"/>
    <n v="32250"/>
  </r>
  <r>
    <x v="841"/>
    <n v="170169"/>
    <n v="47514"/>
    <n v="6306"/>
    <n v="383"/>
    <x v="3"/>
    <x v="0"/>
    <n v="116349"/>
  </r>
  <r>
    <x v="842"/>
    <n v="68125"/>
    <n v="66268"/>
    <n v="8849"/>
    <n v="484"/>
    <x v="1"/>
    <x v="3"/>
    <n v="-6992"/>
  </r>
  <r>
    <x v="843"/>
    <n v="96059"/>
    <n v="66788"/>
    <n v="17360"/>
    <n v="309"/>
    <x v="3"/>
    <x v="3"/>
    <n v="11911"/>
  </r>
  <r>
    <x v="844"/>
    <n v="163409"/>
    <n v="91049"/>
    <n v="17768"/>
    <n v="403"/>
    <x v="0"/>
    <x v="2"/>
    <n v="54592"/>
  </r>
  <r>
    <x v="845"/>
    <n v="65704"/>
    <n v="92493"/>
    <n v="28903"/>
    <n v="395"/>
    <x v="2"/>
    <x v="2"/>
    <n v="-55692"/>
  </r>
  <r>
    <x v="846"/>
    <n v="171279"/>
    <n v="66027"/>
    <n v="18032"/>
    <n v="196"/>
    <x v="3"/>
    <x v="3"/>
    <n v="87220"/>
  </r>
  <r>
    <x v="847"/>
    <n v="178516"/>
    <n v="72849"/>
    <n v="9195"/>
    <n v="307"/>
    <x v="3"/>
    <x v="0"/>
    <n v="96472"/>
  </r>
  <r>
    <x v="848"/>
    <n v="174044"/>
    <n v="47858"/>
    <n v="26562"/>
    <n v="469"/>
    <x v="1"/>
    <x v="0"/>
    <n v="99624"/>
  </r>
  <r>
    <x v="849"/>
    <n v="89165"/>
    <n v="82395"/>
    <n v="23939"/>
    <n v="487"/>
    <x v="0"/>
    <x v="2"/>
    <n v="-17169"/>
  </r>
  <r>
    <x v="850"/>
    <n v="127203"/>
    <n v="69758"/>
    <n v="23689"/>
    <n v="236"/>
    <x v="1"/>
    <x v="2"/>
    <n v="33756"/>
  </r>
  <r>
    <x v="851"/>
    <n v="64114"/>
    <n v="84312"/>
    <n v="12619"/>
    <n v="466"/>
    <x v="0"/>
    <x v="2"/>
    <n v="-32817"/>
  </r>
  <r>
    <x v="852"/>
    <n v="96321"/>
    <n v="98670"/>
    <n v="14280"/>
    <n v="499"/>
    <x v="1"/>
    <x v="1"/>
    <n v="-16629"/>
  </r>
  <r>
    <x v="853"/>
    <n v="133297"/>
    <n v="45434"/>
    <n v="7642"/>
    <n v="283"/>
    <x v="3"/>
    <x v="1"/>
    <n v="80221"/>
  </r>
  <r>
    <x v="854"/>
    <n v="156652"/>
    <n v="94047"/>
    <n v="14369"/>
    <n v="175"/>
    <x v="1"/>
    <x v="2"/>
    <n v="48236"/>
  </r>
  <r>
    <x v="855"/>
    <n v="159304"/>
    <n v="77775"/>
    <n v="19296"/>
    <n v="386"/>
    <x v="2"/>
    <x v="0"/>
    <n v="62233"/>
  </r>
  <r>
    <x v="856"/>
    <n v="77772"/>
    <n v="96677"/>
    <n v="27793"/>
    <n v="474"/>
    <x v="0"/>
    <x v="2"/>
    <n v="-46698"/>
  </r>
  <r>
    <x v="857"/>
    <n v="163754"/>
    <n v="75734"/>
    <n v="20438"/>
    <n v="241"/>
    <x v="0"/>
    <x v="1"/>
    <n v="67582"/>
  </r>
  <r>
    <x v="858"/>
    <n v="63712"/>
    <n v="70603"/>
    <n v="20674"/>
    <n v="336"/>
    <x v="3"/>
    <x v="0"/>
    <n v="-27565"/>
  </r>
  <r>
    <x v="859"/>
    <n v="192439"/>
    <n v="98803"/>
    <n v="9757"/>
    <n v="124"/>
    <x v="0"/>
    <x v="1"/>
    <n v="83879"/>
  </r>
  <r>
    <x v="860"/>
    <n v="175142"/>
    <n v="69332"/>
    <n v="7994"/>
    <n v="389"/>
    <x v="2"/>
    <x v="0"/>
    <n v="97816"/>
  </r>
  <r>
    <x v="861"/>
    <n v="151736"/>
    <n v="51312"/>
    <n v="20226"/>
    <n v="166"/>
    <x v="1"/>
    <x v="1"/>
    <n v="80198"/>
  </r>
  <r>
    <x v="862"/>
    <n v="111924"/>
    <n v="74179"/>
    <n v="6271"/>
    <n v="349"/>
    <x v="3"/>
    <x v="0"/>
    <n v="31474"/>
  </r>
  <r>
    <x v="863"/>
    <n v="63726"/>
    <n v="70379"/>
    <n v="6813"/>
    <n v="217"/>
    <x v="2"/>
    <x v="0"/>
    <n v="-13466"/>
  </r>
  <r>
    <x v="864"/>
    <n v="149152"/>
    <n v="47297"/>
    <n v="23845"/>
    <n v="172"/>
    <x v="0"/>
    <x v="0"/>
    <n v="78010"/>
  </r>
  <r>
    <x v="865"/>
    <n v="87723"/>
    <n v="32011"/>
    <n v="25504"/>
    <n v="381"/>
    <x v="0"/>
    <x v="0"/>
    <n v="30208"/>
  </r>
  <r>
    <x v="866"/>
    <n v="186969"/>
    <n v="74014"/>
    <n v="27508"/>
    <n v="459"/>
    <x v="2"/>
    <x v="3"/>
    <n v="85447"/>
  </r>
  <r>
    <x v="867"/>
    <n v="160494"/>
    <n v="41738"/>
    <n v="13475"/>
    <n v="109"/>
    <x v="1"/>
    <x v="1"/>
    <n v="105281"/>
  </r>
  <r>
    <x v="868"/>
    <n v="95643"/>
    <n v="77498"/>
    <n v="9396"/>
    <n v="310"/>
    <x v="1"/>
    <x v="1"/>
    <n v="8749"/>
  </r>
  <r>
    <x v="869"/>
    <n v="163896"/>
    <n v="41120"/>
    <n v="14283"/>
    <n v="422"/>
    <x v="3"/>
    <x v="3"/>
    <n v="108493"/>
  </r>
  <r>
    <x v="870"/>
    <n v="199999"/>
    <n v="38767"/>
    <n v="18318"/>
    <n v="251"/>
    <x v="0"/>
    <x v="0"/>
    <n v="142914"/>
  </r>
  <r>
    <x v="871"/>
    <n v="153680"/>
    <n v="52852"/>
    <n v="22200"/>
    <n v="104"/>
    <x v="2"/>
    <x v="0"/>
    <n v="78628"/>
  </r>
  <r>
    <x v="872"/>
    <n v="156546"/>
    <n v="30929"/>
    <n v="28688"/>
    <n v="294"/>
    <x v="1"/>
    <x v="1"/>
    <n v="96929"/>
  </r>
  <r>
    <x v="873"/>
    <n v="139973"/>
    <n v="47438"/>
    <n v="28715"/>
    <n v="382"/>
    <x v="3"/>
    <x v="3"/>
    <n v="63820"/>
  </r>
  <r>
    <x v="874"/>
    <n v="123449"/>
    <n v="78515"/>
    <n v="5082"/>
    <n v="212"/>
    <x v="0"/>
    <x v="0"/>
    <n v="39852"/>
  </r>
  <r>
    <x v="875"/>
    <n v="169834"/>
    <n v="35744"/>
    <n v="6920"/>
    <n v="370"/>
    <x v="0"/>
    <x v="0"/>
    <n v="127170"/>
  </r>
  <r>
    <x v="876"/>
    <n v="85537"/>
    <n v="72417"/>
    <n v="12817"/>
    <n v="262"/>
    <x v="3"/>
    <x v="0"/>
    <n v="303"/>
  </r>
  <r>
    <x v="877"/>
    <n v="137576"/>
    <n v="37069"/>
    <n v="16683"/>
    <n v="204"/>
    <x v="3"/>
    <x v="2"/>
    <n v="83824"/>
  </r>
  <r>
    <x v="878"/>
    <n v="167522"/>
    <n v="72359"/>
    <n v="16336"/>
    <n v="280"/>
    <x v="1"/>
    <x v="3"/>
    <n v="78827"/>
  </r>
  <r>
    <x v="879"/>
    <n v="82612"/>
    <n v="49799"/>
    <n v="20596"/>
    <n v="143"/>
    <x v="2"/>
    <x v="0"/>
    <n v="12217"/>
  </r>
  <r>
    <x v="880"/>
    <n v="66471"/>
    <n v="37597"/>
    <n v="7093"/>
    <n v="381"/>
    <x v="0"/>
    <x v="2"/>
    <n v="21781"/>
  </r>
  <r>
    <x v="881"/>
    <n v="91348"/>
    <n v="77093"/>
    <n v="17905"/>
    <n v="274"/>
    <x v="2"/>
    <x v="3"/>
    <n v="-3650"/>
  </r>
  <r>
    <x v="882"/>
    <n v="61177"/>
    <n v="67226"/>
    <n v="28455"/>
    <n v="261"/>
    <x v="0"/>
    <x v="0"/>
    <n v="-34504"/>
  </r>
  <r>
    <x v="883"/>
    <n v="195832"/>
    <n v="56417"/>
    <n v="29351"/>
    <n v="450"/>
    <x v="0"/>
    <x v="1"/>
    <n v="110064"/>
  </r>
  <r>
    <x v="884"/>
    <n v="92779"/>
    <n v="48693"/>
    <n v="13367"/>
    <n v="439"/>
    <x v="2"/>
    <x v="2"/>
    <n v="30719"/>
  </r>
  <r>
    <x v="885"/>
    <n v="81636"/>
    <n v="83161"/>
    <n v="10285"/>
    <n v="239"/>
    <x v="3"/>
    <x v="2"/>
    <n v="-11810"/>
  </r>
  <r>
    <x v="886"/>
    <n v="141889"/>
    <n v="32169"/>
    <n v="15896"/>
    <n v="231"/>
    <x v="1"/>
    <x v="0"/>
    <n v="93824"/>
  </r>
  <r>
    <x v="887"/>
    <n v="113551"/>
    <n v="52052"/>
    <n v="9937"/>
    <n v="186"/>
    <x v="0"/>
    <x v="0"/>
    <n v="51562"/>
  </r>
  <r>
    <x v="888"/>
    <n v="106819"/>
    <n v="38036"/>
    <n v="21753"/>
    <n v="275"/>
    <x v="3"/>
    <x v="2"/>
    <n v="47030"/>
  </r>
  <r>
    <x v="889"/>
    <n v="133770"/>
    <n v="61778"/>
    <n v="23202"/>
    <n v="282"/>
    <x v="0"/>
    <x v="1"/>
    <n v="48790"/>
  </r>
  <r>
    <x v="890"/>
    <n v="138714"/>
    <n v="57734"/>
    <n v="23485"/>
    <n v="467"/>
    <x v="1"/>
    <x v="1"/>
    <n v="57495"/>
  </r>
  <r>
    <x v="891"/>
    <n v="84596"/>
    <n v="53173"/>
    <n v="17977"/>
    <n v="228"/>
    <x v="0"/>
    <x v="3"/>
    <n v="13446"/>
  </r>
  <r>
    <x v="892"/>
    <n v="124106"/>
    <n v="60403"/>
    <n v="24874"/>
    <n v="345"/>
    <x v="1"/>
    <x v="0"/>
    <n v="38829"/>
  </r>
  <r>
    <x v="893"/>
    <n v="119182"/>
    <n v="96321"/>
    <n v="23163"/>
    <n v="188"/>
    <x v="1"/>
    <x v="1"/>
    <n v="-302"/>
  </r>
  <r>
    <x v="894"/>
    <n v="147163"/>
    <n v="36344"/>
    <n v="12674"/>
    <n v="165"/>
    <x v="0"/>
    <x v="3"/>
    <n v="98145"/>
  </r>
  <r>
    <x v="895"/>
    <n v="99310"/>
    <n v="48800"/>
    <n v="22748"/>
    <n v="257"/>
    <x v="0"/>
    <x v="1"/>
    <n v="27762"/>
  </r>
  <r>
    <x v="896"/>
    <n v="116088"/>
    <n v="55372"/>
    <n v="28678"/>
    <n v="486"/>
    <x v="1"/>
    <x v="0"/>
    <n v="32038"/>
  </r>
  <r>
    <x v="897"/>
    <n v="188803"/>
    <n v="91516"/>
    <n v="8676"/>
    <n v="477"/>
    <x v="3"/>
    <x v="3"/>
    <n v="88611"/>
  </r>
  <r>
    <x v="898"/>
    <n v="199978"/>
    <n v="50538"/>
    <n v="7426"/>
    <n v="248"/>
    <x v="2"/>
    <x v="3"/>
    <n v="142014"/>
  </r>
  <r>
    <x v="899"/>
    <n v="96914"/>
    <n v="93918"/>
    <n v="29648"/>
    <n v="439"/>
    <x v="1"/>
    <x v="3"/>
    <n v="-26652"/>
  </r>
  <r>
    <x v="900"/>
    <n v="170350"/>
    <n v="44973"/>
    <n v="29473"/>
    <n v="215"/>
    <x v="0"/>
    <x v="1"/>
    <n v="95904"/>
  </r>
  <r>
    <x v="901"/>
    <n v="105379"/>
    <n v="89500"/>
    <n v="7962"/>
    <n v="313"/>
    <x v="0"/>
    <x v="0"/>
    <n v="7917"/>
  </r>
  <r>
    <x v="902"/>
    <n v="106413"/>
    <n v="66575"/>
    <n v="5859"/>
    <n v="471"/>
    <x v="3"/>
    <x v="3"/>
    <n v="33979"/>
  </r>
  <r>
    <x v="903"/>
    <n v="197084"/>
    <n v="72261"/>
    <n v="17048"/>
    <n v="393"/>
    <x v="2"/>
    <x v="2"/>
    <n v="107775"/>
  </r>
  <r>
    <x v="904"/>
    <n v="67151"/>
    <n v="57716"/>
    <n v="9138"/>
    <n v="352"/>
    <x v="1"/>
    <x v="0"/>
    <n v="297"/>
  </r>
  <r>
    <x v="905"/>
    <n v="117716"/>
    <n v="33236"/>
    <n v="7424"/>
    <n v="242"/>
    <x v="1"/>
    <x v="2"/>
    <n v="77056"/>
  </r>
  <r>
    <x v="906"/>
    <n v="153747"/>
    <n v="45848"/>
    <n v="15409"/>
    <n v="349"/>
    <x v="2"/>
    <x v="2"/>
    <n v="92490"/>
  </r>
  <r>
    <x v="907"/>
    <n v="181999"/>
    <n v="32352"/>
    <n v="9017"/>
    <n v="465"/>
    <x v="1"/>
    <x v="3"/>
    <n v="140630"/>
  </r>
  <r>
    <x v="908"/>
    <n v="174793"/>
    <n v="31932"/>
    <n v="15451"/>
    <n v="401"/>
    <x v="2"/>
    <x v="3"/>
    <n v="127410"/>
  </r>
  <r>
    <x v="909"/>
    <n v="168177"/>
    <n v="38556"/>
    <n v="15278"/>
    <n v="124"/>
    <x v="0"/>
    <x v="1"/>
    <n v="114343"/>
  </r>
  <r>
    <x v="910"/>
    <n v="72289"/>
    <n v="35498"/>
    <n v="29944"/>
    <n v="376"/>
    <x v="2"/>
    <x v="1"/>
    <n v="6847"/>
  </r>
  <r>
    <x v="911"/>
    <n v="146365"/>
    <n v="80098"/>
    <n v="15996"/>
    <n v="476"/>
    <x v="1"/>
    <x v="1"/>
    <n v="50271"/>
  </r>
  <r>
    <x v="912"/>
    <n v="174014"/>
    <n v="94386"/>
    <n v="29726"/>
    <n v="477"/>
    <x v="2"/>
    <x v="0"/>
    <n v="49902"/>
  </r>
  <r>
    <x v="913"/>
    <n v="132588"/>
    <n v="39569"/>
    <n v="6134"/>
    <n v="488"/>
    <x v="3"/>
    <x v="1"/>
    <n v="86885"/>
  </r>
  <r>
    <x v="914"/>
    <n v="123646"/>
    <n v="86882"/>
    <n v="26550"/>
    <n v="169"/>
    <x v="0"/>
    <x v="2"/>
    <n v="10214"/>
  </r>
  <r>
    <x v="915"/>
    <n v="63654"/>
    <n v="30340"/>
    <n v="10119"/>
    <n v="212"/>
    <x v="0"/>
    <x v="1"/>
    <n v="23195"/>
  </r>
  <r>
    <x v="916"/>
    <n v="78743"/>
    <n v="73949"/>
    <n v="10694"/>
    <n v="462"/>
    <x v="2"/>
    <x v="3"/>
    <n v="-5900"/>
  </r>
  <r>
    <x v="917"/>
    <n v="108368"/>
    <n v="92443"/>
    <n v="27520"/>
    <n v="211"/>
    <x v="1"/>
    <x v="1"/>
    <n v="-11595"/>
  </r>
  <r>
    <x v="918"/>
    <n v="197513"/>
    <n v="30138"/>
    <n v="26869"/>
    <n v="463"/>
    <x v="3"/>
    <x v="0"/>
    <n v="140506"/>
  </r>
  <r>
    <x v="919"/>
    <n v="179735"/>
    <n v="30358"/>
    <n v="9164"/>
    <n v="402"/>
    <x v="0"/>
    <x v="0"/>
    <n v="140213"/>
  </r>
  <r>
    <x v="920"/>
    <n v="179891"/>
    <n v="60654"/>
    <n v="23730"/>
    <n v="190"/>
    <x v="0"/>
    <x v="2"/>
    <n v="95507"/>
  </r>
  <r>
    <x v="921"/>
    <n v="167971"/>
    <n v="55879"/>
    <n v="10039"/>
    <n v="117"/>
    <x v="1"/>
    <x v="0"/>
    <n v="102053"/>
  </r>
  <r>
    <x v="922"/>
    <n v="72149"/>
    <n v="85778"/>
    <n v="26281"/>
    <n v="248"/>
    <x v="1"/>
    <x v="1"/>
    <n v="-39910"/>
  </r>
  <r>
    <x v="923"/>
    <n v="160102"/>
    <n v="67772"/>
    <n v="19631"/>
    <n v="326"/>
    <x v="3"/>
    <x v="3"/>
    <n v="72699"/>
  </r>
  <r>
    <x v="924"/>
    <n v="119189"/>
    <n v="88478"/>
    <n v="15442"/>
    <n v="313"/>
    <x v="2"/>
    <x v="0"/>
    <n v="15269"/>
  </r>
  <r>
    <x v="925"/>
    <n v="131031"/>
    <n v="94353"/>
    <n v="13252"/>
    <n v="459"/>
    <x v="1"/>
    <x v="2"/>
    <n v="23426"/>
  </r>
  <r>
    <x v="926"/>
    <n v="102668"/>
    <n v="56762"/>
    <n v="26425"/>
    <n v="250"/>
    <x v="2"/>
    <x v="1"/>
    <n v="19481"/>
  </r>
  <r>
    <x v="927"/>
    <n v="148204"/>
    <n v="43283"/>
    <n v="25285"/>
    <n v="291"/>
    <x v="3"/>
    <x v="2"/>
    <n v="79636"/>
  </r>
  <r>
    <x v="928"/>
    <n v="97384"/>
    <n v="93922"/>
    <n v="22721"/>
    <n v="139"/>
    <x v="2"/>
    <x v="0"/>
    <n v="-19259"/>
  </r>
  <r>
    <x v="929"/>
    <n v="141929"/>
    <n v="69420"/>
    <n v="22568"/>
    <n v="341"/>
    <x v="0"/>
    <x v="0"/>
    <n v="49941"/>
  </r>
  <r>
    <x v="930"/>
    <n v="187959"/>
    <n v="85568"/>
    <n v="25810"/>
    <n v="237"/>
    <x v="2"/>
    <x v="2"/>
    <n v="76581"/>
  </r>
  <r>
    <x v="931"/>
    <n v="136153"/>
    <n v="50219"/>
    <n v="6551"/>
    <n v="444"/>
    <x v="3"/>
    <x v="1"/>
    <n v="79383"/>
  </r>
  <r>
    <x v="932"/>
    <n v="135388"/>
    <n v="87169"/>
    <n v="17625"/>
    <n v="279"/>
    <x v="3"/>
    <x v="0"/>
    <n v="30594"/>
  </r>
  <r>
    <x v="933"/>
    <n v="91401"/>
    <n v="76840"/>
    <n v="6629"/>
    <n v="299"/>
    <x v="3"/>
    <x v="3"/>
    <n v="7932"/>
  </r>
  <r>
    <x v="934"/>
    <n v="179503"/>
    <n v="74695"/>
    <n v="22910"/>
    <n v="302"/>
    <x v="2"/>
    <x v="0"/>
    <n v="81898"/>
  </r>
  <r>
    <x v="935"/>
    <n v="187834"/>
    <n v="88342"/>
    <n v="6361"/>
    <n v="160"/>
    <x v="0"/>
    <x v="1"/>
    <n v="93131"/>
  </r>
  <r>
    <x v="936"/>
    <n v="94084"/>
    <n v="48951"/>
    <n v="9370"/>
    <n v="291"/>
    <x v="1"/>
    <x v="0"/>
    <n v="35763"/>
  </r>
  <r>
    <x v="937"/>
    <n v="170641"/>
    <n v="31307"/>
    <n v="10283"/>
    <n v="104"/>
    <x v="0"/>
    <x v="2"/>
    <n v="129051"/>
  </r>
  <r>
    <x v="938"/>
    <n v="165111"/>
    <n v="65428"/>
    <n v="12610"/>
    <n v="477"/>
    <x v="2"/>
    <x v="0"/>
    <n v="87073"/>
  </r>
  <r>
    <x v="939"/>
    <n v="198299"/>
    <n v="68975"/>
    <n v="15558"/>
    <n v="336"/>
    <x v="2"/>
    <x v="0"/>
    <n v="113766"/>
  </r>
  <r>
    <x v="940"/>
    <n v="96041"/>
    <n v="31140"/>
    <n v="19924"/>
    <n v="280"/>
    <x v="1"/>
    <x v="1"/>
    <n v="44977"/>
  </r>
  <r>
    <x v="941"/>
    <n v="148920"/>
    <n v="54842"/>
    <n v="19839"/>
    <n v="410"/>
    <x v="2"/>
    <x v="2"/>
    <n v="74239"/>
  </r>
  <r>
    <x v="942"/>
    <n v="125681"/>
    <n v="56421"/>
    <n v="16949"/>
    <n v="136"/>
    <x v="3"/>
    <x v="1"/>
    <n v="52311"/>
  </r>
  <r>
    <x v="943"/>
    <n v="141571"/>
    <n v="31708"/>
    <n v="15626"/>
    <n v="155"/>
    <x v="3"/>
    <x v="0"/>
    <n v="94237"/>
  </r>
  <r>
    <x v="944"/>
    <n v="187556"/>
    <n v="33630"/>
    <n v="6993"/>
    <n v="336"/>
    <x v="3"/>
    <x v="3"/>
    <n v="146933"/>
  </r>
  <r>
    <x v="945"/>
    <n v="86160"/>
    <n v="49595"/>
    <n v="5869"/>
    <n v="457"/>
    <x v="3"/>
    <x v="0"/>
    <n v="30696"/>
  </r>
  <r>
    <x v="946"/>
    <n v="77633"/>
    <n v="58308"/>
    <n v="6014"/>
    <n v="448"/>
    <x v="3"/>
    <x v="1"/>
    <n v="13311"/>
  </r>
  <r>
    <x v="947"/>
    <n v="77014"/>
    <n v="74789"/>
    <n v="15103"/>
    <n v="296"/>
    <x v="2"/>
    <x v="3"/>
    <n v="-12878"/>
  </r>
  <r>
    <x v="948"/>
    <n v="140532"/>
    <n v="85690"/>
    <n v="21986"/>
    <n v="172"/>
    <x v="1"/>
    <x v="1"/>
    <n v="32856"/>
  </r>
  <r>
    <x v="949"/>
    <n v="109104"/>
    <n v="56086"/>
    <n v="17013"/>
    <n v="158"/>
    <x v="1"/>
    <x v="1"/>
    <n v="36005"/>
  </r>
  <r>
    <x v="950"/>
    <n v="137231"/>
    <n v="46859"/>
    <n v="5690"/>
    <n v="339"/>
    <x v="3"/>
    <x v="2"/>
    <n v="84682"/>
  </r>
  <r>
    <x v="951"/>
    <n v="128388"/>
    <n v="37684"/>
    <n v="21873"/>
    <n v="101"/>
    <x v="2"/>
    <x v="3"/>
    <n v="68831"/>
  </r>
  <r>
    <x v="952"/>
    <n v="76014"/>
    <n v="31207"/>
    <n v="28248"/>
    <n v="459"/>
    <x v="0"/>
    <x v="0"/>
    <n v="16559"/>
  </r>
  <r>
    <x v="953"/>
    <n v="152578"/>
    <n v="76099"/>
    <n v="28624"/>
    <n v="287"/>
    <x v="0"/>
    <x v="1"/>
    <n v="47855"/>
  </r>
  <r>
    <x v="954"/>
    <n v="100390"/>
    <n v="97496"/>
    <n v="15748"/>
    <n v="406"/>
    <x v="2"/>
    <x v="0"/>
    <n v="-12854"/>
  </r>
  <r>
    <x v="955"/>
    <n v="83711"/>
    <n v="96093"/>
    <n v="29170"/>
    <n v="129"/>
    <x v="3"/>
    <x v="2"/>
    <n v="-41552"/>
  </r>
  <r>
    <x v="956"/>
    <n v="151658"/>
    <n v="59689"/>
    <n v="13024"/>
    <n v="366"/>
    <x v="1"/>
    <x v="2"/>
    <n v="78945"/>
  </r>
  <r>
    <x v="957"/>
    <n v="117993"/>
    <n v="78651"/>
    <n v="21678"/>
    <n v="207"/>
    <x v="2"/>
    <x v="3"/>
    <n v="17664"/>
  </r>
  <r>
    <x v="958"/>
    <n v="67421"/>
    <n v="43893"/>
    <n v="10488"/>
    <n v="431"/>
    <x v="0"/>
    <x v="2"/>
    <n v="13040"/>
  </r>
  <r>
    <x v="959"/>
    <n v="77727"/>
    <n v="96418"/>
    <n v="25411"/>
    <n v="189"/>
    <x v="0"/>
    <x v="2"/>
    <n v="-44102"/>
  </r>
  <r>
    <x v="960"/>
    <n v="172418"/>
    <n v="90011"/>
    <n v="16035"/>
    <n v="304"/>
    <x v="0"/>
    <x v="0"/>
    <n v="66372"/>
  </r>
  <r>
    <x v="961"/>
    <n v="64358"/>
    <n v="68635"/>
    <n v="24296"/>
    <n v="478"/>
    <x v="3"/>
    <x v="2"/>
    <n v="-28573"/>
  </r>
  <r>
    <x v="962"/>
    <n v="125108"/>
    <n v="86115"/>
    <n v="26128"/>
    <n v="480"/>
    <x v="0"/>
    <x v="2"/>
    <n v="12865"/>
  </r>
  <r>
    <x v="963"/>
    <n v="154018"/>
    <n v="88954"/>
    <n v="23257"/>
    <n v="319"/>
    <x v="2"/>
    <x v="1"/>
    <n v="41807"/>
  </r>
  <r>
    <x v="964"/>
    <n v="184457"/>
    <n v="58064"/>
    <n v="17855"/>
    <n v="477"/>
    <x v="2"/>
    <x v="2"/>
    <n v="108538"/>
  </r>
  <r>
    <x v="965"/>
    <n v="91910"/>
    <n v="32454"/>
    <n v="24642"/>
    <n v="193"/>
    <x v="0"/>
    <x v="1"/>
    <n v="34814"/>
  </r>
  <r>
    <x v="966"/>
    <n v="186888"/>
    <n v="50878"/>
    <n v="7817"/>
    <n v="202"/>
    <x v="2"/>
    <x v="2"/>
    <n v="128193"/>
  </r>
  <r>
    <x v="967"/>
    <n v="115754"/>
    <n v="81098"/>
    <n v="25025"/>
    <n v="322"/>
    <x v="0"/>
    <x v="2"/>
    <n v="9631"/>
  </r>
  <r>
    <x v="968"/>
    <n v="169847"/>
    <n v="92154"/>
    <n v="9458"/>
    <n v="285"/>
    <x v="0"/>
    <x v="3"/>
    <n v="68235"/>
  </r>
  <r>
    <x v="969"/>
    <n v="98467"/>
    <n v="42991"/>
    <n v="10307"/>
    <n v="283"/>
    <x v="1"/>
    <x v="3"/>
    <n v="45169"/>
  </r>
  <r>
    <x v="970"/>
    <n v="93893"/>
    <n v="98344"/>
    <n v="13933"/>
    <n v="261"/>
    <x v="3"/>
    <x v="1"/>
    <n v="-18384"/>
  </r>
  <r>
    <x v="971"/>
    <n v="136329"/>
    <n v="66593"/>
    <n v="23425"/>
    <n v="346"/>
    <x v="3"/>
    <x v="2"/>
    <n v="46311"/>
  </r>
  <r>
    <x v="972"/>
    <n v="91007"/>
    <n v="66304"/>
    <n v="22063"/>
    <n v="130"/>
    <x v="1"/>
    <x v="0"/>
    <n v="2640"/>
  </r>
  <r>
    <x v="973"/>
    <n v="114253"/>
    <n v="60386"/>
    <n v="15659"/>
    <n v="151"/>
    <x v="1"/>
    <x v="3"/>
    <n v="38208"/>
  </r>
  <r>
    <x v="974"/>
    <n v="72323"/>
    <n v="85220"/>
    <n v="10738"/>
    <n v="444"/>
    <x v="3"/>
    <x v="0"/>
    <n v="-23635"/>
  </r>
  <r>
    <x v="975"/>
    <n v="171335"/>
    <n v="99338"/>
    <n v="10668"/>
    <n v="175"/>
    <x v="0"/>
    <x v="3"/>
    <n v="61329"/>
  </r>
  <r>
    <x v="976"/>
    <n v="172356"/>
    <n v="51083"/>
    <n v="19427"/>
    <n v="484"/>
    <x v="0"/>
    <x v="3"/>
    <n v="101846"/>
  </r>
  <r>
    <x v="977"/>
    <n v="170944"/>
    <n v="48354"/>
    <n v="12697"/>
    <n v="377"/>
    <x v="3"/>
    <x v="2"/>
    <n v="109893"/>
  </r>
  <r>
    <x v="978"/>
    <n v="76456"/>
    <n v="52190"/>
    <n v="29417"/>
    <n v="139"/>
    <x v="0"/>
    <x v="3"/>
    <n v="-5151"/>
  </r>
  <r>
    <x v="979"/>
    <n v="91367"/>
    <n v="36142"/>
    <n v="21446"/>
    <n v="200"/>
    <x v="1"/>
    <x v="0"/>
    <n v="33779"/>
  </r>
  <r>
    <x v="980"/>
    <n v="114624"/>
    <n v="58398"/>
    <n v="12829"/>
    <n v="210"/>
    <x v="0"/>
    <x v="3"/>
    <n v="43397"/>
  </r>
  <r>
    <x v="981"/>
    <n v="128008"/>
    <n v="81971"/>
    <n v="15751"/>
    <n v="484"/>
    <x v="0"/>
    <x v="1"/>
    <n v="30286"/>
  </r>
  <r>
    <x v="982"/>
    <n v="185926"/>
    <n v="71862"/>
    <n v="18450"/>
    <n v="420"/>
    <x v="2"/>
    <x v="2"/>
    <n v="95614"/>
  </r>
  <r>
    <x v="983"/>
    <n v="175395"/>
    <n v="83410"/>
    <n v="12352"/>
    <n v="348"/>
    <x v="2"/>
    <x v="2"/>
    <n v="79633"/>
  </r>
  <r>
    <x v="984"/>
    <n v="176492"/>
    <n v="49503"/>
    <n v="18516"/>
    <n v="290"/>
    <x v="2"/>
    <x v="1"/>
    <n v="108473"/>
  </r>
  <r>
    <x v="985"/>
    <n v="132240"/>
    <n v="78456"/>
    <n v="28299"/>
    <n v="281"/>
    <x v="0"/>
    <x v="1"/>
    <n v="25485"/>
  </r>
  <r>
    <x v="986"/>
    <n v="124315"/>
    <n v="38016"/>
    <n v="13326"/>
    <n v="434"/>
    <x v="3"/>
    <x v="1"/>
    <n v="72973"/>
  </r>
  <r>
    <x v="987"/>
    <n v="70756"/>
    <n v="32384"/>
    <n v="8644"/>
    <n v="308"/>
    <x v="1"/>
    <x v="3"/>
    <n v="29728"/>
  </r>
  <r>
    <x v="988"/>
    <n v="96378"/>
    <n v="92320"/>
    <n v="26354"/>
    <n v="121"/>
    <x v="0"/>
    <x v="2"/>
    <n v="-22296"/>
  </r>
  <r>
    <x v="989"/>
    <n v="195327"/>
    <n v="45072"/>
    <n v="13003"/>
    <n v="265"/>
    <x v="3"/>
    <x v="1"/>
    <n v="137252"/>
  </r>
  <r>
    <x v="990"/>
    <n v="185703"/>
    <n v="70510"/>
    <n v="8278"/>
    <n v="198"/>
    <x v="0"/>
    <x v="3"/>
    <n v="106915"/>
  </r>
  <r>
    <x v="991"/>
    <n v="116549"/>
    <n v="78933"/>
    <n v="12296"/>
    <n v="307"/>
    <x v="1"/>
    <x v="1"/>
    <n v="25320"/>
  </r>
  <r>
    <x v="992"/>
    <n v="133794"/>
    <n v="51826"/>
    <n v="8074"/>
    <n v="107"/>
    <x v="0"/>
    <x v="0"/>
    <n v="73894"/>
  </r>
  <r>
    <x v="993"/>
    <n v="105113"/>
    <n v="98026"/>
    <n v="18261"/>
    <n v="289"/>
    <x v="1"/>
    <x v="0"/>
    <n v="-11174"/>
  </r>
  <r>
    <x v="994"/>
    <n v="134069"/>
    <n v="55518"/>
    <n v="16173"/>
    <n v="274"/>
    <x v="0"/>
    <x v="2"/>
    <n v="62378"/>
  </r>
  <r>
    <x v="995"/>
    <n v="196321"/>
    <n v="54045"/>
    <n v="13312"/>
    <n v="372"/>
    <x v="1"/>
    <x v="3"/>
    <n v="128964"/>
  </r>
  <r>
    <x v="996"/>
    <n v="185541"/>
    <n v="80876"/>
    <n v="28936"/>
    <n v="116"/>
    <x v="0"/>
    <x v="0"/>
    <n v="75729"/>
  </r>
  <r>
    <x v="997"/>
    <n v="69686"/>
    <n v="81919"/>
    <n v="6637"/>
    <n v="189"/>
    <x v="1"/>
    <x v="0"/>
    <n v="-18870"/>
  </r>
  <r>
    <x v="998"/>
    <n v="113363"/>
    <n v="57103"/>
    <n v="18652"/>
    <n v="240"/>
    <x v="2"/>
    <x v="3"/>
    <n v="37608"/>
  </r>
  <r>
    <x v="999"/>
    <n v="157543"/>
    <n v="66188"/>
    <n v="10103"/>
    <n v="244"/>
    <x v="0"/>
    <x v="1"/>
    <n v="812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08447"/>
    <n v="30661"/>
    <n v="10845"/>
    <n v="232"/>
    <x v="0"/>
    <x v="0"/>
    <n v="66941"/>
    <n v="41506"/>
  </r>
  <r>
    <x v="1"/>
    <n v="186394"/>
    <n v="74843"/>
    <n v="26162"/>
    <n v="301"/>
    <x v="1"/>
    <x v="1"/>
    <n v="85389"/>
    <n v="101005"/>
  </r>
  <r>
    <x v="2"/>
    <n v="135703"/>
    <n v="90963"/>
    <n v="8906"/>
    <n v="447"/>
    <x v="2"/>
    <x v="1"/>
    <n v="35834"/>
    <n v="99869"/>
  </r>
  <r>
    <x v="3"/>
    <n v="136090"/>
    <n v="72828"/>
    <n v="25021"/>
    <n v="120"/>
    <x v="0"/>
    <x v="2"/>
    <n v="38241"/>
    <n v="97849"/>
  </r>
  <r>
    <x v="4"/>
    <n v="77260"/>
    <n v="78604"/>
    <n v="24337"/>
    <n v="341"/>
    <x v="1"/>
    <x v="0"/>
    <n v="-25681"/>
    <n v="102941"/>
  </r>
  <r>
    <x v="5"/>
    <n v="172581"/>
    <n v="40526"/>
    <n v="27313"/>
    <n v="208"/>
    <x v="0"/>
    <x v="2"/>
    <n v="104742"/>
    <n v="67839"/>
  </r>
  <r>
    <x v="6"/>
    <n v="63812"/>
    <n v="98910"/>
    <n v="17413"/>
    <n v="402"/>
    <x v="3"/>
    <x v="3"/>
    <n v="-52511"/>
    <n v="116323"/>
  </r>
  <r>
    <x v="7"/>
    <n v="176148"/>
    <n v="55592"/>
    <n v="5276"/>
    <n v="183"/>
    <x v="0"/>
    <x v="1"/>
    <n v="115280"/>
    <n v="60868"/>
  </r>
  <r>
    <x v="8"/>
    <n v="176421"/>
    <n v="58982"/>
    <n v="23383"/>
    <n v="182"/>
    <x v="0"/>
    <x v="2"/>
    <n v="94056"/>
    <n v="82365"/>
  </r>
  <r>
    <x v="9"/>
    <n v="61605"/>
    <n v="30207"/>
    <n v="22611"/>
    <n v="390"/>
    <x v="3"/>
    <x v="2"/>
    <n v="8787"/>
    <n v="52818"/>
  </r>
  <r>
    <x v="10"/>
    <n v="132303"/>
    <n v="98619"/>
    <n v="11337"/>
    <n v="168"/>
    <x v="2"/>
    <x v="1"/>
    <n v="22347"/>
    <n v="109956"/>
  </r>
  <r>
    <x v="11"/>
    <n v="136125"/>
    <n v="59328"/>
    <n v="16944"/>
    <n v="228"/>
    <x v="1"/>
    <x v="0"/>
    <n v="59853"/>
    <n v="76272"/>
  </r>
  <r>
    <x v="12"/>
    <n v="184040"/>
    <n v="76479"/>
    <n v="25119"/>
    <n v="295"/>
    <x v="3"/>
    <x v="2"/>
    <n v="82442"/>
    <n v="101598"/>
  </r>
  <r>
    <x v="13"/>
    <n v="64324"/>
    <n v="50103"/>
    <n v="20906"/>
    <n v="239"/>
    <x v="0"/>
    <x v="1"/>
    <n v="-6685"/>
    <n v="71009"/>
  </r>
  <r>
    <x v="14"/>
    <n v="136323"/>
    <n v="69891"/>
    <n v="22079"/>
    <n v="382"/>
    <x v="1"/>
    <x v="0"/>
    <n v="44353"/>
    <n v="91970"/>
  </r>
  <r>
    <x v="15"/>
    <n v="69111"/>
    <n v="40754"/>
    <n v="25536"/>
    <n v="411"/>
    <x v="3"/>
    <x v="3"/>
    <n v="2821"/>
    <n v="66290"/>
  </r>
  <r>
    <x v="16"/>
    <n v="76389"/>
    <n v="85922"/>
    <n v="29285"/>
    <n v="333"/>
    <x v="1"/>
    <x v="1"/>
    <n v="-38818"/>
    <n v="115207"/>
  </r>
  <r>
    <x v="17"/>
    <n v="182177"/>
    <n v="78231"/>
    <n v="28854"/>
    <n v="122"/>
    <x v="1"/>
    <x v="2"/>
    <n v="75092"/>
    <n v="107085"/>
  </r>
  <r>
    <x v="18"/>
    <n v="101427"/>
    <n v="59301"/>
    <n v="17306"/>
    <n v="252"/>
    <x v="3"/>
    <x v="3"/>
    <n v="24820"/>
    <n v="76607"/>
  </r>
  <r>
    <x v="19"/>
    <n v="182883"/>
    <n v="92711"/>
    <n v="28921"/>
    <n v="376"/>
    <x v="1"/>
    <x v="0"/>
    <n v="61251"/>
    <n v="121632"/>
  </r>
  <r>
    <x v="20"/>
    <n v="191189"/>
    <n v="71323"/>
    <n v="15503"/>
    <n v="160"/>
    <x v="2"/>
    <x v="0"/>
    <n v="104363"/>
    <n v="86826"/>
  </r>
  <r>
    <x v="21"/>
    <n v="185808"/>
    <n v="48752"/>
    <n v="24225"/>
    <n v="418"/>
    <x v="3"/>
    <x v="1"/>
    <n v="112831"/>
    <n v="72977"/>
  </r>
  <r>
    <x v="22"/>
    <n v="172221"/>
    <n v="43395"/>
    <n v="9208"/>
    <n v="477"/>
    <x v="2"/>
    <x v="1"/>
    <n v="119618"/>
    <n v="52603"/>
  </r>
  <r>
    <x v="23"/>
    <n v="73234"/>
    <n v="86273"/>
    <n v="16590"/>
    <n v="151"/>
    <x v="0"/>
    <x v="1"/>
    <n v="-29629"/>
    <n v="102863"/>
  </r>
  <r>
    <x v="24"/>
    <n v="113441"/>
    <n v="34895"/>
    <n v="15886"/>
    <n v="443"/>
    <x v="1"/>
    <x v="0"/>
    <n v="62660"/>
    <n v="50781"/>
  </r>
  <r>
    <x v="25"/>
    <n v="60846"/>
    <n v="40699"/>
    <n v="17866"/>
    <n v="252"/>
    <x v="0"/>
    <x v="3"/>
    <n v="2281"/>
    <n v="58565"/>
  </r>
  <r>
    <x v="26"/>
    <n v="70954"/>
    <n v="95061"/>
    <n v="6088"/>
    <n v="336"/>
    <x v="0"/>
    <x v="0"/>
    <n v="-30195"/>
    <n v="101149"/>
  </r>
  <r>
    <x v="27"/>
    <n v="139239"/>
    <n v="39715"/>
    <n v="8363"/>
    <n v="410"/>
    <x v="1"/>
    <x v="2"/>
    <n v="91161"/>
    <n v="48078"/>
  </r>
  <r>
    <x v="28"/>
    <n v="106514"/>
    <n v="49169"/>
    <n v="5024"/>
    <n v="401"/>
    <x v="3"/>
    <x v="0"/>
    <n v="52321"/>
    <n v="54193"/>
  </r>
  <r>
    <x v="29"/>
    <n v="148236"/>
    <n v="46163"/>
    <n v="14764"/>
    <n v="131"/>
    <x v="1"/>
    <x v="2"/>
    <n v="87309"/>
    <n v="60927"/>
  </r>
  <r>
    <x v="30"/>
    <n v="157579"/>
    <n v="35782"/>
    <n v="27528"/>
    <n v="154"/>
    <x v="0"/>
    <x v="3"/>
    <n v="94269"/>
    <n v="63310"/>
  </r>
  <r>
    <x v="31"/>
    <n v="197541"/>
    <n v="65585"/>
    <n v="27052"/>
    <n v="451"/>
    <x v="0"/>
    <x v="1"/>
    <n v="104904"/>
    <n v="92637"/>
  </r>
  <r>
    <x v="32"/>
    <n v="102101"/>
    <n v="60682"/>
    <n v="25620"/>
    <n v="488"/>
    <x v="3"/>
    <x v="1"/>
    <n v="15799"/>
    <n v="86302"/>
  </r>
  <r>
    <x v="33"/>
    <n v="124323"/>
    <n v="77864"/>
    <n v="14959"/>
    <n v="135"/>
    <x v="1"/>
    <x v="0"/>
    <n v="31500"/>
    <n v="92823"/>
  </r>
  <r>
    <x v="34"/>
    <n v="151922"/>
    <n v="85114"/>
    <n v="17935"/>
    <n v="209"/>
    <x v="0"/>
    <x v="1"/>
    <n v="48873"/>
    <n v="103049"/>
  </r>
  <r>
    <x v="35"/>
    <n v="187534"/>
    <n v="68067"/>
    <n v="13068"/>
    <n v="276"/>
    <x v="2"/>
    <x v="3"/>
    <n v="106399"/>
    <n v="81135"/>
  </r>
  <r>
    <x v="36"/>
    <n v="127584"/>
    <n v="72685"/>
    <n v="23619"/>
    <n v="461"/>
    <x v="0"/>
    <x v="1"/>
    <n v="31280"/>
    <n v="96304"/>
  </r>
  <r>
    <x v="37"/>
    <n v="164537"/>
    <n v="48073"/>
    <n v="12295"/>
    <n v="413"/>
    <x v="0"/>
    <x v="0"/>
    <n v="104169"/>
    <n v="60368"/>
  </r>
  <r>
    <x v="38"/>
    <n v="138477"/>
    <n v="66035"/>
    <n v="13392"/>
    <n v="394"/>
    <x v="3"/>
    <x v="3"/>
    <n v="59050"/>
    <n v="79427"/>
  </r>
  <r>
    <x v="39"/>
    <n v="102533"/>
    <n v="94977"/>
    <n v="16390"/>
    <n v="435"/>
    <x v="2"/>
    <x v="2"/>
    <n v="-8834"/>
    <n v="111367"/>
  </r>
  <r>
    <x v="40"/>
    <n v="61828"/>
    <n v="95450"/>
    <n v="13448"/>
    <n v="196"/>
    <x v="0"/>
    <x v="0"/>
    <n v="-47070"/>
    <n v="108898"/>
  </r>
  <r>
    <x v="41"/>
    <n v="61917"/>
    <n v="40382"/>
    <n v="25131"/>
    <n v="468"/>
    <x v="0"/>
    <x v="2"/>
    <n v="-3596"/>
    <n v="65513"/>
  </r>
  <r>
    <x v="42"/>
    <n v="80618"/>
    <n v="34437"/>
    <n v="15433"/>
    <n v="312"/>
    <x v="2"/>
    <x v="3"/>
    <n v="30748"/>
    <n v="49870"/>
  </r>
  <r>
    <x v="43"/>
    <n v="92254"/>
    <n v="94612"/>
    <n v="20038"/>
    <n v="416"/>
    <x v="1"/>
    <x v="0"/>
    <n v="-22396"/>
    <n v="114650"/>
  </r>
  <r>
    <x v="44"/>
    <n v="165292"/>
    <n v="91929"/>
    <n v="24559"/>
    <n v="236"/>
    <x v="1"/>
    <x v="0"/>
    <n v="48804"/>
    <n v="116488"/>
  </r>
  <r>
    <x v="45"/>
    <n v="107362"/>
    <n v="42329"/>
    <n v="16528"/>
    <n v="105"/>
    <x v="0"/>
    <x v="3"/>
    <n v="48505"/>
    <n v="58857"/>
  </r>
  <r>
    <x v="46"/>
    <n v="80128"/>
    <n v="55169"/>
    <n v="26281"/>
    <n v="208"/>
    <x v="0"/>
    <x v="1"/>
    <n v="-1322"/>
    <n v="81450"/>
  </r>
  <r>
    <x v="47"/>
    <n v="183781"/>
    <n v="64594"/>
    <n v="26421"/>
    <n v="134"/>
    <x v="1"/>
    <x v="0"/>
    <n v="92766"/>
    <n v="91015"/>
  </r>
  <r>
    <x v="48"/>
    <n v="125545"/>
    <n v="90631"/>
    <n v="20743"/>
    <n v="138"/>
    <x v="3"/>
    <x v="0"/>
    <n v="14171"/>
    <n v="111374"/>
  </r>
  <r>
    <x v="49"/>
    <n v="142180"/>
    <n v="75033"/>
    <n v="28811"/>
    <n v="249"/>
    <x v="2"/>
    <x v="2"/>
    <n v="38336"/>
    <n v="103844"/>
  </r>
  <r>
    <x v="50"/>
    <n v="147958"/>
    <n v="93133"/>
    <n v="13605"/>
    <n v="217"/>
    <x v="2"/>
    <x v="1"/>
    <n v="41220"/>
    <n v="106738"/>
  </r>
  <r>
    <x v="51"/>
    <n v="193291"/>
    <n v="82290"/>
    <n v="7014"/>
    <n v="360"/>
    <x v="3"/>
    <x v="2"/>
    <n v="103987"/>
    <n v="89304"/>
  </r>
  <r>
    <x v="52"/>
    <n v="99809"/>
    <n v="61750"/>
    <n v="6381"/>
    <n v="186"/>
    <x v="3"/>
    <x v="2"/>
    <n v="31678"/>
    <n v="68131"/>
  </r>
  <r>
    <x v="53"/>
    <n v="176748"/>
    <n v="70461"/>
    <n v="6098"/>
    <n v="175"/>
    <x v="3"/>
    <x v="1"/>
    <n v="100189"/>
    <n v="76559"/>
  </r>
  <r>
    <x v="54"/>
    <n v="65287"/>
    <n v="54226"/>
    <n v="24810"/>
    <n v="412"/>
    <x v="3"/>
    <x v="1"/>
    <n v="-13749"/>
    <n v="79036"/>
  </r>
  <r>
    <x v="55"/>
    <n v="68512"/>
    <n v="36721"/>
    <n v="25039"/>
    <n v="482"/>
    <x v="3"/>
    <x v="3"/>
    <n v="6752"/>
    <n v="61760"/>
  </r>
  <r>
    <x v="56"/>
    <n v="192414"/>
    <n v="86154"/>
    <n v="29322"/>
    <n v="313"/>
    <x v="3"/>
    <x v="1"/>
    <n v="76938"/>
    <n v="115476"/>
  </r>
  <r>
    <x v="57"/>
    <n v="168872"/>
    <n v="50609"/>
    <n v="14101"/>
    <n v="384"/>
    <x v="2"/>
    <x v="0"/>
    <n v="104162"/>
    <n v="64710"/>
  </r>
  <r>
    <x v="58"/>
    <n v="153070"/>
    <n v="82130"/>
    <n v="5187"/>
    <n v="338"/>
    <x v="3"/>
    <x v="1"/>
    <n v="65753"/>
    <n v="87317"/>
  </r>
  <r>
    <x v="59"/>
    <n v="139767"/>
    <n v="85249"/>
    <n v="16948"/>
    <n v="264"/>
    <x v="1"/>
    <x v="3"/>
    <n v="37570"/>
    <n v="102197"/>
  </r>
  <r>
    <x v="60"/>
    <n v="157829"/>
    <n v="78895"/>
    <n v="15207"/>
    <n v="186"/>
    <x v="3"/>
    <x v="3"/>
    <n v="63727"/>
    <n v="94102"/>
  </r>
  <r>
    <x v="61"/>
    <n v="102078"/>
    <n v="35656"/>
    <n v="26793"/>
    <n v="240"/>
    <x v="3"/>
    <x v="3"/>
    <n v="39629"/>
    <n v="62449"/>
  </r>
  <r>
    <x v="62"/>
    <n v="166288"/>
    <n v="93740"/>
    <n v="7092"/>
    <n v="259"/>
    <x v="2"/>
    <x v="1"/>
    <n v="65456"/>
    <n v="100832"/>
  </r>
  <r>
    <x v="63"/>
    <n v="143524"/>
    <n v="94309"/>
    <n v="23514"/>
    <n v="145"/>
    <x v="2"/>
    <x v="1"/>
    <n v="25701"/>
    <n v="117823"/>
  </r>
  <r>
    <x v="64"/>
    <n v="72219"/>
    <n v="59984"/>
    <n v="10242"/>
    <n v="471"/>
    <x v="3"/>
    <x v="2"/>
    <n v="1993"/>
    <n v="70226"/>
  </r>
  <r>
    <x v="65"/>
    <n v="60235"/>
    <n v="35901"/>
    <n v="13549"/>
    <n v="211"/>
    <x v="2"/>
    <x v="2"/>
    <n v="10785"/>
    <n v="49450"/>
  </r>
  <r>
    <x v="66"/>
    <n v="102929"/>
    <n v="61552"/>
    <n v="27031"/>
    <n v="144"/>
    <x v="0"/>
    <x v="0"/>
    <n v="14346"/>
    <n v="88583"/>
  </r>
  <r>
    <x v="67"/>
    <n v="187309"/>
    <n v="61055"/>
    <n v="10185"/>
    <n v="346"/>
    <x v="2"/>
    <x v="2"/>
    <n v="116069"/>
    <n v="71240"/>
  </r>
  <r>
    <x v="68"/>
    <n v="127444"/>
    <n v="67685"/>
    <n v="20271"/>
    <n v="203"/>
    <x v="2"/>
    <x v="0"/>
    <n v="39488"/>
    <n v="87956"/>
  </r>
  <r>
    <x v="69"/>
    <n v="199639"/>
    <n v="44716"/>
    <n v="10776"/>
    <n v="184"/>
    <x v="2"/>
    <x v="3"/>
    <n v="144147"/>
    <n v="55492"/>
  </r>
  <r>
    <x v="70"/>
    <n v="161834"/>
    <n v="41138"/>
    <n v="17449"/>
    <n v="233"/>
    <x v="2"/>
    <x v="2"/>
    <n v="103247"/>
    <n v="58587"/>
  </r>
  <r>
    <x v="71"/>
    <n v="144555"/>
    <n v="65298"/>
    <n v="29297"/>
    <n v="207"/>
    <x v="1"/>
    <x v="1"/>
    <n v="49960"/>
    <n v="94595"/>
  </r>
  <r>
    <x v="72"/>
    <n v="133698"/>
    <n v="81112"/>
    <n v="28931"/>
    <n v="117"/>
    <x v="1"/>
    <x v="2"/>
    <n v="23655"/>
    <n v="110043"/>
  </r>
  <r>
    <x v="73"/>
    <n v="184450"/>
    <n v="53429"/>
    <n v="12823"/>
    <n v="193"/>
    <x v="1"/>
    <x v="0"/>
    <n v="118198"/>
    <n v="66252"/>
  </r>
  <r>
    <x v="74"/>
    <n v="196487"/>
    <n v="80200"/>
    <n v="20717"/>
    <n v="249"/>
    <x v="3"/>
    <x v="2"/>
    <n v="95570"/>
    <n v="100917"/>
  </r>
  <r>
    <x v="75"/>
    <n v="103925"/>
    <n v="78244"/>
    <n v="12355"/>
    <n v="345"/>
    <x v="3"/>
    <x v="3"/>
    <n v="13326"/>
    <n v="90599"/>
  </r>
  <r>
    <x v="76"/>
    <n v="197023"/>
    <n v="47347"/>
    <n v="11465"/>
    <n v="388"/>
    <x v="0"/>
    <x v="1"/>
    <n v="138211"/>
    <n v="58812"/>
  </r>
  <r>
    <x v="77"/>
    <n v="147388"/>
    <n v="46920"/>
    <n v="17737"/>
    <n v="308"/>
    <x v="1"/>
    <x v="0"/>
    <n v="82731"/>
    <n v="64657"/>
  </r>
  <r>
    <x v="78"/>
    <n v="68007"/>
    <n v="61822"/>
    <n v="22881"/>
    <n v="225"/>
    <x v="3"/>
    <x v="1"/>
    <n v="-16696"/>
    <n v="84703"/>
  </r>
  <r>
    <x v="79"/>
    <n v="118596"/>
    <n v="76659"/>
    <n v="18324"/>
    <n v="334"/>
    <x v="2"/>
    <x v="1"/>
    <n v="23613"/>
    <n v="94983"/>
  </r>
  <r>
    <x v="80"/>
    <n v="181101"/>
    <n v="70108"/>
    <n v="15350"/>
    <n v="221"/>
    <x v="2"/>
    <x v="0"/>
    <n v="95643"/>
    <n v="85458"/>
  </r>
  <r>
    <x v="81"/>
    <n v="148861"/>
    <n v="37967"/>
    <n v="7555"/>
    <n v="237"/>
    <x v="1"/>
    <x v="1"/>
    <n v="103339"/>
    <n v="45522"/>
  </r>
  <r>
    <x v="82"/>
    <n v="146740"/>
    <n v="41871"/>
    <n v="26793"/>
    <n v="214"/>
    <x v="0"/>
    <x v="1"/>
    <n v="78076"/>
    <n v="68664"/>
  </r>
  <r>
    <x v="83"/>
    <n v="75524"/>
    <n v="63613"/>
    <n v="7951"/>
    <n v="261"/>
    <x v="0"/>
    <x v="2"/>
    <n v="3960"/>
    <n v="71564"/>
  </r>
  <r>
    <x v="84"/>
    <n v="191149"/>
    <n v="58179"/>
    <n v="22622"/>
    <n v="300"/>
    <x v="2"/>
    <x v="1"/>
    <n v="110348"/>
    <n v="80801"/>
  </r>
  <r>
    <x v="85"/>
    <n v="185501"/>
    <n v="82188"/>
    <n v="9727"/>
    <n v="333"/>
    <x v="0"/>
    <x v="1"/>
    <n v="93586"/>
    <n v="91915"/>
  </r>
  <r>
    <x v="86"/>
    <n v="80611"/>
    <n v="85099"/>
    <n v="25349"/>
    <n v="127"/>
    <x v="1"/>
    <x v="1"/>
    <n v="-29837"/>
    <n v="110448"/>
  </r>
  <r>
    <x v="87"/>
    <n v="74060"/>
    <n v="65262"/>
    <n v="10686"/>
    <n v="110"/>
    <x v="2"/>
    <x v="1"/>
    <n v="-1888"/>
    <n v="75948"/>
  </r>
  <r>
    <x v="88"/>
    <n v="103303"/>
    <n v="48268"/>
    <n v="8701"/>
    <n v="305"/>
    <x v="3"/>
    <x v="0"/>
    <n v="46334"/>
    <n v="56969"/>
  </r>
  <r>
    <x v="89"/>
    <n v="99711"/>
    <n v="90545"/>
    <n v="7780"/>
    <n v="266"/>
    <x v="3"/>
    <x v="3"/>
    <n v="1386"/>
    <n v="98325"/>
  </r>
  <r>
    <x v="90"/>
    <n v="133340"/>
    <n v="69922"/>
    <n v="28782"/>
    <n v="346"/>
    <x v="0"/>
    <x v="2"/>
    <n v="34636"/>
    <n v="98704"/>
  </r>
  <r>
    <x v="91"/>
    <n v="162974"/>
    <n v="72913"/>
    <n v="22972"/>
    <n v="146"/>
    <x v="2"/>
    <x v="1"/>
    <n v="67089"/>
    <n v="95885"/>
  </r>
  <r>
    <x v="92"/>
    <n v="127728"/>
    <n v="85677"/>
    <n v="7368"/>
    <n v="345"/>
    <x v="2"/>
    <x v="1"/>
    <n v="34683"/>
    <n v="93045"/>
  </r>
  <r>
    <x v="93"/>
    <n v="71246"/>
    <n v="79841"/>
    <n v="20592"/>
    <n v="226"/>
    <x v="3"/>
    <x v="0"/>
    <n v="-29187"/>
    <n v="100433"/>
  </r>
  <r>
    <x v="94"/>
    <n v="187796"/>
    <n v="76332"/>
    <n v="27173"/>
    <n v="246"/>
    <x v="2"/>
    <x v="3"/>
    <n v="84291"/>
    <n v="103505"/>
  </r>
  <r>
    <x v="95"/>
    <n v="152263"/>
    <n v="55032"/>
    <n v="5436"/>
    <n v="217"/>
    <x v="2"/>
    <x v="1"/>
    <n v="91795"/>
    <n v="60468"/>
  </r>
  <r>
    <x v="96"/>
    <n v="195090"/>
    <n v="67846"/>
    <n v="7828"/>
    <n v="498"/>
    <x v="2"/>
    <x v="0"/>
    <n v="119416"/>
    <n v="75674"/>
  </r>
  <r>
    <x v="97"/>
    <n v="71302"/>
    <n v="89474"/>
    <n v="6556"/>
    <n v="481"/>
    <x v="0"/>
    <x v="2"/>
    <n v="-24728"/>
    <n v="96030"/>
  </r>
  <r>
    <x v="98"/>
    <n v="127506"/>
    <n v="74936"/>
    <n v="28954"/>
    <n v="251"/>
    <x v="2"/>
    <x v="2"/>
    <n v="23616"/>
    <n v="103890"/>
  </r>
  <r>
    <x v="99"/>
    <n v="101157"/>
    <n v="59794"/>
    <n v="18364"/>
    <n v="171"/>
    <x v="1"/>
    <x v="1"/>
    <n v="22999"/>
    <n v="78158"/>
  </r>
  <r>
    <x v="100"/>
    <n v="114917"/>
    <n v="91588"/>
    <n v="28864"/>
    <n v="462"/>
    <x v="0"/>
    <x v="1"/>
    <n v="-5535"/>
    <n v="120452"/>
  </r>
  <r>
    <x v="101"/>
    <n v="156646"/>
    <n v="80331"/>
    <n v="20061"/>
    <n v="236"/>
    <x v="2"/>
    <x v="3"/>
    <n v="56254"/>
    <n v="100392"/>
  </r>
  <r>
    <x v="102"/>
    <n v="143122"/>
    <n v="58141"/>
    <n v="15576"/>
    <n v="274"/>
    <x v="2"/>
    <x v="3"/>
    <n v="69405"/>
    <n v="73717"/>
  </r>
  <r>
    <x v="103"/>
    <n v="84519"/>
    <n v="39074"/>
    <n v="21566"/>
    <n v="388"/>
    <x v="1"/>
    <x v="1"/>
    <n v="23879"/>
    <n v="60640"/>
  </r>
  <r>
    <x v="104"/>
    <n v="140910"/>
    <n v="36406"/>
    <n v="12190"/>
    <n v="118"/>
    <x v="0"/>
    <x v="0"/>
    <n v="92314"/>
    <n v="48596"/>
  </r>
  <r>
    <x v="105"/>
    <n v="180430"/>
    <n v="53291"/>
    <n v="28071"/>
    <n v="294"/>
    <x v="3"/>
    <x v="3"/>
    <n v="99068"/>
    <n v="81362"/>
  </r>
  <r>
    <x v="106"/>
    <n v="131324"/>
    <n v="71568"/>
    <n v="10565"/>
    <n v="429"/>
    <x v="3"/>
    <x v="1"/>
    <n v="49191"/>
    <n v="82133"/>
  </r>
  <r>
    <x v="107"/>
    <n v="65408"/>
    <n v="76851"/>
    <n v="28625"/>
    <n v="274"/>
    <x v="0"/>
    <x v="3"/>
    <n v="-40068"/>
    <n v="105476"/>
  </r>
  <r>
    <x v="108"/>
    <n v="119379"/>
    <n v="84823"/>
    <n v="20369"/>
    <n v="453"/>
    <x v="2"/>
    <x v="1"/>
    <n v="14187"/>
    <n v="105192"/>
  </r>
  <r>
    <x v="109"/>
    <n v="85053"/>
    <n v="53312"/>
    <n v="29035"/>
    <n v="240"/>
    <x v="2"/>
    <x v="2"/>
    <n v="2706"/>
    <n v="82347"/>
  </r>
  <r>
    <x v="110"/>
    <n v="191994"/>
    <n v="73108"/>
    <n v="26959"/>
    <n v="345"/>
    <x v="3"/>
    <x v="1"/>
    <n v="91927"/>
    <n v="100067"/>
  </r>
  <r>
    <x v="111"/>
    <n v="158723"/>
    <n v="96918"/>
    <n v="6589"/>
    <n v="484"/>
    <x v="3"/>
    <x v="2"/>
    <n v="55216"/>
    <n v="103507"/>
  </r>
  <r>
    <x v="112"/>
    <n v="111356"/>
    <n v="64171"/>
    <n v="5159"/>
    <n v="192"/>
    <x v="3"/>
    <x v="3"/>
    <n v="42026"/>
    <n v="69330"/>
  </r>
  <r>
    <x v="113"/>
    <n v="70789"/>
    <n v="71779"/>
    <n v="17145"/>
    <n v="338"/>
    <x v="1"/>
    <x v="1"/>
    <n v="-18135"/>
    <n v="88924"/>
  </r>
  <r>
    <x v="114"/>
    <n v="157720"/>
    <n v="98828"/>
    <n v="20373"/>
    <n v="304"/>
    <x v="3"/>
    <x v="3"/>
    <n v="38519"/>
    <n v="119201"/>
  </r>
  <r>
    <x v="115"/>
    <n v="126656"/>
    <n v="42411"/>
    <n v="11555"/>
    <n v="147"/>
    <x v="1"/>
    <x v="2"/>
    <n v="72690"/>
    <n v="53966"/>
  </r>
  <r>
    <x v="116"/>
    <n v="104028"/>
    <n v="87009"/>
    <n v="21237"/>
    <n v="344"/>
    <x v="0"/>
    <x v="1"/>
    <n v="-4218"/>
    <n v="108246"/>
  </r>
  <r>
    <x v="117"/>
    <n v="124484"/>
    <n v="45422"/>
    <n v="14203"/>
    <n v="419"/>
    <x v="2"/>
    <x v="3"/>
    <n v="64859"/>
    <n v="59625"/>
  </r>
  <r>
    <x v="118"/>
    <n v="92154"/>
    <n v="72468"/>
    <n v="13244"/>
    <n v="416"/>
    <x v="3"/>
    <x v="2"/>
    <n v="6442"/>
    <n v="85712"/>
  </r>
  <r>
    <x v="119"/>
    <n v="62336"/>
    <n v="62371"/>
    <n v="19743"/>
    <n v="394"/>
    <x v="2"/>
    <x v="3"/>
    <n v="-19778"/>
    <n v="82114"/>
  </r>
  <r>
    <x v="120"/>
    <n v="163677"/>
    <n v="87022"/>
    <n v="18333"/>
    <n v="227"/>
    <x v="2"/>
    <x v="0"/>
    <n v="58322"/>
    <n v="105355"/>
  </r>
  <r>
    <x v="121"/>
    <n v="127779"/>
    <n v="81196"/>
    <n v="18341"/>
    <n v="443"/>
    <x v="3"/>
    <x v="2"/>
    <n v="28242"/>
    <n v="99537"/>
  </r>
  <r>
    <x v="122"/>
    <n v="79029"/>
    <n v="56715"/>
    <n v="28230"/>
    <n v="381"/>
    <x v="3"/>
    <x v="2"/>
    <n v="-5916"/>
    <n v="84945"/>
  </r>
  <r>
    <x v="123"/>
    <n v="119201"/>
    <n v="57605"/>
    <n v="23691"/>
    <n v="116"/>
    <x v="0"/>
    <x v="2"/>
    <n v="37905"/>
    <n v="81296"/>
  </r>
  <r>
    <x v="124"/>
    <n v="92265"/>
    <n v="61174"/>
    <n v="6228"/>
    <n v="170"/>
    <x v="1"/>
    <x v="1"/>
    <n v="24863"/>
    <n v="67402"/>
  </r>
  <r>
    <x v="125"/>
    <n v="162916"/>
    <n v="39956"/>
    <n v="28610"/>
    <n v="368"/>
    <x v="1"/>
    <x v="1"/>
    <n v="94350"/>
    <n v="68566"/>
  </r>
  <r>
    <x v="126"/>
    <n v="106197"/>
    <n v="99252"/>
    <n v="10590"/>
    <n v="424"/>
    <x v="2"/>
    <x v="1"/>
    <n v="-3645"/>
    <n v="109842"/>
  </r>
  <r>
    <x v="127"/>
    <n v="185733"/>
    <n v="91949"/>
    <n v="28303"/>
    <n v="381"/>
    <x v="3"/>
    <x v="0"/>
    <n v="65481"/>
    <n v="120252"/>
  </r>
  <r>
    <x v="128"/>
    <n v="131907"/>
    <n v="92646"/>
    <n v="10585"/>
    <n v="404"/>
    <x v="0"/>
    <x v="0"/>
    <n v="28676"/>
    <n v="103231"/>
  </r>
  <r>
    <x v="129"/>
    <n v="188876"/>
    <n v="93037"/>
    <n v="14227"/>
    <n v="106"/>
    <x v="0"/>
    <x v="2"/>
    <n v="81612"/>
    <n v="107264"/>
  </r>
  <r>
    <x v="130"/>
    <n v="124435"/>
    <n v="36548"/>
    <n v="11046"/>
    <n v="413"/>
    <x v="0"/>
    <x v="0"/>
    <n v="76841"/>
    <n v="47594"/>
  </r>
  <r>
    <x v="131"/>
    <n v="100631"/>
    <n v="53177"/>
    <n v="17237"/>
    <n v="404"/>
    <x v="0"/>
    <x v="3"/>
    <n v="30217"/>
    <n v="70414"/>
  </r>
  <r>
    <x v="132"/>
    <n v="189038"/>
    <n v="54022"/>
    <n v="20649"/>
    <n v="202"/>
    <x v="0"/>
    <x v="2"/>
    <n v="114367"/>
    <n v="74671"/>
  </r>
  <r>
    <x v="133"/>
    <n v="80103"/>
    <n v="35542"/>
    <n v="9945"/>
    <n v="408"/>
    <x v="1"/>
    <x v="2"/>
    <n v="34616"/>
    <n v="45487"/>
  </r>
  <r>
    <x v="134"/>
    <n v="124772"/>
    <n v="90428"/>
    <n v="12927"/>
    <n v="292"/>
    <x v="1"/>
    <x v="3"/>
    <n v="21417"/>
    <n v="103355"/>
  </r>
  <r>
    <x v="135"/>
    <n v="186108"/>
    <n v="52740"/>
    <n v="17641"/>
    <n v="340"/>
    <x v="1"/>
    <x v="2"/>
    <n v="115727"/>
    <n v="70381"/>
  </r>
  <r>
    <x v="136"/>
    <n v="74382"/>
    <n v="89353"/>
    <n v="20998"/>
    <n v="161"/>
    <x v="3"/>
    <x v="0"/>
    <n v="-35969"/>
    <n v="110351"/>
  </r>
  <r>
    <x v="137"/>
    <n v="144291"/>
    <n v="86532"/>
    <n v="18386"/>
    <n v="116"/>
    <x v="2"/>
    <x v="1"/>
    <n v="39373"/>
    <n v="104918"/>
  </r>
  <r>
    <x v="138"/>
    <n v="161195"/>
    <n v="46052"/>
    <n v="12016"/>
    <n v="270"/>
    <x v="0"/>
    <x v="3"/>
    <n v="103127"/>
    <n v="58068"/>
  </r>
  <r>
    <x v="139"/>
    <n v="194828"/>
    <n v="77076"/>
    <n v="19027"/>
    <n v="124"/>
    <x v="3"/>
    <x v="0"/>
    <n v="98725"/>
    <n v="96103"/>
  </r>
  <r>
    <x v="140"/>
    <n v="80609"/>
    <n v="83420"/>
    <n v="20920"/>
    <n v="350"/>
    <x v="0"/>
    <x v="3"/>
    <n v="-23731"/>
    <n v="104340"/>
  </r>
  <r>
    <x v="141"/>
    <n v="135683"/>
    <n v="30671"/>
    <n v="29142"/>
    <n v="352"/>
    <x v="1"/>
    <x v="3"/>
    <n v="75870"/>
    <n v="59813"/>
  </r>
  <r>
    <x v="142"/>
    <n v="184714"/>
    <n v="30163"/>
    <n v="18752"/>
    <n v="486"/>
    <x v="3"/>
    <x v="2"/>
    <n v="135799"/>
    <n v="48915"/>
  </r>
  <r>
    <x v="143"/>
    <n v="190330"/>
    <n v="71424"/>
    <n v="26470"/>
    <n v="306"/>
    <x v="1"/>
    <x v="2"/>
    <n v="92436"/>
    <n v="97894"/>
  </r>
  <r>
    <x v="144"/>
    <n v="131315"/>
    <n v="83744"/>
    <n v="28545"/>
    <n v="128"/>
    <x v="0"/>
    <x v="0"/>
    <n v="19026"/>
    <n v="112289"/>
  </r>
  <r>
    <x v="145"/>
    <n v="137834"/>
    <n v="40634"/>
    <n v="23268"/>
    <n v="216"/>
    <x v="0"/>
    <x v="3"/>
    <n v="73932"/>
    <n v="63902"/>
  </r>
  <r>
    <x v="146"/>
    <n v="186205"/>
    <n v="34798"/>
    <n v="23193"/>
    <n v="381"/>
    <x v="2"/>
    <x v="2"/>
    <n v="128214"/>
    <n v="57991"/>
  </r>
  <r>
    <x v="147"/>
    <n v="74153"/>
    <n v="52420"/>
    <n v="8167"/>
    <n v="479"/>
    <x v="0"/>
    <x v="2"/>
    <n v="13566"/>
    <n v="60587"/>
  </r>
  <r>
    <x v="148"/>
    <n v="136325"/>
    <n v="59300"/>
    <n v="16989"/>
    <n v="243"/>
    <x v="1"/>
    <x v="3"/>
    <n v="60036"/>
    <n v="76289"/>
  </r>
  <r>
    <x v="149"/>
    <n v="115318"/>
    <n v="40749"/>
    <n v="27736"/>
    <n v="124"/>
    <x v="0"/>
    <x v="0"/>
    <n v="46833"/>
    <n v="68485"/>
  </r>
  <r>
    <x v="150"/>
    <n v="191886"/>
    <n v="55121"/>
    <n v="19087"/>
    <n v="409"/>
    <x v="2"/>
    <x v="0"/>
    <n v="117678"/>
    <n v="74208"/>
  </r>
  <r>
    <x v="151"/>
    <n v="175033"/>
    <n v="67487"/>
    <n v="27440"/>
    <n v="255"/>
    <x v="2"/>
    <x v="3"/>
    <n v="80106"/>
    <n v="94927"/>
  </r>
  <r>
    <x v="152"/>
    <n v="136077"/>
    <n v="63361"/>
    <n v="7437"/>
    <n v="172"/>
    <x v="1"/>
    <x v="0"/>
    <n v="65279"/>
    <n v="70798"/>
  </r>
  <r>
    <x v="153"/>
    <n v="150474"/>
    <n v="51223"/>
    <n v="27852"/>
    <n v="219"/>
    <x v="3"/>
    <x v="2"/>
    <n v="71399"/>
    <n v="79075"/>
  </r>
  <r>
    <x v="154"/>
    <n v="193515"/>
    <n v="44056"/>
    <n v="20275"/>
    <n v="411"/>
    <x v="0"/>
    <x v="3"/>
    <n v="129184"/>
    <n v="64331"/>
  </r>
  <r>
    <x v="155"/>
    <n v="133319"/>
    <n v="58380"/>
    <n v="27335"/>
    <n v="420"/>
    <x v="2"/>
    <x v="2"/>
    <n v="47604"/>
    <n v="85715"/>
  </r>
  <r>
    <x v="156"/>
    <n v="185885"/>
    <n v="56035"/>
    <n v="10276"/>
    <n v="192"/>
    <x v="0"/>
    <x v="1"/>
    <n v="119574"/>
    <n v="66311"/>
  </r>
  <r>
    <x v="157"/>
    <n v="169777"/>
    <n v="60620"/>
    <n v="13859"/>
    <n v="185"/>
    <x v="0"/>
    <x v="1"/>
    <n v="95298"/>
    <n v="74479"/>
  </r>
  <r>
    <x v="158"/>
    <n v="77368"/>
    <n v="49877"/>
    <n v="12818"/>
    <n v="435"/>
    <x v="3"/>
    <x v="0"/>
    <n v="14673"/>
    <n v="62695"/>
  </r>
  <r>
    <x v="159"/>
    <n v="151751"/>
    <n v="85316"/>
    <n v="9728"/>
    <n v="463"/>
    <x v="2"/>
    <x v="1"/>
    <n v="56707"/>
    <n v="95044"/>
  </r>
  <r>
    <x v="160"/>
    <n v="87306"/>
    <n v="94041"/>
    <n v="24008"/>
    <n v="217"/>
    <x v="0"/>
    <x v="2"/>
    <n v="-30743"/>
    <n v="118049"/>
  </r>
  <r>
    <x v="161"/>
    <n v="97219"/>
    <n v="83352"/>
    <n v="10738"/>
    <n v="332"/>
    <x v="2"/>
    <x v="1"/>
    <n v="3129"/>
    <n v="94090"/>
  </r>
  <r>
    <x v="162"/>
    <n v="120279"/>
    <n v="60911"/>
    <n v="25616"/>
    <n v="298"/>
    <x v="1"/>
    <x v="2"/>
    <n v="33752"/>
    <n v="86527"/>
  </r>
  <r>
    <x v="163"/>
    <n v="113028"/>
    <n v="62784"/>
    <n v="10793"/>
    <n v="305"/>
    <x v="1"/>
    <x v="0"/>
    <n v="39451"/>
    <n v="73577"/>
  </r>
  <r>
    <x v="164"/>
    <n v="164263"/>
    <n v="33191"/>
    <n v="9523"/>
    <n v="438"/>
    <x v="0"/>
    <x v="0"/>
    <n v="121549"/>
    <n v="42714"/>
  </r>
  <r>
    <x v="165"/>
    <n v="60126"/>
    <n v="63160"/>
    <n v="10571"/>
    <n v="246"/>
    <x v="2"/>
    <x v="2"/>
    <n v="-13605"/>
    <n v="73731"/>
  </r>
  <r>
    <x v="166"/>
    <n v="112329"/>
    <n v="94641"/>
    <n v="21209"/>
    <n v="370"/>
    <x v="0"/>
    <x v="1"/>
    <n v="-3521"/>
    <n v="115850"/>
  </r>
  <r>
    <x v="167"/>
    <n v="87632"/>
    <n v="79723"/>
    <n v="20246"/>
    <n v="486"/>
    <x v="2"/>
    <x v="0"/>
    <n v="-12337"/>
    <n v="99969"/>
  </r>
  <r>
    <x v="168"/>
    <n v="169945"/>
    <n v="33631"/>
    <n v="15380"/>
    <n v="238"/>
    <x v="2"/>
    <x v="3"/>
    <n v="120934"/>
    <n v="49011"/>
  </r>
  <r>
    <x v="169"/>
    <n v="115176"/>
    <n v="36172"/>
    <n v="7224"/>
    <n v="280"/>
    <x v="3"/>
    <x v="0"/>
    <n v="71780"/>
    <n v="43396"/>
  </r>
  <r>
    <x v="170"/>
    <n v="194869"/>
    <n v="72080"/>
    <n v="13389"/>
    <n v="129"/>
    <x v="3"/>
    <x v="1"/>
    <n v="109400"/>
    <n v="85469"/>
  </r>
  <r>
    <x v="171"/>
    <n v="94560"/>
    <n v="50281"/>
    <n v="20927"/>
    <n v="156"/>
    <x v="3"/>
    <x v="3"/>
    <n v="23352"/>
    <n v="71208"/>
  </r>
  <r>
    <x v="172"/>
    <n v="136589"/>
    <n v="58671"/>
    <n v="27475"/>
    <n v="331"/>
    <x v="0"/>
    <x v="1"/>
    <n v="50443"/>
    <n v="86146"/>
  </r>
  <r>
    <x v="173"/>
    <n v="82116"/>
    <n v="81431"/>
    <n v="16684"/>
    <n v="245"/>
    <x v="3"/>
    <x v="2"/>
    <n v="-15999"/>
    <n v="98115"/>
  </r>
  <r>
    <x v="174"/>
    <n v="192717"/>
    <n v="58602"/>
    <n v="15640"/>
    <n v="483"/>
    <x v="3"/>
    <x v="3"/>
    <n v="118475"/>
    <n v="74242"/>
  </r>
  <r>
    <x v="175"/>
    <n v="184085"/>
    <n v="81399"/>
    <n v="13662"/>
    <n v="147"/>
    <x v="1"/>
    <x v="1"/>
    <n v="89024"/>
    <n v="95061"/>
  </r>
  <r>
    <x v="176"/>
    <n v="177718"/>
    <n v="53472"/>
    <n v="11361"/>
    <n v="293"/>
    <x v="2"/>
    <x v="3"/>
    <n v="112885"/>
    <n v="64833"/>
  </r>
  <r>
    <x v="177"/>
    <n v="79256"/>
    <n v="79230"/>
    <n v="6948"/>
    <n v="323"/>
    <x v="2"/>
    <x v="1"/>
    <n v="-6922"/>
    <n v="86178"/>
  </r>
  <r>
    <x v="178"/>
    <n v="160158"/>
    <n v="37099"/>
    <n v="17091"/>
    <n v="235"/>
    <x v="3"/>
    <x v="3"/>
    <n v="105968"/>
    <n v="54190"/>
  </r>
  <r>
    <x v="179"/>
    <n v="179719"/>
    <n v="55431"/>
    <n v="16992"/>
    <n v="121"/>
    <x v="2"/>
    <x v="1"/>
    <n v="107296"/>
    <n v="72423"/>
  </r>
  <r>
    <x v="180"/>
    <n v="128244"/>
    <n v="86492"/>
    <n v="28478"/>
    <n v="105"/>
    <x v="1"/>
    <x v="2"/>
    <n v="13274"/>
    <n v="114970"/>
  </r>
  <r>
    <x v="181"/>
    <n v="116264"/>
    <n v="77684"/>
    <n v="11318"/>
    <n v="303"/>
    <x v="1"/>
    <x v="3"/>
    <n v="27262"/>
    <n v="89002"/>
  </r>
  <r>
    <x v="182"/>
    <n v="117545"/>
    <n v="60111"/>
    <n v="25180"/>
    <n v="338"/>
    <x v="3"/>
    <x v="3"/>
    <n v="32254"/>
    <n v="85291"/>
  </r>
  <r>
    <x v="183"/>
    <n v="99224"/>
    <n v="93936"/>
    <n v="17180"/>
    <n v="284"/>
    <x v="1"/>
    <x v="3"/>
    <n v="-11892"/>
    <n v="111116"/>
  </r>
  <r>
    <x v="184"/>
    <n v="157945"/>
    <n v="52614"/>
    <n v="5234"/>
    <n v="459"/>
    <x v="2"/>
    <x v="3"/>
    <n v="100097"/>
    <n v="57848"/>
  </r>
  <r>
    <x v="185"/>
    <n v="73224"/>
    <n v="71991"/>
    <n v="20372"/>
    <n v="391"/>
    <x v="0"/>
    <x v="2"/>
    <n v="-19139"/>
    <n v="92363"/>
  </r>
  <r>
    <x v="186"/>
    <n v="100738"/>
    <n v="90920"/>
    <n v="24991"/>
    <n v="434"/>
    <x v="2"/>
    <x v="3"/>
    <n v="-15173"/>
    <n v="115911"/>
  </r>
  <r>
    <x v="187"/>
    <n v="123731"/>
    <n v="93530"/>
    <n v="29427"/>
    <n v="319"/>
    <x v="0"/>
    <x v="0"/>
    <n v="774"/>
    <n v="122957"/>
  </r>
  <r>
    <x v="188"/>
    <n v="199649"/>
    <n v="66224"/>
    <n v="5522"/>
    <n v="215"/>
    <x v="3"/>
    <x v="2"/>
    <n v="127903"/>
    <n v="71746"/>
  </r>
  <r>
    <x v="189"/>
    <n v="68070"/>
    <n v="37788"/>
    <n v="27288"/>
    <n v="412"/>
    <x v="0"/>
    <x v="0"/>
    <n v="2994"/>
    <n v="65076"/>
  </r>
  <r>
    <x v="190"/>
    <n v="186161"/>
    <n v="58082"/>
    <n v="17718"/>
    <n v="148"/>
    <x v="1"/>
    <x v="3"/>
    <n v="110361"/>
    <n v="75800"/>
  </r>
  <r>
    <x v="191"/>
    <n v="68666"/>
    <n v="46531"/>
    <n v="26272"/>
    <n v="272"/>
    <x v="2"/>
    <x v="1"/>
    <n v="-4137"/>
    <n v="72803"/>
  </r>
  <r>
    <x v="192"/>
    <n v="117761"/>
    <n v="74857"/>
    <n v="14821"/>
    <n v="181"/>
    <x v="0"/>
    <x v="0"/>
    <n v="28083"/>
    <n v="89678"/>
  </r>
  <r>
    <x v="193"/>
    <n v="96368"/>
    <n v="40142"/>
    <n v="10832"/>
    <n v="421"/>
    <x v="2"/>
    <x v="3"/>
    <n v="45394"/>
    <n v="50974"/>
  </r>
  <r>
    <x v="194"/>
    <n v="197855"/>
    <n v="78355"/>
    <n v="17820"/>
    <n v="432"/>
    <x v="3"/>
    <x v="0"/>
    <n v="101680"/>
    <n v="96175"/>
  </r>
  <r>
    <x v="195"/>
    <n v="101914"/>
    <n v="39866"/>
    <n v="21211"/>
    <n v="144"/>
    <x v="3"/>
    <x v="3"/>
    <n v="40837"/>
    <n v="61077"/>
  </r>
  <r>
    <x v="196"/>
    <n v="187738"/>
    <n v="94027"/>
    <n v="12122"/>
    <n v="434"/>
    <x v="1"/>
    <x v="3"/>
    <n v="81589"/>
    <n v="106149"/>
  </r>
  <r>
    <x v="197"/>
    <n v="127526"/>
    <n v="87906"/>
    <n v="10842"/>
    <n v="119"/>
    <x v="3"/>
    <x v="3"/>
    <n v="28778"/>
    <n v="98748"/>
  </r>
  <r>
    <x v="198"/>
    <n v="79956"/>
    <n v="58138"/>
    <n v="6316"/>
    <n v="320"/>
    <x v="0"/>
    <x v="1"/>
    <n v="15502"/>
    <n v="64454"/>
  </r>
  <r>
    <x v="199"/>
    <n v="106240"/>
    <n v="59956"/>
    <n v="18200"/>
    <n v="222"/>
    <x v="3"/>
    <x v="0"/>
    <n v="28084"/>
    <n v="78156"/>
  </r>
  <r>
    <x v="200"/>
    <n v="181008"/>
    <n v="35439"/>
    <n v="22508"/>
    <n v="333"/>
    <x v="1"/>
    <x v="2"/>
    <n v="123061"/>
    <n v="57947"/>
  </r>
  <r>
    <x v="201"/>
    <n v="154270"/>
    <n v="77241"/>
    <n v="27005"/>
    <n v="320"/>
    <x v="2"/>
    <x v="2"/>
    <n v="50024"/>
    <n v="104246"/>
  </r>
  <r>
    <x v="202"/>
    <n v="64757"/>
    <n v="72533"/>
    <n v="26807"/>
    <n v="422"/>
    <x v="2"/>
    <x v="2"/>
    <n v="-34583"/>
    <n v="99340"/>
  </r>
  <r>
    <x v="203"/>
    <n v="79097"/>
    <n v="58270"/>
    <n v="20206"/>
    <n v="438"/>
    <x v="3"/>
    <x v="2"/>
    <n v="621"/>
    <n v="78476"/>
  </r>
  <r>
    <x v="204"/>
    <n v="163892"/>
    <n v="69279"/>
    <n v="23971"/>
    <n v="102"/>
    <x v="0"/>
    <x v="3"/>
    <n v="70642"/>
    <n v="93250"/>
  </r>
  <r>
    <x v="205"/>
    <n v="130480"/>
    <n v="53888"/>
    <n v="27056"/>
    <n v="281"/>
    <x v="1"/>
    <x v="0"/>
    <n v="49536"/>
    <n v="80944"/>
  </r>
  <r>
    <x v="206"/>
    <n v="106163"/>
    <n v="47630"/>
    <n v="6378"/>
    <n v="305"/>
    <x v="0"/>
    <x v="0"/>
    <n v="52155"/>
    <n v="54008"/>
  </r>
  <r>
    <x v="207"/>
    <n v="79816"/>
    <n v="91063"/>
    <n v="24758"/>
    <n v="419"/>
    <x v="1"/>
    <x v="1"/>
    <n v="-36005"/>
    <n v="115821"/>
  </r>
  <r>
    <x v="208"/>
    <n v="112853"/>
    <n v="65144"/>
    <n v="6519"/>
    <n v="139"/>
    <x v="3"/>
    <x v="0"/>
    <n v="41190"/>
    <n v="71663"/>
  </r>
  <r>
    <x v="209"/>
    <n v="156731"/>
    <n v="82161"/>
    <n v="27161"/>
    <n v="158"/>
    <x v="1"/>
    <x v="0"/>
    <n v="47409"/>
    <n v="109322"/>
  </r>
  <r>
    <x v="210"/>
    <n v="122823"/>
    <n v="80979"/>
    <n v="12935"/>
    <n v="161"/>
    <x v="1"/>
    <x v="0"/>
    <n v="28909"/>
    <n v="93914"/>
  </r>
  <r>
    <x v="211"/>
    <n v="61759"/>
    <n v="36979"/>
    <n v="11093"/>
    <n v="231"/>
    <x v="3"/>
    <x v="1"/>
    <n v="13687"/>
    <n v="48072"/>
  </r>
  <r>
    <x v="212"/>
    <n v="152374"/>
    <n v="56189"/>
    <n v="29802"/>
    <n v="159"/>
    <x v="0"/>
    <x v="2"/>
    <n v="66383"/>
    <n v="85991"/>
  </r>
  <r>
    <x v="213"/>
    <n v="193554"/>
    <n v="72600"/>
    <n v="10355"/>
    <n v="471"/>
    <x v="3"/>
    <x v="0"/>
    <n v="110599"/>
    <n v="82955"/>
  </r>
  <r>
    <x v="214"/>
    <n v="84442"/>
    <n v="89560"/>
    <n v="26352"/>
    <n v="430"/>
    <x v="1"/>
    <x v="1"/>
    <n v="-31470"/>
    <n v="115912"/>
  </r>
  <r>
    <x v="215"/>
    <n v="153501"/>
    <n v="91558"/>
    <n v="14083"/>
    <n v="221"/>
    <x v="3"/>
    <x v="1"/>
    <n v="47860"/>
    <n v="105641"/>
  </r>
  <r>
    <x v="216"/>
    <n v="62079"/>
    <n v="36910"/>
    <n v="10574"/>
    <n v="206"/>
    <x v="1"/>
    <x v="3"/>
    <n v="14595"/>
    <n v="47484"/>
  </r>
  <r>
    <x v="217"/>
    <n v="193789"/>
    <n v="87713"/>
    <n v="25456"/>
    <n v="195"/>
    <x v="3"/>
    <x v="1"/>
    <n v="80620"/>
    <n v="113169"/>
  </r>
  <r>
    <x v="218"/>
    <n v="119676"/>
    <n v="76857"/>
    <n v="18324"/>
    <n v="446"/>
    <x v="2"/>
    <x v="2"/>
    <n v="24495"/>
    <n v="95181"/>
  </r>
  <r>
    <x v="219"/>
    <n v="150397"/>
    <n v="64964"/>
    <n v="7257"/>
    <n v="334"/>
    <x v="2"/>
    <x v="0"/>
    <n v="78176"/>
    <n v="72221"/>
  </r>
  <r>
    <x v="220"/>
    <n v="132847"/>
    <n v="55227"/>
    <n v="29972"/>
    <n v="485"/>
    <x v="3"/>
    <x v="1"/>
    <n v="47648"/>
    <n v="85199"/>
  </r>
  <r>
    <x v="221"/>
    <n v="153607"/>
    <n v="35978"/>
    <n v="18411"/>
    <n v="161"/>
    <x v="0"/>
    <x v="2"/>
    <n v="99218"/>
    <n v="54389"/>
  </r>
  <r>
    <x v="222"/>
    <n v="124077"/>
    <n v="47153"/>
    <n v="20233"/>
    <n v="355"/>
    <x v="1"/>
    <x v="1"/>
    <n v="56691"/>
    <n v="67386"/>
  </r>
  <r>
    <x v="223"/>
    <n v="98258"/>
    <n v="89765"/>
    <n v="20887"/>
    <n v="148"/>
    <x v="2"/>
    <x v="1"/>
    <n v="-12394"/>
    <n v="110652"/>
  </r>
  <r>
    <x v="224"/>
    <n v="197717"/>
    <n v="69071"/>
    <n v="25808"/>
    <n v="492"/>
    <x v="0"/>
    <x v="1"/>
    <n v="102838"/>
    <n v="94879"/>
  </r>
  <r>
    <x v="225"/>
    <n v="179771"/>
    <n v="99519"/>
    <n v="24621"/>
    <n v="447"/>
    <x v="1"/>
    <x v="1"/>
    <n v="55631"/>
    <n v="124140"/>
  </r>
  <r>
    <x v="226"/>
    <n v="98000"/>
    <n v="39503"/>
    <n v="25277"/>
    <n v="258"/>
    <x v="2"/>
    <x v="1"/>
    <n v="33220"/>
    <n v="64780"/>
  </r>
  <r>
    <x v="227"/>
    <n v="86737"/>
    <n v="90703"/>
    <n v="7005"/>
    <n v="223"/>
    <x v="2"/>
    <x v="2"/>
    <n v="-10971"/>
    <n v="97708"/>
  </r>
  <r>
    <x v="228"/>
    <n v="71485"/>
    <n v="94379"/>
    <n v="23400"/>
    <n v="416"/>
    <x v="3"/>
    <x v="0"/>
    <n v="-46294"/>
    <n v="117779"/>
  </r>
  <r>
    <x v="229"/>
    <n v="98565"/>
    <n v="87866"/>
    <n v="15860"/>
    <n v="306"/>
    <x v="1"/>
    <x v="0"/>
    <n v="-5161"/>
    <n v="103726"/>
  </r>
  <r>
    <x v="230"/>
    <n v="179614"/>
    <n v="46905"/>
    <n v="15070"/>
    <n v="147"/>
    <x v="0"/>
    <x v="0"/>
    <n v="117639"/>
    <n v="61975"/>
  </r>
  <r>
    <x v="231"/>
    <n v="125155"/>
    <n v="75838"/>
    <n v="14388"/>
    <n v="235"/>
    <x v="0"/>
    <x v="0"/>
    <n v="34929"/>
    <n v="90226"/>
  </r>
  <r>
    <x v="232"/>
    <n v="112487"/>
    <n v="88279"/>
    <n v="23156"/>
    <n v="300"/>
    <x v="0"/>
    <x v="2"/>
    <n v="1052"/>
    <n v="111435"/>
  </r>
  <r>
    <x v="233"/>
    <n v="189948"/>
    <n v="56806"/>
    <n v="29737"/>
    <n v="349"/>
    <x v="1"/>
    <x v="3"/>
    <n v="103405"/>
    <n v="86543"/>
  </r>
  <r>
    <x v="234"/>
    <n v="72342"/>
    <n v="75000"/>
    <n v="25360"/>
    <n v="413"/>
    <x v="0"/>
    <x v="3"/>
    <n v="-28018"/>
    <n v="100360"/>
  </r>
  <r>
    <x v="235"/>
    <n v="100806"/>
    <n v="52168"/>
    <n v="23135"/>
    <n v="456"/>
    <x v="0"/>
    <x v="2"/>
    <n v="25503"/>
    <n v="75303"/>
  </r>
  <r>
    <x v="236"/>
    <n v="108770"/>
    <n v="68714"/>
    <n v="28814"/>
    <n v="467"/>
    <x v="0"/>
    <x v="2"/>
    <n v="11242"/>
    <n v="97528"/>
  </r>
  <r>
    <x v="237"/>
    <n v="138623"/>
    <n v="84093"/>
    <n v="19609"/>
    <n v="417"/>
    <x v="3"/>
    <x v="1"/>
    <n v="34921"/>
    <n v="103702"/>
  </r>
  <r>
    <x v="238"/>
    <n v="163177"/>
    <n v="85419"/>
    <n v="28554"/>
    <n v="394"/>
    <x v="3"/>
    <x v="1"/>
    <n v="49204"/>
    <n v="113973"/>
  </r>
  <r>
    <x v="239"/>
    <n v="191026"/>
    <n v="79145"/>
    <n v="27853"/>
    <n v="413"/>
    <x v="1"/>
    <x v="1"/>
    <n v="84028"/>
    <n v="106998"/>
  </r>
  <r>
    <x v="240"/>
    <n v="135629"/>
    <n v="32461"/>
    <n v="21363"/>
    <n v="308"/>
    <x v="1"/>
    <x v="0"/>
    <n v="81805"/>
    <n v="53824"/>
  </r>
  <r>
    <x v="241"/>
    <n v="180993"/>
    <n v="44291"/>
    <n v="24604"/>
    <n v="454"/>
    <x v="0"/>
    <x v="1"/>
    <n v="112098"/>
    <n v="68895"/>
  </r>
  <r>
    <x v="242"/>
    <n v="186944"/>
    <n v="76804"/>
    <n v="21923"/>
    <n v="310"/>
    <x v="3"/>
    <x v="3"/>
    <n v="88217"/>
    <n v="98727"/>
  </r>
  <r>
    <x v="243"/>
    <n v="165947"/>
    <n v="94946"/>
    <n v="19823"/>
    <n v="291"/>
    <x v="2"/>
    <x v="0"/>
    <n v="51178"/>
    <n v="114769"/>
  </r>
  <r>
    <x v="244"/>
    <n v="86399"/>
    <n v="91332"/>
    <n v="22845"/>
    <n v="143"/>
    <x v="2"/>
    <x v="1"/>
    <n v="-27778"/>
    <n v="114177"/>
  </r>
  <r>
    <x v="245"/>
    <n v="188177"/>
    <n v="60841"/>
    <n v="26568"/>
    <n v="128"/>
    <x v="0"/>
    <x v="0"/>
    <n v="100768"/>
    <n v="87409"/>
  </r>
  <r>
    <x v="246"/>
    <n v="169575"/>
    <n v="78758"/>
    <n v="13547"/>
    <n v="158"/>
    <x v="0"/>
    <x v="3"/>
    <n v="77270"/>
    <n v="92305"/>
  </r>
  <r>
    <x v="247"/>
    <n v="170904"/>
    <n v="67643"/>
    <n v="16515"/>
    <n v="170"/>
    <x v="3"/>
    <x v="1"/>
    <n v="86746"/>
    <n v="84158"/>
  </r>
  <r>
    <x v="248"/>
    <n v="90678"/>
    <n v="80408"/>
    <n v="5234"/>
    <n v="191"/>
    <x v="3"/>
    <x v="3"/>
    <n v="5036"/>
    <n v="85642"/>
  </r>
  <r>
    <x v="249"/>
    <n v="136218"/>
    <n v="73950"/>
    <n v="19562"/>
    <n v="364"/>
    <x v="3"/>
    <x v="3"/>
    <n v="42706"/>
    <n v="93512"/>
  </r>
  <r>
    <x v="250"/>
    <n v="123230"/>
    <n v="86849"/>
    <n v="22932"/>
    <n v="482"/>
    <x v="1"/>
    <x v="3"/>
    <n v="13449"/>
    <n v="109781"/>
  </r>
  <r>
    <x v="251"/>
    <n v="134055"/>
    <n v="58044"/>
    <n v="12480"/>
    <n v="319"/>
    <x v="1"/>
    <x v="1"/>
    <n v="63531"/>
    <n v="70524"/>
  </r>
  <r>
    <x v="252"/>
    <n v="132258"/>
    <n v="45997"/>
    <n v="9213"/>
    <n v="489"/>
    <x v="0"/>
    <x v="2"/>
    <n v="77048"/>
    <n v="55210"/>
  </r>
  <r>
    <x v="253"/>
    <n v="99986"/>
    <n v="53911"/>
    <n v="15293"/>
    <n v="499"/>
    <x v="1"/>
    <x v="1"/>
    <n v="30782"/>
    <n v="69204"/>
  </r>
  <r>
    <x v="254"/>
    <n v="145595"/>
    <n v="85533"/>
    <n v="6673"/>
    <n v="314"/>
    <x v="3"/>
    <x v="3"/>
    <n v="53389"/>
    <n v="92206"/>
  </r>
  <r>
    <x v="255"/>
    <n v="161358"/>
    <n v="44571"/>
    <n v="28092"/>
    <n v="486"/>
    <x v="3"/>
    <x v="1"/>
    <n v="88695"/>
    <n v="72663"/>
  </r>
  <r>
    <x v="256"/>
    <n v="124929"/>
    <n v="87941"/>
    <n v="29366"/>
    <n v="376"/>
    <x v="1"/>
    <x v="3"/>
    <n v="7622"/>
    <n v="117307"/>
  </r>
  <r>
    <x v="257"/>
    <n v="133506"/>
    <n v="88005"/>
    <n v="7100"/>
    <n v="163"/>
    <x v="2"/>
    <x v="2"/>
    <n v="38401"/>
    <n v="95105"/>
  </r>
  <r>
    <x v="258"/>
    <n v="94911"/>
    <n v="88712"/>
    <n v="16849"/>
    <n v="445"/>
    <x v="0"/>
    <x v="0"/>
    <n v="-10650"/>
    <n v="105561"/>
  </r>
  <r>
    <x v="259"/>
    <n v="147127"/>
    <n v="73541"/>
    <n v="25132"/>
    <n v="391"/>
    <x v="2"/>
    <x v="2"/>
    <n v="48454"/>
    <n v="98673"/>
  </r>
  <r>
    <x v="260"/>
    <n v="173453"/>
    <n v="53387"/>
    <n v="24557"/>
    <n v="344"/>
    <x v="0"/>
    <x v="2"/>
    <n v="95509"/>
    <n v="77944"/>
  </r>
  <r>
    <x v="261"/>
    <n v="144458"/>
    <n v="78908"/>
    <n v="23199"/>
    <n v="161"/>
    <x v="2"/>
    <x v="0"/>
    <n v="42351"/>
    <n v="102107"/>
  </r>
  <r>
    <x v="262"/>
    <n v="72175"/>
    <n v="43057"/>
    <n v="8841"/>
    <n v="431"/>
    <x v="1"/>
    <x v="1"/>
    <n v="20277"/>
    <n v="51898"/>
  </r>
  <r>
    <x v="263"/>
    <n v="179235"/>
    <n v="94028"/>
    <n v="15197"/>
    <n v="269"/>
    <x v="0"/>
    <x v="0"/>
    <n v="70010"/>
    <n v="109225"/>
  </r>
  <r>
    <x v="264"/>
    <n v="114771"/>
    <n v="85731"/>
    <n v="13016"/>
    <n v="368"/>
    <x v="0"/>
    <x v="1"/>
    <n v="16024"/>
    <n v="98747"/>
  </r>
  <r>
    <x v="265"/>
    <n v="187157"/>
    <n v="54858"/>
    <n v="12011"/>
    <n v="366"/>
    <x v="0"/>
    <x v="1"/>
    <n v="120288"/>
    <n v="66869"/>
  </r>
  <r>
    <x v="266"/>
    <n v="181300"/>
    <n v="78689"/>
    <n v="9493"/>
    <n v="153"/>
    <x v="3"/>
    <x v="3"/>
    <n v="93118"/>
    <n v="88182"/>
  </r>
  <r>
    <x v="267"/>
    <n v="146925"/>
    <n v="74638"/>
    <n v="22058"/>
    <n v="115"/>
    <x v="3"/>
    <x v="3"/>
    <n v="50229"/>
    <n v="96696"/>
  </r>
  <r>
    <x v="268"/>
    <n v="126358"/>
    <n v="76486"/>
    <n v="29472"/>
    <n v="107"/>
    <x v="2"/>
    <x v="0"/>
    <n v="20400"/>
    <n v="105958"/>
  </r>
  <r>
    <x v="269"/>
    <n v="107057"/>
    <n v="50567"/>
    <n v="13578"/>
    <n v="203"/>
    <x v="1"/>
    <x v="2"/>
    <n v="42912"/>
    <n v="64145"/>
  </r>
  <r>
    <x v="270"/>
    <n v="66150"/>
    <n v="59739"/>
    <n v="7158"/>
    <n v="158"/>
    <x v="3"/>
    <x v="0"/>
    <n v="-747"/>
    <n v="66897"/>
  </r>
  <r>
    <x v="271"/>
    <n v="64425"/>
    <n v="87804"/>
    <n v="24045"/>
    <n v="412"/>
    <x v="0"/>
    <x v="1"/>
    <n v="-47424"/>
    <n v="111849"/>
  </r>
  <r>
    <x v="272"/>
    <n v="76032"/>
    <n v="33754"/>
    <n v="7064"/>
    <n v="139"/>
    <x v="3"/>
    <x v="3"/>
    <n v="35214"/>
    <n v="40818"/>
  </r>
  <r>
    <x v="273"/>
    <n v="62198"/>
    <n v="57044"/>
    <n v="8253"/>
    <n v="336"/>
    <x v="1"/>
    <x v="0"/>
    <n v="-3099"/>
    <n v="65297"/>
  </r>
  <r>
    <x v="274"/>
    <n v="178865"/>
    <n v="97260"/>
    <n v="26363"/>
    <n v="485"/>
    <x v="3"/>
    <x v="0"/>
    <n v="55242"/>
    <n v="123623"/>
  </r>
  <r>
    <x v="275"/>
    <n v="199777"/>
    <n v="96912"/>
    <n v="29087"/>
    <n v="193"/>
    <x v="0"/>
    <x v="3"/>
    <n v="73778"/>
    <n v="125999"/>
  </r>
  <r>
    <x v="276"/>
    <n v="83236"/>
    <n v="38706"/>
    <n v="17828"/>
    <n v="321"/>
    <x v="2"/>
    <x v="3"/>
    <n v="26702"/>
    <n v="56534"/>
  </r>
  <r>
    <x v="277"/>
    <n v="147955"/>
    <n v="38894"/>
    <n v="6401"/>
    <n v="303"/>
    <x v="0"/>
    <x v="3"/>
    <n v="102660"/>
    <n v="45295"/>
  </r>
  <r>
    <x v="278"/>
    <n v="163145"/>
    <n v="48037"/>
    <n v="24643"/>
    <n v="237"/>
    <x v="1"/>
    <x v="1"/>
    <n v="90465"/>
    <n v="72680"/>
  </r>
  <r>
    <x v="279"/>
    <n v="154914"/>
    <n v="81612"/>
    <n v="20193"/>
    <n v="399"/>
    <x v="2"/>
    <x v="3"/>
    <n v="53109"/>
    <n v="101805"/>
  </r>
  <r>
    <x v="280"/>
    <n v="162870"/>
    <n v="59725"/>
    <n v="17096"/>
    <n v="494"/>
    <x v="3"/>
    <x v="2"/>
    <n v="86049"/>
    <n v="76821"/>
  </r>
  <r>
    <x v="281"/>
    <n v="176243"/>
    <n v="35926"/>
    <n v="25307"/>
    <n v="306"/>
    <x v="3"/>
    <x v="0"/>
    <n v="115010"/>
    <n v="61233"/>
  </r>
  <r>
    <x v="282"/>
    <n v="74596"/>
    <n v="39496"/>
    <n v="9214"/>
    <n v="435"/>
    <x v="3"/>
    <x v="3"/>
    <n v="25886"/>
    <n v="48710"/>
  </r>
  <r>
    <x v="283"/>
    <n v="192351"/>
    <n v="86447"/>
    <n v="24611"/>
    <n v="180"/>
    <x v="2"/>
    <x v="3"/>
    <n v="81293"/>
    <n v="111058"/>
  </r>
  <r>
    <x v="284"/>
    <n v="171496"/>
    <n v="59806"/>
    <n v="16023"/>
    <n v="317"/>
    <x v="0"/>
    <x v="1"/>
    <n v="95667"/>
    <n v="75829"/>
  </r>
  <r>
    <x v="285"/>
    <n v="190273"/>
    <n v="71321"/>
    <n v="16950"/>
    <n v="101"/>
    <x v="2"/>
    <x v="1"/>
    <n v="102002"/>
    <n v="88271"/>
  </r>
  <r>
    <x v="286"/>
    <n v="198155"/>
    <n v="95095"/>
    <n v="15704"/>
    <n v="277"/>
    <x v="2"/>
    <x v="0"/>
    <n v="87356"/>
    <n v="110799"/>
  </r>
  <r>
    <x v="287"/>
    <n v="180674"/>
    <n v="52656"/>
    <n v="15343"/>
    <n v="495"/>
    <x v="1"/>
    <x v="2"/>
    <n v="112675"/>
    <n v="67999"/>
  </r>
  <r>
    <x v="288"/>
    <n v="180307"/>
    <n v="85147"/>
    <n v="16867"/>
    <n v="470"/>
    <x v="2"/>
    <x v="0"/>
    <n v="78293"/>
    <n v="102014"/>
  </r>
  <r>
    <x v="289"/>
    <n v="79063"/>
    <n v="79666"/>
    <n v="7745"/>
    <n v="445"/>
    <x v="3"/>
    <x v="3"/>
    <n v="-8348"/>
    <n v="87411"/>
  </r>
  <r>
    <x v="290"/>
    <n v="127642"/>
    <n v="68787"/>
    <n v="27475"/>
    <n v="378"/>
    <x v="0"/>
    <x v="2"/>
    <n v="31380"/>
    <n v="96262"/>
  </r>
  <r>
    <x v="291"/>
    <n v="150093"/>
    <n v="92946"/>
    <n v="8866"/>
    <n v="245"/>
    <x v="0"/>
    <x v="2"/>
    <n v="48281"/>
    <n v="101812"/>
  </r>
  <r>
    <x v="292"/>
    <n v="95954"/>
    <n v="51727"/>
    <n v="16956"/>
    <n v="417"/>
    <x v="0"/>
    <x v="2"/>
    <n v="27271"/>
    <n v="68683"/>
  </r>
  <r>
    <x v="293"/>
    <n v="87856"/>
    <n v="98056"/>
    <n v="10818"/>
    <n v="323"/>
    <x v="3"/>
    <x v="2"/>
    <n v="-21018"/>
    <n v="108874"/>
  </r>
  <r>
    <x v="294"/>
    <n v="62573"/>
    <n v="33081"/>
    <n v="23606"/>
    <n v="468"/>
    <x v="3"/>
    <x v="0"/>
    <n v="5886"/>
    <n v="56687"/>
  </r>
  <r>
    <x v="295"/>
    <n v="95367"/>
    <n v="64196"/>
    <n v="21093"/>
    <n v="483"/>
    <x v="3"/>
    <x v="1"/>
    <n v="10078"/>
    <n v="85289"/>
  </r>
  <r>
    <x v="296"/>
    <n v="159608"/>
    <n v="66735"/>
    <n v="24176"/>
    <n v="161"/>
    <x v="3"/>
    <x v="1"/>
    <n v="68697"/>
    <n v="90911"/>
  </r>
  <r>
    <x v="297"/>
    <n v="120774"/>
    <n v="55498"/>
    <n v="20493"/>
    <n v="393"/>
    <x v="3"/>
    <x v="3"/>
    <n v="44783"/>
    <n v="75991"/>
  </r>
  <r>
    <x v="298"/>
    <n v="83752"/>
    <n v="61656"/>
    <n v="25447"/>
    <n v="338"/>
    <x v="2"/>
    <x v="1"/>
    <n v="-3351"/>
    <n v="87103"/>
  </r>
  <r>
    <x v="299"/>
    <n v="115029"/>
    <n v="97695"/>
    <n v="22908"/>
    <n v="294"/>
    <x v="3"/>
    <x v="1"/>
    <n v="-5574"/>
    <n v="120603"/>
  </r>
  <r>
    <x v="300"/>
    <n v="190282"/>
    <n v="67900"/>
    <n v="13224"/>
    <n v="265"/>
    <x v="3"/>
    <x v="1"/>
    <n v="109158"/>
    <n v="81124"/>
  </r>
  <r>
    <x v="301"/>
    <n v="111693"/>
    <n v="77701"/>
    <n v="27582"/>
    <n v="321"/>
    <x v="3"/>
    <x v="1"/>
    <n v="6410"/>
    <n v="105283"/>
  </r>
  <r>
    <x v="302"/>
    <n v="176739"/>
    <n v="49033"/>
    <n v="9025"/>
    <n v="160"/>
    <x v="3"/>
    <x v="3"/>
    <n v="118681"/>
    <n v="58058"/>
  </r>
  <r>
    <x v="303"/>
    <n v="115961"/>
    <n v="40805"/>
    <n v="23950"/>
    <n v="228"/>
    <x v="0"/>
    <x v="0"/>
    <n v="51206"/>
    <n v="64755"/>
  </r>
  <r>
    <x v="304"/>
    <n v="186678"/>
    <n v="65851"/>
    <n v="24187"/>
    <n v="272"/>
    <x v="3"/>
    <x v="2"/>
    <n v="96640"/>
    <n v="90038"/>
  </r>
  <r>
    <x v="305"/>
    <n v="134532"/>
    <n v="56832"/>
    <n v="25093"/>
    <n v="255"/>
    <x v="2"/>
    <x v="1"/>
    <n v="52607"/>
    <n v="81925"/>
  </r>
  <r>
    <x v="306"/>
    <n v="141994"/>
    <n v="93437"/>
    <n v="11155"/>
    <n v="477"/>
    <x v="2"/>
    <x v="0"/>
    <n v="37402"/>
    <n v="104592"/>
  </r>
  <r>
    <x v="307"/>
    <n v="116133"/>
    <n v="43944"/>
    <n v="18839"/>
    <n v="209"/>
    <x v="2"/>
    <x v="1"/>
    <n v="53350"/>
    <n v="62783"/>
  </r>
  <r>
    <x v="308"/>
    <n v="121268"/>
    <n v="49873"/>
    <n v="5719"/>
    <n v="368"/>
    <x v="1"/>
    <x v="1"/>
    <n v="65676"/>
    <n v="55592"/>
  </r>
  <r>
    <x v="309"/>
    <n v="91653"/>
    <n v="70372"/>
    <n v="19890"/>
    <n v="455"/>
    <x v="0"/>
    <x v="2"/>
    <n v="1391"/>
    <n v="90262"/>
  </r>
  <r>
    <x v="310"/>
    <n v="181829"/>
    <n v="45379"/>
    <n v="27900"/>
    <n v="490"/>
    <x v="3"/>
    <x v="2"/>
    <n v="108550"/>
    <n v="73279"/>
  </r>
  <r>
    <x v="311"/>
    <n v="188377"/>
    <n v="66751"/>
    <n v="25963"/>
    <n v="377"/>
    <x v="1"/>
    <x v="2"/>
    <n v="95663"/>
    <n v="92714"/>
  </r>
  <r>
    <x v="312"/>
    <n v="61622"/>
    <n v="35110"/>
    <n v="22356"/>
    <n v="173"/>
    <x v="3"/>
    <x v="1"/>
    <n v="4156"/>
    <n v="57466"/>
  </r>
  <r>
    <x v="313"/>
    <n v="108756"/>
    <n v="84341"/>
    <n v="25102"/>
    <n v="306"/>
    <x v="1"/>
    <x v="1"/>
    <n v="-687"/>
    <n v="109443"/>
  </r>
  <r>
    <x v="314"/>
    <n v="100809"/>
    <n v="42087"/>
    <n v="28779"/>
    <n v="487"/>
    <x v="1"/>
    <x v="1"/>
    <n v="29943"/>
    <n v="70866"/>
  </r>
  <r>
    <x v="315"/>
    <n v="76725"/>
    <n v="53762"/>
    <n v="25786"/>
    <n v="378"/>
    <x v="2"/>
    <x v="2"/>
    <n v="-2823"/>
    <n v="79548"/>
  </r>
  <r>
    <x v="316"/>
    <n v="111226"/>
    <n v="39596"/>
    <n v="25936"/>
    <n v="474"/>
    <x v="2"/>
    <x v="3"/>
    <n v="45694"/>
    <n v="65532"/>
  </r>
  <r>
    <x v="317"/>
    <n v="141182"/>
    <n v="48313"/>
    <n v="23591"/>
    <n v="425"/>
    <x v="1"/>
    <x v="0"/>
    <n v="69278"/>
    <n v="71904"/>
  </r>
  <r>
    <x v="318"/>
    <n v="89402"/>
    <n v="96549"/>
    <n v="9426"/>
    <n v="439"/>
    <x v="2"/>
    <x v="3"/>
    <n v="-16573"/>
    <n v="105975"/>
  </r>
  <r>
    <x v="319"/>
    <n v="64263"/>
    <n v="53705"/>
    <n v="28303"/>
    <n v="456"/>
    <x v="1"/>
    <x v="1"/>
    <n v="-17745"/>
    <n v="82008"/>
  </r>
  <r>
    <x v="320"/>
    <n v="107924"/>
    <n v="97364"/>
    <n v="17512"/>
    <n v="439"/>
    <x v="0"/>
    <x v="1"/>
    <n v="-6952"/>
    <n v="114876"/>
  </r>
  <r>
    <x v="321"/>
    <n v="134182"/>
    <n v="32023"/>
    <n v="20064"/>
    <n v="303"/>
    <x v="2"/>
    <x v="3"/>
    <n v="82095"/>
    <n v="52087"/>
  </r>
  <r>
    <x v="322"/>
    <n v="95737"/>
    <n v="89796"/>
    <n v="18767"/>
    <n v="260"/>
    <x v="2"/>
    <x v="1"/>
    <n v="-12826"/>
    <n v="108563"/>
  </r>
  <r>
    <x v="323"/>
    <n v="161332"/>
    <n v="94429"/>
    <n v="16308"/>
    <n v="127"/>
    <x v="2"/>
    <x v="0"/>
    <n v="50595"/>
    <n v="110737"/>
  </r>
  <r>
    <x v="324"/>
    <n v="149563"/>
    <n v="91627"/>
    <n v="16477"/>
    <n v="491"/>
    <x v="0"/>
    <x v="1"/>
    <n v="41459"/>
    <n v="108104"/>
  </r>
  <r>
    <x v="325"/>
    <n v="188575"/>
    <n v="63848"/>
    <n v="17903"/>
    <n v="356"/>
    <x v="1"/>
    <x v="0"/>
    <n v="106824"/>
    <n v="81751"/>
  </r>
  <r>
    <x v="326"/>
    <n v="161371"/>
    <n v="67804"/>
    <n v="29770"/>
    <n v="264"/>
    <x v="3"/>
    <x v="3"/>
    <n v="63797"/>
    <n v="97574"/>
  </r>
  <r>
    <x v="327"/>
    <n v="98709"/>
    <n v="45379"/>
    <n v="13680"/>
    <n v="162"/>
    <x v="2"/>
    <x v="3"/>
    <n v="39650"/>
    <n v="59059"/>
  </r>
  <r>
    <x v="328"/>
    <n v="81172"/>
    <n v="89664"/>
    <n v="7204"/>
    <n v="121"/>
    <x v="1"/>
    <x v="1"/>
    <n v="-15696"/>
    <n v="96868"/>
  </r>
  <r>
    <x v="329"/>
    <n v="71555"/>
    <n v="57766"/>
    <n v="26729"/>
    <n v="169"/>
    <x v="0"/>
    <x v="0"/>
    <n v="-12940"/>
    <n v="84495"/>
  </r>
  <r>
    <x v="330"/>
    <n v="113276"/>
    <n v="98099"/>
    <n v="24660"/>
    <n v="480"/>
    <x v="3"/>
    <x v="1"/>
    <n v="-9483"/>
    <n v="122759"/>
  </r>
  <r>
    <x v="331"/>
    <n v="117492"/>
    <n v="66060"/>
    <n v="6102"/>
    <n v="195"/>
    <x v="2"/>
    <x v="2"/>
    <n v="45330"/>
    <n v="72162"/>
  </r>
  <r>
    <x v="332"/>
    <n v="149599"/>
    <n v="99122"/>
    <n v="10243"/>
    <n v="262"/>
    <x v="0"/>
    <x v="2"/>
    <n v="40234"/>
    <n v="109365"/>
  </r>
  <r>
    <x v="333"/>
    <n v="71046"/>
    <n v="46087"/>
    <n v="11614"/>
    <n v="178"/>
    <x v="0"/>
    <x v="2"/>
    <n v="13345"/>
    <n v="57701"/>
  </r>
  <r>
    <x v="334"/>
    <n v="176021"/>
    <n v="78868"/>
    <n v="21299"/>
    <n v="104"/>
    <x v="3"/>
    <x v="2"/>
    <n v="75854"/>
    <n v="100167"/>
  </r>
  <r>
    <x v="335"/>
    <n v="64853"/>
    <n v="53225"/>
    <n v="13707"/>
    <n v="415"/>
    <x v="1"/>
    <x v="1"/>
    <n v="-2079"/>
    <n v="66932"/>
  </r>
  <r>
    <x v="336"/>
    <n v="180900"/>
    <n v="36643"/>
    <n v="18913"/>
    <n v="219"/>
    <x v="2"/>
    <x v="2"/>
    <n v="125344"/>
    <n v="55556"/>
  </r>
  <r>
    <x v="337"/>
    <n v="119129"/>
    <n v="66727"/>
    <n v="26607"/>
    <n v="401"/>
    <x v="2"/>
    <x v="0"/>
    <n v="25795"/>
    <n v="93334"/>
  </r>
  <r>
    <x v="338"/>
    <n v="174130"/>
    <n v="41005"/>
    <n v="29968"/>
    <n v="277"/>
    <x v="1"/>
    <x v="3"/>
    <n v="103157"/>
    <n v="70973"/>
  </r>
  <r>
    <x v="339"/>
    <n v="181789"/>
    <n v="95697"/>
    <n v="5630"/>
    <n v="275"/>
    <x v="1"/>
    <x v="3"/>
    <n v="80462"/>
    <n v="101327"/>
  </r>
  <r>
    <x v="340"/>
    <n v="98890"/>
    <n v="46029"/>
    <n v="16908"/>
    <n v="489"/>
    <x v="1"/>
    <x v="2"/>
    <n v="35953"/>
    <n v="62937"/>
  </r>
  <r>
    <x v="341"/>
    <n v="126017"/>
    <n v="44226"/>
    <n v="15847"/>
    <n v="316"/>
    <x v="3"/>
    <x v="2"/>
    <n v="65944"/>
    <n v="60073"/>
  </r>
  <r>
    <x v="342"/>
    <n v="192596"/>
    <n v="93646"/>
    <n v="14171"/>
    <n v="155"/>
    <x v="3"/>
    <x v="2"/>
    <n v="84779"/>
    <n v="107817"/>
  </r>
  <r>
    <x v="343"/>
    <n v="160424"/>
    <n v="90603"/>
    <n v="17721"/>
    <n v="465"/>
    <x v="2"/>
    <x v="1"/>
    <n v="52100"/>
    <n v="108324"/>
  </r>
  <r>
    <x v="344"/>
    <n v="75048"/>
    <n v="58731"/>
    <n v="28067"/>
    <n v="286"/>
    <x v="3"/>
    <x v="3"/>
    <n v="-11750"/>
    <n v="86798"/>
  </r>
  <r>
    <x v="345"/>
    <n v="114912"/>
    <n v="98926"/>
    <n v="21661"/>
    <n v="331"/>
    <x v="0"/>
    <x v="2"/>
    <n v="-5675"/>
    <n v="120587"/>
  </r>
  <r>
    <x v="346"/>
    <n v="94008"/>
    <n v="35997"/>
    <n v="21616"/>
    <n v="354"/>
    <x v="2"/>
    <x v="0"/>
    <n v="36395"/>
    <n v="57613"/>
  </r>
  <r>
    <x v="347"/>
    <n v="191132"/>
    <n v="85506"/>
    <n v="14744"/>
    <n v="203"/>
    <x v="3"/>
    <x v="2"/>
    <n v="90882"/>
    <n v="100250"/>
  </r>
  <r>
    <x v="348"/>
    <n v="143559"/>
    <n v="79815"/>
    <n v="10690"/>
    <n v="176"/>
    <x v="1"/>
    <x v="3"/>
    <n v="53054"/>
    <n v="90505"/>
  </r>
  <r>
    <x v="349"/>
    <n v="115337"/>
    <n v="72092"/>
    <n v="18401"/>
    <n v="329"/>
    <x v="0"/>
    <x v="2"/>
    <n v="24844"/>
    <n v="90493"/>
  </r>
  <r>
    <x v="350"/>
    <n v="170616"/>
    <n v="92539"/>
    <n v="12659"/>
    <n v="357"/>
    <x v="1"/>
    <x v="3"/>
    <n v="65418"/>
    <n v="105198"/>
  </r>
  <r>
    <x v="351"/>
    <n v="73350"/>
    <n v="96077"/>
    <n v="15601"/>
    <n v="363"/>
    <x v="2"/>
    <x v="2"/>
    <n v="-38328"/>
    <n v="111678"/>
  </r>
  <r>
    <x v="352"/>
    <n v="84354"/>
    <n v="51817"/>
    <n v="16704"/>
    <n v="430"/>
    <x v="1"/>
    <x v="0"/>
    <n v="15833"/>
    <n v="68521"/>
  </r>
  <r>
    <x v="353"/>
    <n v="105186"/>
    <n v="67861"/>
    <n v="5025"/>
    <n v="281"/>
    <x v="3"/>
    <x v="2"/>
    <n v="32300"/>
    <n v="72886"/>
  </r>
  <r>
    <x v="354"/>
    <n v="88145"/>
    <n v="43428"/>
    <n v="20384"/>
    <n v="480"/>
    <x v="3"/>
    <x v="0"/>
    <n v="24333"/>
    <n v="63812"/>
  </r>
  <r>
    <x v="355"/>
    <n v="146123"/>
    <n v="73934"/>
    <n v="18705"/>
    <n v="355"/>
    <x v="2"/>
    <x v="0"/>
    <n v="53484"/>
    <n v="92639"/>
  </r>
  <r>
    <x v="356"/>
    <n v="80581"/>
    <n v="40258"/>
    <n v="28852"/>
    <n v="137"/>
    <x v="1"/>
    <x v="2"/>
    <n v="11471"/>
    <n v="69110"/>
  </r>
  <r>
    <x v="357"/>
    <n v="148929"/>
    <n v="87775"/>
    <n v="27794"/>
    <n v="275"/>
    <x v="2"/>
    <x v="0"/>
    <n v="33360"/>
    <n v="115569"/>
  </r>
  <r>
    <x v="358"/>
    <n v="83051"/>
    <n v="35469"/>
    <n v="13652"/>
    <n v="126"/>
    <x v="1"/>
    <x v="1"/>
    <n v="33930"/>
    <n v="49121"/>
  </r>
  <r>
    <x v="359"/>
    <n v="111474"/>
    <n v="58854"/>
    <n v="25148"/>
    <n v="375"/>
    <x v="0"/>
    <x v="2"/>
    <n v="27472"/>
    <n v="84002"/>
  </r>
  <r>
    <x v="360"/>
    <n v="151748"/>
    <n v="36256"/>
    <n v="27983"/>
    <n v="239"/>
    <x v="3"/>
    <x v="2"/>
    <n v="87509"/>
    <n v="64239"/>
  </r>
  <r>
    <x v="361"/>
    <n v="185995"/>
    <n v="63937"/>
    <n v="18379"/>
    <n v="398"/>
    <x v="2"/>
    <x v="0"/>
    <n v="103679"/>
    <n v="82316"/>
  </r>
  <r>
    <x v="362"/>
    <n v="129626"/>
    <n v="31651"/>
    <n v="26486"/>
    <n v="386"/>
    <x v="0"/>
    <x v="0"/>
    <n v="71489"/>
    <n v="58137"/>
  </r>
  <r>
    <x v="363"/>
    <n v="66960"/>
    <n v="80288"/>
    <n v="12006"/>
    <n v="190"/>
    <x v="0"/>
    <x v="2"/>
    <n v="-25334"/>
    <n v="92294"/>
  </r>
  <r>
    <x v="364"/>
    <n v="96408"/>
    <n v="55051"/>
    <n v="24867"/>
    <n v="160"/>
    <x v="2"/>
    <x v="1"/>
    <n v="16490"/>
    <n v="79918"/>
  </r>
  <r>
    <x v="365"/>
    <n v="154006"/>
    <n v="57386"/>
    <n v="23378"/>
    <n v="464"/>
    <x v="2"/>
    <x v="0"/>
    <n v="73242"/>
    <n v="80764"/>
  </r>
  <r>
    <x v="366"/>
    <n v="117134"/>
    <n v="46184"/>
    <n v="13682"/>
    <n v="446"/>
    <x v="0"/>
    <x v="0"/>
    <n v="57268"/>
    <n v="59866"/>
  </r>
  <r>
    <x v="367"/>
    <n v="192413"/>
    <n v="63787"/>
    <n v="6072"/>
    <n v="262"/>
    <x v="1"/>
    <x v="3"/>
    <n v="122554"/>
    <n v="69859"/>
  </r>
  <r>
    <x v="368"/>
    <n v="150327"/>
    <n v="51621"/>
    <n v="28091"/>
    <n v="450"/>
    <x v="0"/>
    <x v="1"/>
    <n v="70615"/>
    <n v="79712"/>
  </r>
  <r>
    <x v="369"/>
    <n v="191410"/>
    <n v="89792"/>
    <n v="5215"/>
    <n v="242"/>
    <x v="2"/>
    <x v="1"/>
    <n v="96403"/>
    <n v="95007"/>
  </r>
  <r>
    <x v="370"/>
    <n v="71344"/>
    <n v="75253"/>
    <n v="28989"/>
    <n v="499"/>
    <x v="0"/>
    <x v="2"/>
    <n v="-32898"/>
    <n v="104242"/>
  </r>
  <r>
    <x v="371"/>
    <n v="192822"/>
    <n v="64051"/>
    <n v="14915"/>
    <n v="352"/>
    <x v="1"/>
    <x v="1"/>
    <n v="113856"/>
    <n v="78966"/>
  </r>
  <r>
    <x v="372"/>
    <n v="127957"/>
    <n v="79811"/>
    <n v="14784"/>
    <n v="368"/>
    <x v="3"/>
    <x v="2"/>
    <n v="33362"/>
    <n v="94595"/>
  </r>
  <r>
    <x v="373"/>
    <n v="165423"/>
    <n v="60447"/>
    <n v="23990"/>
    <n v="468"/>
    <x v="3"/>
    <x v="3"/>
    <n v="80986"/>
    <n v="84437"/>
  </r>
  <r>
    <x v="374"/>
    <n v="118053"/>
    <n v="60254"/>
    <n v="29734"/>
    <n v="390"/>
    <x v="0"/>
    <x v="1"/>
    <n v="28065"/>
    <n v="89988"/>
  </r>
  <r>
    <x v="375"/>
    <n v="137454"/>
    <n v="87418"/>
    <n v="19824"/>
    <n v="286"/>
    <x v="1"/>
    <x v="0"/>
    <n v="30212"/>
    <n v="107242"/>
  </r>
  <r>
    <x v="376"/>
    <n v="150600"/>
    <n v="44472"/>
    <n v="26165"/>
    <n v="403"/>
    <x v="3"/>
    <x v="3"/>
    <n v="79963"/>
    <n v="70637"/>
  </r>
  <r>
    <x v="377"/>
    <n v="182732"/>
    <n v="33471"/>
    <n v="8313"/>
    <n v="390"/>
    <x v="0"/>
    <x v="2"/>
    <n v="140948"/>
    <n v="41784"/>
  </r>
  <r>
    <x v="378"/>
    <n v="97641"/>
    <n v="38329"/>
    <n v="16033"/>
    <n v="185"/>
    <x v="0"/>
    <x v="3"/>
    <n v="43279"/>
    <n v="54362"/>
  </r>
  <r>
    <x v="379"/>
    <n v="89711"/>
    <n v="64865"/>
    <n v="14968"/>
    <n v="265"/>
    <x v="1"/>
    <x v="2"/>
    <n v="9878"/>
    <n v="79833"/>
  </r>
  <r>
    <x v="380"/>
    <n v="130342"/>
    <n v="76850"/>
    <n v="21241"/>
    <n v="213"/>
    <x v="2"/>
    <x v="3"/>
    <n v="32251"/>
    <n v="98091"/>
  </r>
  <r>
    <x v="381"/>
    <n v="166896"/>
    <n v="84220"/>
    <n v="29147"/>
    <n v="455"/>
    <x v="0"/>
    <x v="2"/>
    <n v="53529"/>
    <n v="113367"/>
  </r>
  <r>
    <x v="382"/>
    <n v="147833"/>
    <n v="36397"/>
    <n v="10939"/>
    <n v="282"/>
    <x v="2"/>
    <x v="1"/>
    <n v="100497"/>
    <n v="47336"/>
  </r>
  <r>
    <x v="383"/>
    <n v="116276"/>
    <n v="65525"/>
    <n v="19696"/>
    <n v="306"/>
    <x v="2"/>
    <x v="0"/>
    <n v="31055"/>
    <n v="85221"/>
  </r>
  <r>
    <x v="384"/>
    <n v="79541"/>
    <n v="83072"/>
    <n v="19794"/>
    <n v="355"/>
    <x v="3"/>
    <x v="2"/>
    <n v="-23325"/>
    <n v="102866"/>
  </r>
  <r>
    <x v="385"/>
    <n v="154457"/>
    <n v="53284"/>
    <n v="7295"/>
    <n v="334"/>
    <x v="2"/>
    <x v="3"/>
    <n v="93878"/>
    <n v="60579"/>
  </r>
  <r>
    <x v="386"/>
    <n v="104813"/>
    <n v="91330"/>
    <n v="27069"/>
    <n v="454"/>
    <x v="1"/>
    <x v="2"/>
    <n v="-13586"/>
    <n v="118399"/>
  </r>
  <r>
    <x v="387"/>
    <n v="199892"/>
    <n v="55122"/>
    <n v="6696"/>
    <n v="102"/>
    <x v="3"/>
    <x v="2"/>
    <n v="138074"/>
    <n v="61818"/>
  </r>
  <r>
    <x v="388"/>
    <n v="84070"/>
    <n v="92812"/>
    <n v="16185"/>
    <n v="307"/>
    <x v="3"/>
    <x v="2"/>
    <n v="-24927"/>
    <n v="108997"/>
  </r>
  <r>
    <x v="389"/>
    <n v="140559"/>
    <n v="37999"/>
    <n v="23330"/>
    <n v="296"/>
    <x v="3"/>
    <x v="3"/>
    <n v="79230"/>
    <n v="61329"/>
  </r>
  <r>
    <x v="390"/>
    <n v="101786"/>
    <n v="52436"/>
    <n v="17001"/>
    <n v="440"/>
    <x v="0"/>
    <x v="0"/>
    <n v="32349"/>
    <n v="69437"/>
  </r>
  <r>
    <x v="391"/>
    <n v="197809"/>
    <n v="72963"/>
    <n v="19350"/>
    <n v="224"/>
    <x v="0"/>
    <x v="1"/>
    <n v="105496"/>
    <n v="92313"/>
  </r>
  <r>
    <x v="392"/>
    <n v="96062"/>
    <n v="32096"/>
    <n v="24167"/>
    <n v="237"/>
    <x v="2"/>
    <x v="0"/>
    <n v="39799"/>
    <n v="56263"/>
  </r>
  <r>
    <x v="393"/>
    <n v="111571"/>
    <n v="55279"/>
    <n v="8644"/>
    <n v="438"/>
    <x v="3"/>
    <x v="2"/>
    <n v="47648"/>
    <n v="63923"/>
  </r>
  <r>
    <x v="394"/>
    <n v="85510"/>
    <n v="56201"/>
    <n v="26625"/>
    <n v="124"/>
    <x v="3"/>
    <x v="3"/>
    <n v="2684"/>
    <n v="82826"/>
  </r>
  <r>
    <x v="395"/>
    <n v="79426"/>
    <n v="49715"/>
    <n v="11420"/>
    <n v="167"/>
    <x v="1"/>
    <x v="0"/>
    <n v="18291"/>
    <n v="61135"/>
  </r>
  <r>
    <x v="396"/>
    <n v="97265"/>
    <n v="59309"/>
    <n v="28941"/>
    <n v="160"/>
    <x v="2"/>
    <x v="2"/>
    <n v="9015"/>
    <n v="88250"/>
  </r>
  <r>
    <x v="397"/>
    <n v="126150"/>
    <n v="45078"/>
    <n v="16837"/>
    <n v="128"/>
    <x v="1"/>
    <x v="1"/>
    <n v="64235"/>
    <n v="61915"/>
  </r>
  <r>
    <x v="398"/>
    <n v="147312"/>
    <n v="86614"/>
    <n v="24029"/>
    <n v="482"/>
    <x v="2"/>
    <x v="1"/>
    <n v="36669"/>
    <n v="110643"/>
  </r>
  <r>
    <x v="399"/>
    <n v="149613"/>
    <n v="35105"/>
    <n v="27973"/>
    <n v="118"/>
    <x v="2"/>
    <x v="1"/>
    <n v="86535"/>
    <n v="63078"/>
  </r>
  <r>
    <x v="400"/>
    <n v="134910"/>
    <n v="32839"/>
    <n v="11353"/>
    <n v="270"/>
    <x v="0"/>
    <x v="2"/>
    <n v="90718"/>
    <n v="44192"/>
  </r>
  <r>
    <x v="401"/>
    <n v="112375"/>
    <n v="98920"/>
    <n v="15541"/>
    <n v="173"/>
    <x v="0"/>
    <x v="3"/>
    <n v="-2086"/>
    <n v="114461"/>
  </r>
  <r>
    <x v="402"/>
    <n v="181826"/>
    <n v="73619"/>
    <n v="6932"/>
    <n v="160"/>
    <x v="1"/>
    <x v="0"/>
    <n v="101275"/>
    <n v="80551"/>
  </r>
  <r>
    <x v="403"/>
    <n v="95435"/>
    <n v="72821"/>
    <n v="16486"/>
    <n v="252"/>
    <x v="2"/>
    <x v="1"/>
    <n v="6128"/>
    <n v="89307"/>
  </r>
  <r>
    <x v="404"/>
    <n v="156443"/>
    <n v="43493"/>
    <n v="6757"/>
    <n v="375"/>
    <x v="3"/>
    <x v="2"/>
    <n v="106193"/>
    <n v="50250"/>
  </r>
  <r>
    <x v="405"/>
    <n v="194055"/>
    <n v="47069"/>
    <n v="10085"/>
    <n v="147"/>
    <x v="0"/>
    <x v="2"/>
    <n v="136901"/>
    <n v="57154"/>
  </r>
  <r>
    <x v="406"/>
    <n v="83510"/>
    <n v="37531"/>
    <n v="10637"/>
    <n v="310"/>
    <x v="3"/>
    <x v="0"/>
    <n v="35342"/>
    <n v="48168"/>
  </r>
  <r>
    <x v="407"/>
    <n v="154071"/>
    <n v="67051"/>
    <n v="6116"/>
    <n v="442"/>
    <x v="1"/>
    <x v="1"/>
    <n v="80904"/>
    <n v="73167"/>
  </r>
  <r>
    <x v="408"/>
    <n v="66640"/>
    <n v="37736"/>
    <n v="15759"/>
    <n v="238"/>
    <x v="0"/>
    <x v="2"/>
    <n v="13145"/>
    <n v="53495"/>
  </r>
  <r>
    <x v="409"/>
    <n v="104547"/>
    <n v="37710"/>
    <n v="16691"/>
    <n v="209"/>
    <x v="0"/>
    <x v="0"/>
    <n v="50146"/>
    <n v="54401"/>
  </r>
  <r>
    <x v="410"/>
    <n v="114620"/>
    <n v="97155"/>
    <n v="5492"/>
    <n v="282"/>
    <x v="2"/>
    <x v="3"/>
    <n v="11973"/>
    <n v="102647"/>
  </r>
  <r>
    <x v="411"/>
    <n v="175608"/>
    <n v="43975"/>
    <n v="13811"/>
    <n v="127"/>
    <x v="1"/>
    <x v="3"/>
    <n v="117822"/>
    <n v="57786"/>
  </r>
  <r>
    <x v="412"/>
    <n v="67564"/>
    <n v="92424"/>
    <n v="29272"/>
    <n v="296"/>
    <x v="2"/>
    <x v="3"/>
    <n v="-54132"/>
    <n v="121696"/>
  </r>
  <r>
    <x v="413"/>
    <n v="173824"/>
    <n v="75603"/>
    <n v="11474"/>
    <n v="290"/>
    <x v="0"/>
    <x v="1"/>
    <n v="86747"/>
    <n v="87077"/>
  </r>
  <r>
    <x v="414"/>
    <n v="139273"/>
    <n v="53252"/>
    <n v="19385"/>
    <n v="414"/>
    <x v="1"/>
    <x v="0"/>
    <n v="66636"/>
    <n v="72637"/>
  </r>
  <r>
    <x v="415"/>
    <n v="134859"/>
    <n v="31431"/>
    <n v="14738"/>
    <n v="488"/>
    <x v="0"/>
    <x v="0"/>
    <n v="88690"/>
    <n v="46169"/>
  </r>
  <r>
    <x v="416"/>
    <n v="170017"/>
    <n v="67481"/>
    <n v="26342"/>
    <n v="150"/>
    <x v="1"/>
    <x v="2"/>
    <n v="76194"/>
    <n v="93823"/>
  </r>
  <r>
    <x v="417"/>
    <n v="183618"/>
    <n v="39557"/>
    <n v="18979"/>
    <n v="248"/>
    <x v="0"/>
    <x v="2"/>
    <n v="125082"/>
    <n v="58536"/>
  </r>
  <r>
    <x v="418"/>
    <n v="185341"/>
    <n v="30162"/>
    <n v="16755"/>
    <n v="367"/>
    <x v="3"/>
    <x v="2"/>
    <n v="138424"/>
    <n v="46917"/>
  </r>
  <r>
    <x v="419"/>
    <n v="89430"/>
    <n v="64742"/>
    <n v="14797"/>
    <n v="149"/>
    <x v="3"/>
    <x v="0"/>
    <n v="9891"/>
    <n v="79539"/>
  </r>
  <r>
    <x v="420"/>
    <n v="87788"/>
    <n v="49675"/>
    <n v="19607"/>
    <n v="487"/>
    <x v="2"/>
    <x v="2"/>
    <n v="18506"/>
    <n v="69282"/>
  </r>
  <r>
    <x v="421"/>
    <n v="129346"/>
    <n v="47015"/>
    <n v="17867"/>
    <n v="345"/>
    <x v="3"/>
    <x v="0"/>
    <n v="64464"/>
    <n v="64882"/>
  </r>
  <r>
    <x v="422"/>
    <n v="156122"/>
    <n v="80057"/>
    <n v="24127"/>
    <n v="212"/>
    <x v="0"/>
    <x v="0"/>
    <n v="51938"/>
    <n v="104184"/>
  </r>
  <r>
    <x v="423"/>
    <n v="99974"/>
    <n v="62591"/>
    <n v="12866"/>
    <n v="269"/>
    <x v="0"/>
    <x v="3"/>
    <n v="24517"/>
    <n v="75457"/>
  </r>
  <r>
    <x v="424"/>
    <n v="167309"/>
    <n v="39833"/>
    <n v="20449"/>
    <n v="265"/>
    <x v="3"/>
    <x v="2"/>
    <n v="107027"/>
    <n v="60282"/>
  </r>
  <r>
    <x v="425"/>
    <n v="76371"/>
    <n v="37896"/>
    <n v="15685"/>
    <n v="113"/>
    <x v="2"/>
    <x v="3"/>
    <n v="22790"/>
    <n v="53581"/>
  </r>
  <r>
    <x v="426"/>
    <n v="105084"/>
    <n v="62972"/>
    <n v="28544"/>
    <n v="302"/>
    <x v="3"/>
    <x v="1"/>
    <n v="13568"/>
    <n v="91516"/>
  </r>
  <r>
    <x v="427"/>
    <n v="121916"/>
    <n v="79733"/>
    <n v="10451"/>
    <n v="387"/>
    <x v="1"/>
    <x v="1"/>
    <n v="31732"/>
    <n v="90184"/>
  </r>
  <r>
    <x v="428"/>
    <n v="133972"/>
    <n v="71800"/>
    <n v="26642"/>
    <n v="494"/>
    <x v="1"/>
    <x v="1"/>
    <n v="35530"/>
    <n v="98442"/>
  </r>
  <r>
    <x v="429"/>
    <n v="72984"/>
    <n v="35347"/>
    <n v="13548"/>
    <n v="288"/>
    <x v="1"/>
    <x v="0"/>
    <n v="24089"/>
    <n v="48895"/>
  </r>
  <r>
    <x v="430"/>
    <n v="93039"/>
    <n v="89063"/>
    <n v="12186"/>
    <n v="254"/>
    <x v="3"/>
    <x v="0"/>
    <n v="-8210"/>
    <n v="101249"/>
  </r>
  <r>
    <x v="431"/>
    <n v="145431"/>
    <n v="32643"/>
    <n v="11102"/>
    <n v="154"/>
    <x v="3"/>
    <x v="0"/>
    <n v="101686"/>
    <n v="43745"/>
  </r>
  <r>
    <x v="432"/>
    <n v="143691"/>
    <n v="70785"/>
    <n v="5619"/>
    <n v="281"/>
    <x v="3"/>
    <x v="2"/>
    <n v="67287"/>
    <n v="76404"/>
  </r>
  <r>
    <x v="433"/>
    <n v="118606"/>
    <n v="48681"/>
    <n v="5882"/>
    <n v="309"/>
    <x v="1"/>
    <x v="3"/>
    <n v="64043"/>
    <n v="54563"/>
  </r>
  <r>
    <x v="434"/>
    <n v="162665"/>
    <n v="80026"/>
    <n v="8642"/>
    <n v="475"/>
    <x v="2"/>
    <x v="0"/>
    <n v="73997"/>
    <n v="88668"/>
  </r>
  <r>
    <x v="435"/>
    <n v="165373"/>
    <n v="45892"/>
    <n v="6296"/>
    <n v="174"/>
    <x v="0"/>
    <x v="3"/>
    <n v="113185"/>
    <n v="52188"/>
  </r>
  <r>
    <x v="436"/>
    <n v="84574"/>
    <n v="77299"/>
    <n v="19122"/>
    <n v="376"/>
    <x v="3"/>
    <x v="3"/>
    <n v="-11847"/>
    <n v="96421"/>
  </r>
  <r>
    <x v="437"/>
    <n v="194502"/>
    <n v="47073"/>
    <n v="29820"/>
    <n v="232"/>
    <x v="2"/>
    <x v="3"/>
    <n v="117609"/>
    <n v="76893"/>
  </r>
  <r>
    <x v="438"/>
    <n v="92733"/>
    <n v="60682"/>
    <n v="7895"/>
    <n v="442"/>
    <x v="0"/>
    <x v="2"/>
    <n v="24156"/>
    <n v="68577"/>
  </r>
  <r>
    <x v="439"/>
    <n v="62050"/>
    <n v="44289"/>
    <n v="27977"/>
    <n v="158"/>
    <x v="0"/>
    <x v="2"/>
    <n v="-10216"/>
    <n v="72266"/>
  </r>
  <r>
    <x v="440"/>
    <n v="169996"/>
    <n v="37927"/>
    <n v="22313"/>
    <n v="444"/>
    <x v="0"/>
    <x v="1"/>
    <n v="109756"/>
    <n v="60240"/>
  </r>
  <r>
    <x v="441"/>
    <n v="93933"/>
    <n v="78330"/>
    <n v="10366"/>
    <n v="281"/>
    <x v="2"/>
    <x v="1"/>
    <n v="5237"/>
    <n v="88696"/>
  </r>
  <r>
    <x v="442"/>
    <n v="84951"/>
    <n v="96707"/>
    <n v="13711"/>
    <n v="438"/>
    <x v="2"/>
    <x v="3"/>
    <n v="-25467"/>
    <n v="110418"/>
  </r>
  <r>
    <x v="443"/>
    <n v="92413"/>
    <n v="95428"/>
    <n v="24596"/>
    <n v="420"/>
    <x v="1"/>
    <x v="1"/>
    <n v="-27611"/>
    <n v="120024"/>
  </r>
  <r>
    <x v="444"/>
    <n v="172573"/>
    <n v="80601"/>
    <n v="23793"/>
    <n v="163"/>
    <x v="2"/>
    <x v="3"/>
    <n v="68179"/>
    <n v="104394"/>
  </r>
  <r>
    <x v="445"/>
    <n v="195566"/>
    <n v="32539"/>
    <n v="13199"/>
    <n v="426"/>
    <x v="2"/>
    <x v="2"/>
    <n v="149828"/>
    <n v="45738"/>
  </r>
  <r>
    <x v="446"/>
    <n v="182744"/>
    <n v="52669"/>
    <n v="15717"/>
    <n v="359"/>
    <x v="2"/>
    <x v="2"/>
    <n v="114358"/>
    <n v="68386"/>
  </r>
  <r>
    <x v="447"/>
    <n v="149431"/>
    <n v="50644"/>
    <n v="8423"/>
    <n v="292"/>
    <x v="0"/>
    <x v="2"/>
    <n v="90364"/>
    <n v="59067"/>
  </r>
  <r>
    <x v="448"/>
    <n v="103001"/>
    <n v="48745"/>
    <n v="15211"/>
    <n v="242"/>
    <x v="3"/>
    <x v="0"/>
    <n v="39045"/>
    <n v="63956"/>
  </r>
  <r>
    <x v="449"/>
    <n v="127364"/>
    <n v="58228"/>
    <n v="17782"/>
    <n v="203"/>
    <x v="1"/>
    <x v="3"/>
    <n v="51354"/>
    <n v="76010"/>
  </r>
  <r>
    <x v="450"/>
    <n v="184988"/>
    <n v="64521"/>
    <n v="28360"/>
    <n v="313"/>
    <x v="3"/>
    <x v="2"/>
    <n v="92107"/>
    <n v="92881"/>
  </r>
  <r>
    <x v="451"/>
    <n v="105028"/>
    <n v="56928"/>
    <n v="28978"/>
    <n v="341"/>
    <x v="3"/>
    <x v="3"/>
    <n v="19122"/>
    <n v="85906"/>
  </r>
  <r>
    <x v="452"/>
    <n v="191878"/>
    <n v="48322"/>
    <n v="26542"/>
    <n v="308"/>
    <x v="2"/>
    <x v="1"/>
    <n v="117014"/>
    <n v="74864"/>
  </r>
  <r>
    <x v="453"/>
    <n v="184343"/>
    <n v="87714"/>
    <n v="17474"/>
    <n v="192"/>
    <x v="1"/>
    <x v="1"/>
    <n v="79155"/>
    <n v="105188"/>
  </r>
  <r>
    <x v="454"/>
    <n v="188301"/>
    <n v="92292"/>
    <n v="8667"/>
    <n v="241"/>
    <x v="3"/>
    <x v="2"/>
    <n v="87342"/>
    <n v="100959"/>
  </r>
  <r>
    <x v="455"/>
    <n v="186295"/>
    <n v="59055"/>
    <n v="27357"/>
    <n v="211"/>
    <x v="3"/>
    <x v="3"/>
    <n v="99883"/>
    <n v="86412"/>
  </r>
  <r>
    <x v="456"/>
    <n v="94636"/>
    <n v="72891"/>
    <n v="27620"/>
    <n v="474"/>
    <x v="1"/>
    <x v="2"/>
    <n v="-5875"/>
    <n v="100511"/>
  </r>
  <r>
    <x v="457"/>
    <n v="84262"/>
    <n v="36588"/>
    <n v="13277"/>
    <n v="158"/>
    <x v="2"/>
    <x v="1"/>
    <n v="34397"/>
    <n v="49865"/>
  </r>
  <r>
    <x v="458"/>
    <n v="140435"/>
    <n v="36304"/>
    <n v="17424"/>
    <n v="142"/>
    <x v="3"/>
    <x v="2"/>
    <n v="86707"/>
    <n v="53728"/>
  </r>
  <r>
    <x v="459"/>
    <n v="188583"/>
    <n v="37345"/>
    <n v="23852"/>
    <n v="306"/>
    <x v="0"/>
    <x v="3"/>
    <n v="127386"/>
    <n v="61197"/>
  </r>
  <r>
    <x v="460"/>
    <n v="101844"/>
    <n v="59300"/>
    <n v="27601"/>
    <n v="367"/>
    <x v="3"/>
    <x v="1"/>
    <n v="14943"/>
    <n v="86901"/>
  </r>
  <r>
    <x v="461"/>
    <n v="124754"/>
    <n v="54259"/>
    <n v="25003"/>
    <n v="395"/>
    <x v="0"/>
    <x v="0"/>
    <n v="45492"/>
    <n v="79262"/>
  </r>
  <r>
    <x v="462"/>
    <n v="137129"/>
    <n v="45352"/>
    <n v="23020"/>
    <n v="217"/>
    <x v="2"/>
    <x v="1"/>
    <n v="68757"/>
    <n v="68372"/>
  </r>
  <r>
    <x v="463"/>
    <n v="100042"/>
    <n v="63365"/>
    <n v="13155"/>
    <n v="119"/>
    <x v="3"/>
    <x v="0"/>
    <n v="23522"/>
    <n v="76520"/>
  </r>
  <r>
    <x v="464"/>
    <n v="121665"/>
    <n v="49446"/>
    <n v="8583"/>
    <n v="321"/>
    <x v="1"/>
    <x v="2"/>
    <n v="63636"/>
    <n v="58029"/>
  </r>
  <r>
    <x v="465"/>
    <n v="176953"/>
    <n v="32336"/>
    <n v="20515"/>
    <n v="265"/>
    <x v="1"/>
    <x v="2"/>
    <n v="124102"/>
    <n v="52851"/>
  </r>
  <r>
    <x v="466"/>
    <n v="178533"/>
    <n v="92032"/>
    <n v="9009"/>
    <n v="230"/>
    <x v="3"/>
    <x v="3"/>
    <n v="77492"/>
    <n v="101041"/>
  </r>
  <r>
    <x v="467"/>
    <n v="133781"/>
    <n v="37521"/>
    <n v="24710"/>
    <n v="255"/>
    <x v="2"/>
    <x v="0"/>
    <n v="71550"/>
    <n v="62231"/>
  </r>
  <r>
    <x v="468"/>
    <n v="126262"/>
    <n v="53481"/>
    <n v="15410"/>
    <n v="283"/>
    <x v="2"/>
    <x v="2"/>
    <n v="57371"/>
    <n v="68891"/>
  </r>
  <r>
    <x v="469"/>
    <n v="106600"/>
    <n v="48474"/>
    <n v="29532"/>
    <n v="189"/>
    <x v="1"/>
    <x v="0"/>
    <n v="28594"/>
    <n v="78006"/>
  </r>
  <r>
    <x v="470"/>
    <n v="136898"/>
    <n v="76760"/>
    <n v="23601"/>
    <n v="193"/>
    <x v="3"/>
    <x v="2"/>
    <n v="36537"/>
    <n v="100361"/>
  </r>
  <r>
    <x v="471"/>
    <n v="90448"/>
    <n v="85718"/>
    <n v="9967"/>
    <n v="112"/>
    <x v="2"/>
    <x v="1"/>
    <n v="-5237"/>
    <n v="95685"/>
  </r>
  <r>
    <x v="472"/>
    <n v="86172"/>
    <n v="74629"/>
    <n v="23753"/>
    <n v="421"/>
    <x v="1"/>
    <x v="2"/>
    <n v="-12210"/>
    <n v="98382"/>
  </r>
  <r>
    <x v="473"/>
    <n v="67657"/>
    <n v="75232"/>
    <n v="25022"/>
    <n v="392"/>
    <x v="0"/>
    <x v="3"/>
    <n v="-32597"/>
    <n v="100254"/>
  </r>
  <r>
    <x v="474"/>
    <n v="172855"/>
    <n v="97169"/>
    <n v="15695"/>
    <n v="329"/>
    <x v="3"/>
    <x v="1"/>
    <n v="59991"/>
    <n v="112864"/>
  </r>
  <r>
    <x v="475"/>
    <n v="67906"/>
    <n v="80669"/>
    <n v="14135"/>
    <n v="421"/>
    <x v="0"/>
    <x v="3"/>
    <n v="-26898"/>
    <n v="94804"/>
  </r>
  <r>
    <x v="476"/>
    <n v="121413"/>
    <n v="99184"/>
    <n v="10722"/>
    <n v="391"/>
    <x v="0"/>
    <x v="1"/>
    <n v="11507"/>
    <n v="109906"/>
  </r>
  <r>
    <x v="477"/>
    <n v="114028"/>
    <n v="77945"/>
    <n v="20514"/>
    <n v="125"/>
    <x v="2"/>
    <x v="0"/>
    <n v="15569"/>
    <n v="98459"/>
  </r>
  <r>
    <x v="478"/>
    <n v="67287"/>
    <n v="43140"/>
    <n v="16128"/>
    <n v="174"/>
    <x v="2"/>
    <x v="3"/>
    <n v="8019"/>
    <n v="59268"/>
  </r>
  <r>
    <x v="479"/>
    <n v="93660"/>
    <n v="44357"/>
    <n v="9444"/>
    <n v="463"/>
    <x v="2"/>
    <x v="2"/>
    <n v="39859"/>
    <n v="53801"/>
  </r>
  <r>
    <x v="480"/>
    <n v="120504"/>
    <n v="98673"/>
    <n v="12618"/>
    <n v="398"/>
    <x v="3"/>
    <x v="0"/>
    <n v="9213"/>
    <n v="111291"/>
  </r>
  <r>
    <x v="481"/>
    <n v="162979"/>
    <n v="95633"/>
    <n v="25331"/>
    <n v="249"/>
    <x v="0"/>
    <x v="2"/>
    <n v="42015"/>
    <n v="120964"/>
  </r>
  <r>
    <x v="482"/>
    <n v="94701"/>
    <n v="42924"/>
    <n v="23060"/>
    <n v="247"/>
    <x v="3"/>
    <x v="1"/>
    <n v="28717"/>
    <n v="65984"/>
  </r>
  <r>
    <x v="483"/>
    <n v="143300"/>
    <n v="99286"/>
    <n v="6196"/>
    <n v="107"/>
    <x v="2"/>
    <x v="1"/>
    <n v="37818"/>
    <n v="105482"/>
  </r>
  <r>
    <x v="484"/>
    <n v="143560"/>
    <n v="87326"/>
    <n v="17297"/>
    <n v="128"/>
    <x v="0"/>
    <x v="2"/>
    <n v="38937"/>
    <n v="104623"/>
  </r>
  <r>
    <x v="485"/>
    <n v="103642"/>
    <n v="60651"/>
    <n v="7787"/>
    <n v="395"/>
    <x v="3"/>
    <x v="2"/>
    <n v="35204"/>
    <n v="68438"/>
  </r>
  <r>
    <x v="486"/>
    <n v="125160"/>
    <n v="78777"/>
    <n v="28816"/>
    <n v="308"/>
    <x v="3"/>
    <x v="0"/>
    <n v="17567"/>
    <n v="107593"/>
  </r>
  <r>
    <x v="487"/>
    <n v="77602"/>
    <n v="46994"/>
    <n v="12927"/>
    <n v="227"/>
    <x v="1"/>
    <x v="2"/>
    <n v="17681"/>
    <n v="59921"/>
  </r>
  <r>
    <x v="488"/>
    <n v="163320"/>
    <n v="97263"/>
    <n v="24702"/>
    <n v="439"/>
    <x v="3"/>
    <x v="3"/>
    <n v="41355"/>
    <n v="121965"/>
  </r>
  <r>
    <x v="489"/>
    <n v="148801"/>
    <n v="89634"/>
    <n v="28073"/>
    <n v="215"/>
    <x v="2"/>
    <x v="3"/>
    <n v="31094"/>
    <n v="117707"/>
  </r>
  <r>
    <x v="490"/>
    <n v="85931"/>
    <n v="40800"/>
    <n v="7176"/>
    <n v="243"/>
    <x v="3"/>
    <x v="2"/>
    <n v="37955"/>
    <n v="47976"/>
  </r>
  <r>
    <x v="491"/>
    <n v="154377"/>
    <n v="67823"/>
    <n v="25127"/>
    <n v="417"/>
    <x v="0"/>
    <x v="3"/>
    <n v="61427"/>
    <n v="92950"/>
  </r>
  <r>
    <x v="492"/>
    <n v="89192"/>
    <n v="93878"/>
    <n v="13792"/>
    <n v="334"/>
    <x v="3"/>
    <x v="2"/>
    <n v="-18478"/>
    <n v="107670"/>
  </r>
  <r>
    <x v="493"/>
    <n v="106542"/>
    <n v="48708"/>
    <n v="25806"/>
    <n v="106"/>
    <x v="1"/>
    <x v="0"/>
    <n v="32028"/>
    <n v="74514"/>
  </r>
  <r>
    <x v="494"/>
    <n v="187015"/>
    <n v="42819"/>
    <n v="25208"/>
    <n v="144"/>
    <x v="0"/>
    <x v="3"/>
    <n v="118988"/>
    <n v="68027"/>
  </r>
  <r>
    <x v="495"/>
    <n v="102520"/>
    <n v="93870"/>
    <n v="14171"/>
    <n v="338"/>
    <x v="0"/>
    <x v="3"/>
    <n v="-5521"/>
    <n v="108041"/>
  </r>
  <r>
    <x v="496"/>
    <n v="124772"/>
    <n v="39283"/>
    <n v="7451"/>
    <n v="254"/>
    <x v="1"/>
    <x v="2"/>
    <n v="78038"/>
    <n v="46734"/>
  </r>
  <r>
    <x v="497"/>
    <n v="110106"/>
    <n v="60573"/>
    <n v="5628"/>
    <n v="280"/>
    <x v="2"/>
    <x v="3"/>
    <n v="43905"/>
    <n v="66201"/>
  </r>
  <r>
    <x v="498"/>
    <n v="141121"/>
    <n v="60933"/>
    <n v="14821"/>
    <n v="314"/>
    <x v="0"/>
    <x v="1"/>
    <n v="65367"/>
    <n v="75754"/>
  </r>
  <r>
    <x v="499"/>
    <n v="85559"/>
    <n v="35774"/>
    <n v="12778"/>
    <n v="187"/>
    <x v="2"/>
    <x v="0"/>
    <n v="37007"/>
    <n v="48552"/>
  </r>
  <r>
    <x v="500"/>
    <n v="165595"/>
    <n v="40983"/>
    <n v="8696"/>
    <n v="355"/>
    <x v="0"/>
    <x v="0"/>
    <n v="115916"/>
    <n v="49679"/>
  </r>
  <r>
    <x v="501"/>
    <n v="93742"/>
    <n v="48133"/>
    <n v="25058"/>
    <n v="172"/>
    <x v="0"/>
    <x v="3"/>
    <n v="20551"/>
    <n v="73191"/>
  </r>
  <r>
    <x v="502"/>
    <n v="129669"/>
    <n v="44939"/>
    <n v="25313"/>
    <n v="278"/>
    <x v="2"/>
    <x v="3"/>
    <n v="59417"/>
    <n v="70252"/>
  </r>
  <r>
    <x v="503"/>
    <n v="195044"/>
    <n v="30781"/>
    <n v="24149"/>
    <n v="311"/>
    <x v="0"/>
    <x v="1"/>
    <n v="140114"/>
    <n v="54930"/>
  </r>
  <r>
    <x v="504"/>
    <n v="130831"/>
    <n v="86700"/>
    <n v="25753"/>
    <n v="392"/>
    <x v="2"/>
    <x v="1"/>
    <n v="18378"/>
    <n v="112453"/>
  </r>
  <r>
    <x v="505"/>
    <n v="172217"/>
    <n v="57624"/>
    <n v="17972"/>
    <n v="333"/>
    <x v="1"/>
    <x v="3"/>
    <n v="96621"/>
    <n v="75596"/>
  </r>
  <r>
    <x v="506"/>
    <n v="101873"/>
    <n v="36823"/>
    <n v="13307"/>
    <n v="338"/>
    <x v="2"/>
    <x v="3"/>
    <n v="51743"/>
    <n v="50130"/>
  </r>
  <r>
    <x v="507"/>
    <n v="166532"/>
    <n v="48489"/>
    <n v="9956"/>
    <n v="322"/>
    <x v="1"/>
    <x v="1"/>
    <n v="108087"/>
    <n v="58445"/>
  </r>
  <r>
    <x v="508"/>
    <n v="186267"/>
    <n v="69961"/>
    <n v="15195"/>
    <n v="218"/>
    <x v="0"/>
    <x v="2"/>
    <n v="101111"/>
    <n v="85156"/>
  </r>
  <r>
    <x v="509"/>
    <n v="194092"/>
    <n v="59118"/>
    <n v="22076"/>
    <n v="412"/>
    <x v="2"/>
    <x v="1"/>
    <n v="112898"/>
    <n v="81194"/>
  </r>
  <r>
    <x v="510"/>
    <n v="101755"/>
    <n v="52263"/>
    <n v="24546"/>
    <n v="363"/>
    <x v="0"/>
    <x v="2"/>
    <n v="24946"/>
    <n v="76809"/>
  </r>
  <r>
    <x v="511"/>
    <n v="145956"/>
    <n v="43565"/>
    <n v="6105"/>
    <n v="306"/>
    <x v="2"/>
    <x v="0"/>
    <n v="96286"/>
    <n v="49670"/>
  </r>
  <r>
    <x v="512"/>
    <n v="146988"/>
    <n v="50354"/>
    <n v="24392"/>
    <n v="194"/>
    <x v="1"/>
    <x v="0"/>
    <n v="72242"/>
    <n v="74746"/>
  </r>
  <r>
    <x v="513"/>
    <n v="105648"/>
    <n v="72951"/>
    <n v="23545"/>
    <n v="472"/>
    <x v="1"/>
    <x v="1"/>
    <n v="9152"/>
    <n v="96496"/>
  </r>
  <r>
    <x v="514"/>
    <n v="185991"/>
    <n v="53648"/>
    <n v="20417"/>
    <n v="321"/>
    <x v="2"/>
    <x v="2"/>
    <n v="111926"/>
    <n v="74065"/>
  </r>
  <r>
    <x v="515"/>
    <n v="175005"/>
    <n v="80729"/>
    <n v="29729"/>
    <n v="465"/>
    <x v="1"/>
    <x v="1"/>
    <n v="64547"/>
    <n v="110458"/>
  </r>
  <r>
    <x v="516"/>
    <n v="62396"/>
    <n v="71971"/>
    <n v="19188"/>
    <n v="375"/>
    <x v="0"/>
    <x v="1"/>
    <n v="-28763"/>
    <n v="91159"/>
  </r>
  <r>
    <x v="517"/>
    <n v="144082"/>
    <n v="48658"/>
    <n v="25083"/>
    <n v="479"/>
    <x v="0"/>
    <x v="2"/>
    <n v="70341"/>
    <n v="73741"/>
  </r>
  <r>
    <x v="518"/>
    <n v="188322"/>
    <n v="51253"/>
    <n v="17602"/>
    <n v="330"/>
    <x v="3"/>
    <x v="1"/>
    <n v="119467"/>
    <n v="68855"/>
  </r>
  <r>
    <x v="519"/>
    <n v="192663"/>
    <n v="94166"/>
    <n v="25170"/>
    <n v="408"/>
    <x v="1"/>
    <x v="0"/>
    <n v="73327"/>
    <n v="119336"/>
  </r>
  <r>
    <x v="520"/>
    <n v="71303"/>
    <n v="78563"/>
    <n v="14256"/>
    <n v="218"/>
    <x v="0"/>
    <x v="3"/>
    <n v="-21516"/>
    <n v="92819"/>
  </r>
  <r>
    <x v="521"/>
    <n v="131719"/>
    <n v="56390"/>
    <n v="25584"/>
    <n v="367"/>
    <x v="2"/>
    <x v="3"/>
    <n v="49745"/>
    <n v="81974"/>
  </r>
  <r>
    <x v="522"/>
    <n v="159616"/>
    <n v="81578"/>
    <n v="19212"/>
    <n v="372"/>
    <x v="1"/>
    <x v="1"/>
    <n v="58826"/>
    <n v="100790"/>
  </r>
  <r>
    <x v="523"/>
    <n v="184165"/>
    <n v="62658"/>
    <n v="6913"/>
    <n v="163"/>
    <x v="0"/>
    <x v="2"/>
    <n v="114594"/>
    <n v="69571"/>
  </r>
  <r>
    <x v="524"/>
    <n v="146231"/>
    <n v="36852"/>
    <n v="26904"/>
    <n v="397"/>
    <x v="1"/>
    <x v="2"/>
    <n v="82475"/>
    <n v="63756"/>
  </r>
  <r>
    <x v="525"/>
    <n v="67314"/>
    <n v="32551"/>
    <n v="15593"/>
    <n v="449"/>
    <x v="2"/>
    <x v="0"/>
    <n v="19170"/>
    <n v="48144"/>
  </r>
  <r>
    <x v="526"/>
    <n v="79623"/>
    <n v="91001"/>
    <n v="6772"/>
    <n v="110"/>
    <x v="0"/>
    <x v="2"/>
    <n v="-18150"/>
    <n v="97773"/>
  </r>
  <r>
    <x v="527"/>
    <n v="165228"/>
    <n v="79159"/>
    <n v="24164"/>
    <n v="197"/>
    <x v="3"/>
    <x v="2"/>
    <n v="61905"/>
    <n v="103323"/>
  </r>
  <r>
    <x v="528"/>
    <n v="157624"/>
    <n v="81707"/>
    <n v="17996"/>
    <n v="170"/>
    <x v="3"/>
    <x v="0"/>
    <n v="57921"/>
    <n v="99703"/>
  </r>
  <r>
    <x v="529"/>
    <n v="171785"/>
    <n v="63243"/>
    <n v="28807"/>
    <n v="463"/>
    <x v="1"/>
    <x v="1"/>
    <n v="79735"/>
    <n v="92050"/>
  </r>
  <r>
    <x v="530"/>
    <n v="146206"/>
    <n v="51800"/>
    <n v="7871"/>
    <n v="157"/>
    <x v="2"/>
    <x v="3"/>
    <n v="86535"/>
    <n v="59671"/>
  </r>
  <r>
    <x v="531"/>
    <n v="129274"/>
    <n v="87828"/>
    <n v="18234"/>
    <n v="389"/>
    <x v="0"/>
    <x v="0"/>
    <n v="23212"/>
    <n v="106062"/>
  </r>
  <r>
    <x v="532"/>
    <n v="193541"/>
    <n v="37239"/>
    <n v="22044"/>
    <n v="350"/>
    <x v="2"/>
    <x v="1"/>
    <n v="134258"/>
    <n v="59283"/>
  </r>
  <r>
    <x v="533"/>
    <n v="113947"/>
    <n v="36710"/>
    <n v="27626"/>
    <n v="375"/>
    <x v="0"/>
    <x v="0"/>
    <n v="49611"/>
    <n v="64336"/>
  </r>
  <r>
    <x v="534"/>
    <n v="108874"/>
    <n v="51384"/>
    <n v="15521"/>
    <n v="149"/>
    <x v="1"/>
    <x v="1"/>
    <n v="41969"/>
    <n v="66905"/>
  </r>
  <r>
    <x v="535"/>
    <n v="109708"/>
    <n v="51038"/>
    <n v="15642"/>
    <n v="457"/>
    <x v="0"/>
    <x v="0"/>
    <n v="43028"/>
    <n v="66680"/>
  </r>
  <r>
    <x v="536"/>
    <n v="134553"/>
    <n v="70846"/>
    <n v="6132"/>
    <n v="315"/>
    <x v="2"/>
    <x v="1"/>
    <n v="57575"/>
    <n v="76978"/>
  </r>
  <r>
    <x v="537"/>
    <n v="128344"/>
    <n v="97821"/>
    <n v="5699"/>
    <n v="493"/>
    <x v="2"/>
    <x v="0"/>
    <n v="24824"/>
    <n v="103520"/>
  </r>
  <r>
    <x v="538"/>
    <n v="109138"/>
    <n v="67991"/>
    <n v="19534"/>
    <n v="151"/>
    <x v="1"/>
    <x v="1"/>
    <n v="21613"/>
    <n v="87525"/>
  </r>
  <r>
    <x v="539"/>
    <n v="107638"/>
    <n v="36971"/>
    <n v="28854"/>
    <n v="370"/>
    <x v="2"/>
    <x v="0"/>
    <n v="41813"/>
    <n v="65825"/>
  </r>
  <r>
    <x v="540"/>
    <n v="138249"/>
    <n v="59139"/>
    <n v="15230"/>
    <n v="183"/>
    <x v="0"/>
    <x v="3"/>
    <n v="63880"/>
    <n v="74369"/>
  </r>
  <r>
    <x v="541"/>
    <n v="165865"/>
    <n v="67711"/>
    <n v="11297"/>
    <n v="486"/>
    <x v="1"/>
    <x v="3"/>
    <n v="86857"/>
    <n v="79008"/>
  </r>
  <r>
    <x v="542"/>
    <n v="62719"/>
    <n v="36530"/>
    <n v="17839"/>
    <n v="392"/>
    <x v="0"/>
    <x v="2"/>
    <n v="8350"/>
    <n v="54369"/>
  </r>
  <r>
    <x v="543"/>
    <n v="102534"/>
    <n v="41116"/>
    <n v="12812"/>
    <n v="225"/>
    <x v="2"/>
    <x v="1"/>
    <n v="48606"/>
    <n v="53928"/>
  </r>
  <r>
    <x v="544"/>
    <n v="152241"/>
    <n v="95794"/>
    <n v="9557"/>
    <n v="395"/>
    <x v="1"/>
    <x v="0"/>
    <n v="46890"/>
    <n v="105351"/>
  </r>
  <r>
    <x v="545"/>
    <n v="186209"/>
    <n v="30282"/>
    <n v="7179"/>
    <n v="171"/>
    <x v="0"/>
    <x v="1"/>
    <n v="148748"/>
    <n v="37461"/>
  </r>
  <r>
    <x v="546"/>
    <n v="152124"/>
    <n v="31898"/>
    <n v="16030"/>
    <n v="395"/>
    <x v="2"/>
    <x v="3"/>
    <n v="104196"/>
    <n v="47928"/>
  </r>
  <r>
    <x v="547"/>
    <n v="151659"/>
    <n v="34135"/>
    <n v="14065"/>
    <n v="335"/>
    <x v="2"/>
    <x v="1"/>
    <n v="103459"/>
    <n v="48200"/>
  </r>
  <r>
    <x v="548"/>
    <n v="135713"/>
    <n v="36629"/>
    <n v="13275"/>
    <n v="155"/>
    <x v="3"/>
    <x v="0"/>
    <n v="85809"/>
    <n v="49904"/>
  </r>
  <r>
    <x v="549"/>
    <n v="135418"/>
    <n v="95031"/>
    <n v="22806"/>
    <n v="459"/>
    <x v="2"/>
    <x v="1"/>
    <n v="17581"/>
    <n v="117837"/>
  </r>
  <r>
    <x v="550"/>
    <n v="188232"/>
    <n v="63380"/>
    <n v="20089"/>
    <n v="494"/>
    <x v="0"/>
    <x v="0"/>
    <n v="104763"/>
    <n v="83469"/>
  </r>
  <r>
    <x v="551"/>
    <n v="91575"/>
    <n v="47071"/>
    <n v="8180"/>
    <n v="209"/>
    <x v="1"/>
    <x v="3"/>
    <n v="36324"/>
    <n v="55251"/>
  </r>
  <r>
    <x v="552"/>
    <n v="123852"/>
    <n v="50074"/>
    <n v="25700"/>
    <n v="291"/>
    <x v="3"/>
    <x v="3"/>
    <n v="48078"/>
    <n v="75774"/>
  </r>
  <r>
    <x v="553"/>
    <n v="192079"/>
    <n v="97843"/>
    <n v="11696"/>
    <n v="491"/>
    <x v="2"/>
    <x v="3"/>
    <n v="82540"/>
    <n v="109539"/>
  </r>
  <r>
    <x v="554"/>
    <n v="136242"/>
    <n v="69901"/>
    <n v="14583"/>
    <n v="192"/>
    <x v="2"/>
    <x v="2"/>
    <n v="51758"/>
    <n v="84484"/>
  </r>
  <r>
    <x v="555"/>
    <n v="89257"/>
    <n v="41205"/>
    <n v="21998"/>
    <n v="449"/>
    <x v="2"/>
    <x v="3"/>
    <n v="26054"/>
    <n v="63203"/>
  </r>
  <r>
    <x v="556"/>
    <n v="121246"/>
    <n v="85661"/>
    <n v="18869"/>
    <n v="155"/>
    <x v="0"/>
    <x v="1"/>
    <n v="16716"/>
    <n v="104530"/>
  </r>
  <r>
    <x v="557"/>
    <n v="61435"/>
    <n v="35906"/>
    <n v="16757"/>
    <n v="159"/>
    <x v="3"/>
    <x v="2"/>
    <n v="8772"/>
    <n v="52663"/>
  </r>
  <r>
    <x v="558"/>
    <n v="151357"/>
    <n v="32591"/>
    <n v="25954"/>
    <n v="237"/>
    <x v="0"/>
    <x v="3"/>
    <n v="92812"/>
    <n v="58545"/>
  </r>
  <r>
    <x v="559"/>
    <n v="196156"/>
    <n v="92987"/>
    <n v="21654"/>
    <n v="138"/>
    <x v="3"/>
    <x v="1"/>
    <n v="81515"/>
    <n v="114641"/>
  </r>
  <r>
    <x v="560"/>
    <n v="143807"/>
    <n v="93370"/>
    <n v="17258"/>
    <n v="127"/>
    <x v="1"/>
    <x v="1"/>
    <n v="33179"/>
    <n v="110628"/>
  </r>
  <r>
    <x v="561"/>
    <n v="175953"/>
    <n v="84400"/>
    <n v="7468"/>
    <n v="148"/>
    <x v="0"/>
    <x v="1"/>
    <n v="84085"/>
    <n v="91868"/>
  </r>
  <r>
    <x v="562"/>
    <n v="198563"/>
    <n v="55150"/>
    <n v="19208"/>
    <n v="224"/>
    <x v="0"/>
    <x v="0"/>
    <n v="124205"/>
    <n v="74358"/>
  </r>
  <r>
    <x v="563"/>
    <n v="183797"/>
    <n v="61852"/>
    <n v="20042"/>
    <n v="112"/>
    <x v="1"/>
    <x v="2"/>
    <n v="101903"/>
    <n v="81894"/>
  </r>
  <r>
    <x v="564"/>
    <n v="123888"/>
    <n v="72870"/>
    <n v="20639"/>
    <n v="135"/>
    <x v="3"/>
    <x v="1"/>
    <n v="30379"/>
    <n v="93509"/>
  </r>
  <r>
    <x v="565"/>
    <n v="133609"/>
    <n v="82756"/>
    <n v="16546"/>
    <n v="200"/>
    <x v="2"/>
    <x v="0"/>
    <n v="34307"/>
    <n v="99302"/>
  </r>
  <r>
    <x v="566"/>
    <n v="69077"/>
    <n v="86481"/>
    <n v="17327"/>
    <n v="381"/>
    <x v="1"/>
    <x v="3"/>
    <n v="-34731"/>
    <n v="103808"/>
  </r>
  <r>
    <x v="567"/>
    <n v="80953"/>
    <n v="31283"/>
    <n v="19270"/>
    <n v="185"/>
    <x v="2"/>
    <x v="1"/>
    <n v="30400"/>
    <n v="50553"/>
  </r>
  <r>
    <x v="568"/>
    <n v="174682"/>
    <n v="63691"/>
    <n v="20523"/>
    <n v="103"/>
    <x v="2"/>
    <x v="0"/>
    <n v="90468"/>
    <n v="84214"/>
  </r>
  <r>
    <x v="569"/>
    <n v="127889"/>
    <n v="31125"/>
    <n v="19300"/>
    <n v="322"/>
    <x v="1"/>
    <x v="1"/>
    <n v="77464"/>
    <n v="50425"/>
  </r>
  <r>
    <x v="570"/>
    <n v="175374"/>
    <n v="97065"/>
    <n v="24991"/>
    <n v="437"/>
    <x v="3"/>
    <x v="2"/>
    <n v="53318"/>
    <n v="122056"/>
  </r>
  <r>
    <x v="571"/>
    <n v="84860"/>
    <n v="56170"/>
    <n v="15775"/>
    <n v="265"/>
    <x v="2"/>
    <x v="2"/>
    <n v="12915"/>
    <n v="71945"/>
  </r>
  <r>
    <x v="572"/>
    <n v="137475"/>
    <n v="38438"/>
    <n v="17265"/>
    <n v="482"/>
    <x v="1"/>
    <x v="3"/>
    <n v="81772"/>
    <n v="55703"/>
  </r>
  <r>
    <x v="573"/>
    <n v="147266"/>
    <n v="50095"/>
    <n v="24459"/>
    <n v="443"/>
    <x v="0"/>
    <x v="1"/>
    <n v="72712"/>
    <n v="74554"/>
  </r>
  <r>
    <x v="574"/>
    <n v="160732"/>
    <n v="46154"/>
    <n v="21673"/>
    <n v="482"/>
    <x v="0"/>
    <x v="0"/>
    <n v="92905"/>
    <n v="67827"/>
  </r>
  <r>
    <x v="575"/>
    <n v="87083"/>
    <n v="38004"/>
    <n v="29504"/>
    <n v="475"/>
    <x v="0"/>
    <x v="3"/>
    <n v="19575"/>
    <n v="67508"/>
  </r>
  <r>
    <x v="576"/>
    <n v="117372"/>
    <n v="39752"/>
    <n v="11614"/>
    <n v="377"/>
    <x v="1"/>
    <x v="1"/>
    <n v="66006"/>
    <n v="51366"/>
  </r>
  <r>
    <x v="577"/>
    <n v="183786"/>
    <n v="85426"/>
    <n v="8252"/>
    <n v="229"/>
    <x v="0"/>
    <x v="3"/>
    <n v="90108"/>
    <n v="93678"/>
  </r>
  <r>
    <x v="578"/>
    <n v="67813"/>
    <n v="56819"/>
    <n v="12415"/>
    <n v="130"/>
    <x v="2"/>
    <x v="0"/>
    <n v="-1421"/>
    <n v="69234"/>
  </r>
  <r>
    <x v="579"/>
    <n v="91598"/>
    <n v="54217"/>
    <n v="28155"/>
    <n v="474"/>
    <x v="0"/>
    <x v="3"/>
    <n v="9226"/>
    <n v="82372"/>
  </r>
  <r>
    <x v="580"/>
    <n v="153106"/>
    <n v="62994"/>
    <n v="21662"/>
    <n v="110"/>
    <x v="0"/>
    <x v="3"/>
    <n v="68450"/>
    <n v="84656"/>
  </r>
  <r>
    <x v="581"/>
    <n v="87082"/>
    <n v="45036"/>
    <n v="16116"/>
    <n v="401"/>
    <x v="2"/>
    <x v="3"/>
    <n v="25930"/>
    <n v="61152"/>
  </r>
  <r>
    <x v="582"/>
    <n v="89241"/>
    <n v="79416"/>
    <n v="21964"/>
    <n v="195"/>
    <x v="0"/>
    <x v="1"/>
    <n v="-12139"/>
    <n v="101380"/>
  </r>
  <r>
    <x v="583"/>
    <n v="71745"/>
    <n v="39587"/>
    <n v="9958"/>
    <n v="289"/>
    <x v="2"/>
    <x v="0"/>
    <n v="22200"/>
    <n v="49545"/>
  </r>
  <r>
    <x v="584"/>
    <n v="86029"/>
    <n v="30645"/>
    <n v="29829"/>
    <n v="291"/>
    <x v="0"/>
    <x v="2"/>
    <n v="25555"/>
    <n v="60474"/>
  </r>
  <r>
    <x v="585"/>
    <n v="183395"/>
    <n v="60930"/>
    <n v="9276"/>
    <n v="365"/>
    <x v="2"/>
    <x v="1"/>
    <n v="113189"/>
    <n v="70206"/>
  </r>
  <r>
    <x v="586"/>
    <n v="149186"/>
    <n v="60090"/>
    <n v="29381"/>
    <n v="227"/>
    <x v="0"/>
    <x v="2"/>
    <n v="59715"/>
    <n v="89471"/>
  </r>
  <r>
    <x v="587"/>
    <n v="197612"/>
    <n v="82142"/>
    <n v="9776"/>
    <n v="337"/>
    <x v="2"/>
    <x v="2"/>
    <n v="105694"/>
    <n v="91918"/>
  </r>
  <r>
    <x v="588"/>
    <n v="157768"/>
    <n v="56475"/>
    <n v="22208"/>
    <n v="454"/>
    <x v="1"/>
    <x v="1"/>
    <n v="79085"/>
    <n v="78683"/>
  </r>
  <r>
    <x v="589"/>
    <n v="101846"/>
    <n v="48888"/>
    <n v="8832"/>
    <n v="211"/>
    <x v="2"/>
    <x v="1"/>
    <n v="44126"/>
    <n v="57720"/>
  </r>
  <r>
    <x v="590"/>
    <n v="135932"/>
    <n v="73732"/>
    <n v="19901"/>
    <n v="415"/>
    <x v="0"/>
    <x v="0"/>
    <n v="42299"/>
    <n v="93633"/>
  </r>
  <r>
    <x v="591"/>
    <n v="83411"/>
    <n v="76305"/>
    <n v="10445"/>
    <n v="442"/>
    <x v="0"/>
    <x v="0"/>
    <n v="-3339"/>
    <n v="86750"/>
  </r>
  <r>
    <x v="592"/>
    <n v="138797"/>
    <n v="76037"/>
    <n v="6380"/>
    <n v="244"/>
    <x v="3"/>
    <x v="3"/>
    <n v="56380"/>
    <n v="82417"/>
  </r>
  <r>
    <x v="593"/>
    <n v="112307"/>
    <n v="39346"/>
    <n v="14865"/>
    <n v="164"/>
    <x v="2"/>
    <x v="2"/>
    <n v="58096"/>
    <n v="54211"/>
  </r>
  <r>
    <x v="594"/>
    <n v="194165"/>
    <n v="30587"/>
    <n v="27918"/>
    <n v="346"/>
    <x v="1"/>
    <x v="0"/>
    <n v="135660"/>
    <n v="58505"/>
  </r>
  <r>
    <x v="595"/>
    <n v="82042"/>
    <n v="42763"/>
    <n v="18926"/>
    <n v="322"/>
    <x v="2"/>
    <x v="3"/>
    <n v="20353"/>
    <n v="61689"/>
  </r>
  <r>
    <x v="596"/>
    <n v="112930"/>
    <n v="89165"/>
    <n v="24540"/>
    <n v="412"/>
    <x v="2"/>
    <x v="0"/>
    <n v="-775"/>
    <n v="113705"/>
  </r>
  <r>
    <x v="597"/>
    <n v="157883"/>
    <n v="99615"/>
    <n v="16580"/>
    <n v="205"/>
    <x v="1"/>
    <x v="1"/>
    <n v="41688"/>
    <n v="116195"/>
  </r>
  <r>
    <x v="598"/>
    <n v="93756"/>
    <n v="66116"/>
    <n v="25691"/>
    <n v="280"/>
    <x v="2"/>
    <x v="0"/>
    <n v="1949"/>
    <n v="91807"/>
  </r>
  <r>
    <x v="599"/>
    <n v="113268"/>
    <n v="55556"/>
    <n v="10634"/>
    <n v="283"/>
    <x v="1"/>
    <x v="2"/>
    <n v="47078"/>
    <n v="66190"/>
  </r>
  <r>
    <x v="600"/>
    <n v="108901"/>
    <n v="89042"/>
    <n v="29959"/>
    <n v="325"/>
    <x v="1"/>
    <x v="0"/>
    <n v="-10100"/>
    <n v="119001"/>
  </r>
  <r>
    <x v="601"/>
    <n v="159986"/>
    <n v="48099"/>
    <n v="10810"/>
    <n v="364"/>
    <x v="2"/>
    <x v="2"/>
    <n v="101077"/>
    <n v="58909"/>
  </r>
  <r>
    <x v="602"/>
    <n v="188386"/>
    <n v="75096"/>
    <n v="29917"/>
    <n v="377"/>
    <x v="2"/>
    <x v="1"/>
    <n v="83373"/>
    <n v="105013"/>
  </r>
  <r>
    <x v="603"/>
    <n v="65626"/>
    <n v="43230"/>
    <n v="27318"/>
    <n v="496"/>
    <x v="0"/>
    <x v="2"/>
    <n v="-4922"/>
    <n v="70548"/>
  </r>
  <r>
    <x v="604"/>
    <n v="198496"/>
    <n v="59009"/>
    <n v="15179"/>
    <n v="188"/>
    <x v="0"/>
    <x v="0"/>
    <n v="124308"/>
    <n v="74188"/>
  </r>
  <r>
    <x v="605"/>
    <n v="72857"/>
    <n v="63866"/>
    <n v="17251"/>
    <n v="275"/>
    <x v="3"/>
    <x v="3"/>
    <n v="-8260"/>
    <n v="81117"/>
  </r>
  <r>
    <x v="606"/>
    <n v="193052"/>
    <n v="71855"/>
    <n v="18131"/>
    <n v="117"/>
    <x v="3"/>
    <x v="1"/>
    <n v="103066"/>
    <n v="89986"/>
  </r>
  <r>
    <x v="607"/>
    <n v="86431"/>
    <n v="36416"/>
    <n v="24493"/>
    <n v="470"/>
    <x v="2"/>
    <x v="0"/>
    <n v="25522"/>
    <n v="60909"/>
  </r>
  <r>
    <x v="608"/>
    <n v="144976"/>
    <n v="85915"/>
    <n v="25466"/>
    <n v="498"/>
    <x v="1"/>
    <x v="1"/>
    <n v="33595"/>
    <n v="111381"/>
  </r>
  <r>
    <x v="609"/>
    <n v="142711"/>
    <n v="48058"/>
    <n v="17707"/>
    <n v="205"/>
    <x v="3"/>
    <x v="1"/>
    <n v="76946"/>
    <n v="65765"/>
  </r>
  <r>
    <x v="610"/>
    <n v="86385"/>
    <n v="70718"/>
    <n v="24624"/>
    <n v="370"/>
    <x v="2"/>
    <x v="0"/>
    <n v="-8957"/>
    <n v="95342"/>
  </r>
  <r>
    <x v="611"/>
    <n v="78639"/>
    <n v="62602"/>
    <n v="27412"/>
    <n v="418"/>
    <x v="3"/>
    <x v="0"/>
    <n v="-11375"/>
    <n v="90014"/>
  </r>
  <r>
    <x v="612"/>
    <n v="145530"/>
    <n v="88067"/>
    <n v="23233"/>
    <n v="266"/>
    <x v="1"/>
    <x v="3"/>
    <n v="34230"/>
    <n v="111300"/>
  </r>
  <r>
    <x v="613"/>
    <n v="81563"/>
    <n v="57516"/>
    <n v="29881"/>
    <n v="112"/>
    <x v="2"/>
    <x v="1"/>
    <n v="-5834"/>
    <n v="87397"/>
  </r>
  <r>
    <x v="614"/>
    <n v="175672"/>
    <n v="31089"/>
    <n v="7749"/>
    <n v="436"/>
    <x v="1"/>
    <x v="1"/>
    <n v="136834"/>
    <n v="38838"/>
  </r>
  <r>
    <x v="615"/>
    <n v="196848"/>
    <n v="67346"/>
    <n v="18156"/>
    <n v="131"/>
    <x v="2"/>
    <x v="0"/>
    <n v="111346"/>
    <n v="85502"/>
  </r>
  <r>
    <x v="616"/>
    <n v="199783"/>
    <n v="40487"/>
    <n v="28064"/>
    <n v="492"/>
    <x v="3"/>
    <x v="2"/>
    <n v="131232"/>
    <n v="68551"/>
  </r>
  <r>
    <x v="617"/>
    <n v="142970"/>
    <n v="30155"/>
    <n v="21589"/>
    <n v="139"/>
    <x v="0"/>
    <x v="0"/>
    <n v="91226"/>
    <n v="51744"/>
  </r>
  <r>
    <x v="618"/>
    <n v="145553"/>
    <n v="97494"/>
    <n v="28736"/>
    <n v="247"/>
    <x v="3"/>
    <x v="1"/>
    <n v="19323"/>
    <n v="126230"/>
  </r>
  <r>
    <x v="619"/>
    <n v="142879"/>
    <n v="68547"/>
    <n v="25975"/>
    <n v="317"/>
    <x v="3"/>
    <x v="0"/>
    <n v="48357"/>
    <n v="94522"/>
  </r>
  <r>
    <x v="620"/>
    <n v="196727"/>
    <n v="58795"/>
    <n v="8450"/>
    <n v="318"/>
    <x v="0"/>
    <x v="3"/>
    <n v="129482"/>
    <n v="67245"/>
  </r>
  <r>
    <x v="621"/>
    <n v="104859"/>
    <n v="85296"/>
    <n v="12214"/>
    <n v="181"/>
    <x v="0"/>
    <x v="2"/>
    <n v="7349"/>
    <n v="97510"/>
  </r>
  <r>
    <x v="622"/>
    <n v="112098"/>
    <n v="51447"/>
    <n v="25195"/>
    <n v="432"/>
    <x v="2"/>
    <x v="0"/>
    <n v="35456"/>
    <n v="76642"/>
  </r>
  <r>
    <x v="623"/>
    <n v="182413"/>
    <n v="66598"/>
    <n v="16814"/>
    <n v="307"/>
    <x v="2"/>
    <x v="3"/>
    <n v="99001"/>
    <n v="83412"/>
  </r>
  <r>
    <x v="624"/>
    <n v="60526"/>
    <n v="71814"/>
    <n v="10141"/>
    <n v="300"/>
    <x v="1"/>
    <x v="1"/>
    <n v="-21429"/>
    <n v="81955"/>
  </r>
  <r>
    <x v="625"/>
    <n v="128760"/>
    <n v="93278"/>
    <n v="29885"/>
    <n v="431"/>
    <x v="1"/>
    <x v="0"/>
    <n v="5597"/>
    <n v="123163"/>
  </r>
  <r>
    <x v="626"/>
    <n v="107837"/>
    <n v="85077"/>
    <n v="7708"/>
    <n v="137"/>
    <x v="3"/>
    <x v="1"/>
    <n v="15052"/>
    <n v="92785"/>
  </r>
  <r>
    <x v="627"/>
    <n v="71536"/>
    <n v="39528"/>
    <n v="23375"/>
    <n v="310"/>
    <x v="0"/>
    <x v="3"/>
    <n v="8633"/>
    <n v="62903"/>
  </r>
  <r>
    <x v="628"/>
    <n v="88541"/>
    <n v="80100"/>
    <n v="20088"/>
    <n v="426"/>
    <x v="1"/>
    <x v="1"/>
    <n v="-11647"/>
    <n v="100188"/>
  </r>
  <r>
    <x v="629"/>
    <n v="139083"/>
    <n v="38179"/>
    <n v="29847"/>
    <n v="348"/>
    <x v="3"/>
    <x v="3"/>
    <n v="71057"/>
    <n v="68026"/>
  </r>
  <r>
    <x v="630"/>
    <n v="94531"/>
    <n v="78781"/>
    <n v="16834"/>
    <n v="326"/>
    <x v="0"/>
    <x v="3"/>
    <n v="-1084"/>
    <n v="95615"/>
  </r>
  <r>
    <x v="631"/>
    <n v="68712"/>
    <n v="85267"/>
    <n v="17278"/>
    <n v="147"/>
    <x v="2"/>
    <x v="3"/>
    <n v="-33833"/>
    <n v="102545"/>
  </r>
  <r>
    <x v="632"/>
    <n v="164101"/>
    <n v="53952"/>
    <n v="15014"/>
    <n v="117"/>
    <x v="3"/>
    <x v="0"/>
    <n v="95135"/>
    <n v="68966"/>
  </r>
  <r>
    <x v="633"/>
    <n v="125455"/>
    <n v="83798"/>
    <n v="8273"/>
    <n v="499"/>
    <x v="2"/>
    <x v="1"/>
    <n v="33384"/>
    <n v="92071"/>
  </r>
  <r>
    <x v="634"/>
    <n v="134744"/>
    <n v="80939"/>
    <n v="19367"/>
    <n v="394"/>
    <x v="1"/>
    <x v="1"/>
    <n v="34438"/>
    <n v="100306"/>
  </r>
  <r>
    <x v="635"/>
    <n v="189749"/>
    <n v="59516"/>
    <n v="9538"/>
    <n v="295"/>
    <x v="1"/>
    <x v="2"/>
    <n v="120695"/>
    <n v="69054"/>
  </r>
  <r>
    <x v="636"/>
    <n v="65109"/>
    <n v="86526"/>
    <n v="17541"/>
    <n v="286"/>
    <x v="0"/>
    <x v="2"/>
    <n v="-38958"/>
    <n v="104067"/>
  </r>
  <r>
    <x v="637"/>
    <n v="109268"/>
    <n v="40449"/>
    <n v="13712"/>
    <n v="444"/>
    <x v="3"/>
    <x v="2"/>
    <n v="55107"/>
    <n v="54161"/>
  </r>
  <r>
    <x v="638"/>
    <n v="114615"/>
    <n v="80290"/>
    <n v="14168"/>
    <n v="323"/>
    <x v="2"/>
    <x v="2"/>
    <n v="20157"/>
    <n v="94458"/>
  </r>
  <r>
    <x v="639"/>
    <n v="142503"/>
    <n v="52746"/>
    <n v="25106"/>
    <n v="417"/>
    <x v="0"/>
    <x v="1"/>
    <n v="64651"/>
    <n v="77852"/>
  </r>
  <r>
    <x v="640"/>
    <n v="145708"/>
    <n v="97990"/>
    <n v="8551"/>
    <n v="496"/>
    <x v="1"/>
    <x v="3"/>
    <n v="39167"/>
    <n v="106541"/>
  </r>
  <r>
    <x v="641"/>
    <n v="162471"/>
    <n v="88810"/>
    <n v="17297"/>
    <n v="464"/>
    <x v="1"/>
    <x v="3"/>
    <n v="56364"/>
    <n v="106107"/>
  </r>
  <r>
    <x v="642"/>
    <n v="143309"/>
    <n v="45223"/>
    <n v="15965"/>
    <n v="436"/>
    <x v="3"/>
    <x v="0"/>
    <n v="82121"/>
    <n v="61188"/>
  </r>
  <r>
    <x v="643"/>
    <n v="186446"/>
    <n v="32597"/>
    <n v="7832"/>
    <n v="328"/>
    <x v="2"/>
    <x v="3"/>
    <n v="146017"/>
    <n v="40429"/>
  </r>
  <r>
    <x v="644"/>
    <n v="166661"/>
    <n v="95677"/>
    <n v="27063"/>
    <n v="489"/>
    <x v="3"/>
    <x v="1"/>
    <n v="43921"/>
    <n v="122740"/>
  </r>
  <r>
    <x v="645"/>
    <n v="66154"/>
    <n v="32659"/>
    <n v="27963"/>
    <n v="176"/>
    <x v="2"/>
    <x v="1"/>
    <n v="5532"/>
    <n v="60622"/>
  </r>
  <r>
    <x v="646"/>
    <n v="124288"/>
    <n v="45037"/>
    <n v="18422"/>
    <n v="287"/>
    <x v="2"/>
    <x v="1"/>
    <n v="60829"/>
    <n v="63459"/>
  </r>
  <r>
    <x v="647"/>
    <n v="111195"/>
    <n v="76738"/>
    <n v="5152"/>
    <n v="445"/>
    <x v="3"/>
    <x v="0"/>
    <n v="29305"/>
    <n v="81890"/>
  </r>
  <r>
    <x v="648"/>
    <n v="80581"/>
    <n v="42109"/>
    <n v="27138"/>
    <n v="369"/>
    <x v="0"/>
    <x v="2"/>
    <n v="11334"/>
    <n v="69247"/>
  </r>
  <r>
    <x v="649"/>
    <n v="90087"/>
    <n v="52010"/>
    <n v="16156"/>
    <n v="194"/>
    <x v="3"/>
    <x v="3"/>
    <n v="21921"/>
    <n v="68166"/>
  </r>
  <r>
    <x v="650"/>
    <n v="129298"/>
    <n v="38787"/>
    <n v="16108"/>
    <n v="409"/>
    <x v="3"/>
    <x v="1"/>
    <n v="74403"/>
    <n v="54895"/>
  </r>
  <r>
    <x v="651"/>
    <n v="106167"/>
    <n v="38472"/>
    <n v="7800"/>
    <n v="231"/>
    <x v="1"/>
    <x v="1"/>
    <n v="59895"/>
    <n v="46272"/>
  </r>
  <r>
    <x v="652"/>
    <n v="99499"/>
    <n v="53383"/>
    <n v="10310"/>
    <n v="138"/>
    <x v="1"/>
    <x v="2"/>
    <n v="35806"/>
    <n v="63693"/>
  </r>
  <r>
    <x v="653"/>
    <n v="185816"/>
    <n v="91709"/>
    <n v="14944"/>
    <n v="171"/>
    <x v="3"/>
    <x v="1"/>
    <n v="79163"/>
    <n v="106653"/>
  </r>
  <r>
    <x v="654"/>
    <n v="156347"/>
    <n v="99785"/>
    <n v="7610"/>
    <n v="380"/>
    <x v="3"/>
    <x v="3"/>
    <n v="48952"/>
    <n v="107395"/>
  </r>
  <r>
    <x v="655"/>
    <n v="108787"/>
    <n v="64518"/>
    <n v="17067"/>
    <n v="432"/>
    <x v="1"/>
    <x v="0"/>
    <n v="27202"/>
    <n v="81585"/>
  </r>
  <r>
    <x v="656"/>
    <n v="95488"/>
    <n v="83909"/>
    <n v="6104"/>
    <n v="259"/>
    <x v="2"/>
    <x v="1"/>
    <n v="5475"/>
    <n v="90013"/>
  </r>
  <r>
    <x v="657"/>
    <n v="134441"/>
    <n v="48351"/>
    <n v="15728"/>
    <n v="286"/>
    <x v="3"/>
    <x v="3"/>
    <n v="70362"/>
    <n v="64079"/>
  </r>
  <r>
    <x v="658"/>
    <n v="82431"/>
    <n v="99624"/>
    <n v="28745"/>
    <n v="290"/>
    <x v="0"/>
    <x v="1"/>
    <n v="-45938"/>
    <n v="128369"/>
  </r>
  <r>
    <x v="659"/>
    <n v="121681"/>
    <n v="83330"/>
    <n v="25583"/>
    <n v="219"/>
    <x v="0"/>
    <x v="2"/>
    <n v="12768"/>
    <n v="108913"/>
  </r>
  <r>
    <x v="660"/>
    <n v="182720"/>
    <n v="45282"/>
    <n v="25238"/>
    <n v="319"/>
    <x v="0"/>
    <x v="1"/>
    <n v="112200"/>
    <n v="70520"/>
  </r>
  <r>
    <x v="661"/>
    <n v="109153"/>
    <n v="51778"/>
    <n v="12263"/>
    <n v="152"/>
    <x v="3"/>
    <x v="1"/>
    <n v="45112"/>
    <n v="64041"/>
  </r>
  <r>
    <x v="662"/>
    <n v="66368"/>
    <n v="54264"/>
    <n v="6914"/>
    <n v="321"/>
    <x v="2"/>
    <x v="0"/>
    <n v="5190"/>
    <n v="61178"/>
  </r>
  <r>
    <x v="663"/>
    <n v="172360"/>
    <n v="89675"/>
    <n v="28749"/>
    <n v="230"/>
    <x v="2"/>
    <x v="2"/>
    <n v="53936"/>
    <n v="118424"/>
  </r>
  <r>
    <x v="664"/>
    <n v="172755"/>
    <n v="35075"/>
    <n v="24456"/>
    <n v="336"/>
    <x v="1"/>
    <x v="2"/>
    <n v="113224"/>
    <n v="59531"/>
  </r>
  <r>
    <x v="665"/>
    <n v="116985"/>
    <n v="78454"/>
    <n v="5406"/>
    <n v="345"/>
    <x v="3"/>
    <x v="0"/>
    <n v="33125"/>
    <n v="83860"/>
  </r>
  <r>
    <x v="666"/>
    <n v="110069"/>
    <n v="58365"/>
    <n v="18689"/>
    <n v="325"/>
    <x v="2"/>
    <x v="1"/>
    <n v="33015"/>
    <n v="77054"/>
  </r>
  <r>
    <x v="667"/>
    <n v="112326"/>
    <n v="78200"/>
    <n v="5166"/>
    <n v="307"/>
    <x v="3"/>
    <x v="3"/>
    <n v="28960"/>
    <n v="83366"/>
  </r>
  <r>
    <x v="668"/>
    <n v="168737"/>
    <n v="41002"/>
    <n v="5508"/>
    <n v="195"/>
    <x v="1"/>
    <x v="2"/>
    <n v="122227"/>
    <n v="46510"/>
  </r>
  <r>
    <x v="669"/>
    <n v="110861"/>
    <n v="43947"/>
    <n v="23045"/>
    <n v="299"/>
    <x v="1"/>
    <x v="2"/>
    <n v="43869"/>
    <n v="66992"/>
  </r>
  <r>
    <x v="670"/>
    <n v="135897"/>
    <n v="82142"/>
    <n v="8664"/>
    <n v="346"/>
    <x v="1"/>
    <x v="1"/>
    <n v="45091"/>
    <n v="90806"/>
  </r>
  <r>
    <x v="671"/>
    <n v="187118"/>
    <n v="86307"/>
    <n v="24873"/>
    <n v="171"/>
    <x v="0"/>
    <x v="1"/>
    <n v="75938"/>
    <n v="111180"/>
  </r>
  <r>
    <x v="672"/>
    <n v="128577"/>
    <n v="34493"/>
    <n v="18050"/>
    <n v="417"/>
    <x v="3"/>
    <x v="2"/>
    <n v="76034"/>
    <n v="52543"/>
  </r>
  <r>
    <x v="673"/>
    <n v="69078"/>
    <n v="80085"/>
    <n v="5680"/>
    <n v="284"/>
    <x v="1"/>
    <x v="1"/>
    <n v="-16687"/>
    <n v="85765"/>
  </r>
  <r>
    <x v="674"/>
    <n v="122768"/>
    <n v="64228"/>
    <n v="23908"/>
    <n v="105"/>
    <x v="3"/>
    <x v="3"/>
    <n v="34632"/>
    <n v="88136"/>
  </r>
  <r>
    <x v="675"/>
    <n v="111047"/>
    <n v="81875"/>
    <n v="23504"/>
    <n v="305"/>
    <x v="0"/>
    <x v="2"/>
    <n v="5668"/>
    <n v="105379"/>
  </r>
  <r>
    <x v="676"/>
    <n v="131626"/>
    <n v="61655"/>
    <n v="26644"/>
    <n v="131"/>
    <x v="0"/>
    <x v="3"/>
    <n v="43327"/>
    <n v="88299"/>
  </r>
  <r>
    <x v="677"/>
    <n v="117660"/>
    <n v="73472"/>
    <n v="9357"/>
    <n v="198"/>
    <x v="1"/>
    <x v="3"/>
    <n v="34831"/>
    <n v="82829"/>
  </r>
  <r>
    <x v="678"/>
    <n v="192997"/>
    <n v="79437"/>
    <n v="6363"/>
    <n v="493"/>
    <x v="1"/>
    <x v="1"/>
    <n v="107197"/>
    <n v="85800"/>
  </r>
  <r>
    <x v="679"/>
    <n v="177832"/>
    <n v="79416"/>
    <n v="14523"/>
    <n v="486"/>
    <x v="2"/>
    <x v="3"/>
    <n v="83893"/>
    <n v="93939"/>
  </r>
  <r>
    <x v="680"/>
    <n v="190406"/>
    <n v="89711"/>
    <n v="7292"/>
    <n v="355"/>
    <x v="3"/>
    <x v="1"/>
    <n v="93403"/>
    <n v="97003"/>
  </r>
  <r>
    <x v="681"/>
    <n v="185150"/>
    <n v="36816"/>
    <n v="6538"/>
    <n v="286"/>
    <x v="1"/>
    <x v="0"/>
    <n v="141796"/>
    <n v="43354"/>
  </r>
  <r>
    <x v="682"/>
    <n v="93320"/>
    <n v="94307"/>
    <n v="8408"/>
    <n v="175"/>
    <x v="2"/>
    <x v="1"/>
    <n v="-9395"/>
    <n v="102715"/>
  </r>
  <r>
    <x v="683"/>
    <n v="124881"/>
    <n v="76733"/>
    <n v="29126"/>
    <n v="276"/>
    <x v="3"/>
    <x v="3"/>
    <n v="19022"/>
    <n v="105859"/>
  </r>
  <r>
    <x v="684"/>
    <n v="150827"/>
    <n v="41240"/>
    <n v="13752"/>
    <n v="414"/>
    <x v="1"/>
    <x v="0"/>
    <n v="95835"/>
    <n v="54992"/>
  </r>
  <r>
    <x v="685"/>
    <n v="162215"/>
    <n v="62762"/>
    <n v="23287"/>
    <n v="386"/>
    <x v="2"/>
    <x v="1"/>
    <n v="76166"/>
    <n v="86049"/>
  </r>
  <r>
    <x v="686"/>
    <n v="194461"/>
    <n v="38259"/>
    <n v="5174"/>
    <n v="448"/>
    <x v="2"/>
    <x v="3"/>
    <n v="151028"/>
    <n v="43433"/>
  </r>
  <r>
    <x v="687"/>
    <n v="121550"/>
    <n v="80139"/>
    <n v="7230"/>
    <n v="354"/>
    <x v="3"/>
    <x v="2"/>
    <n v="34181"/>
    <n v="87369"/>
  </r>
  <r>
    <x v="688"/>
    <n v="84826"/>
    <n v="44849"/>
    <n v="9287"/>
    <n v="424"/>
    <x v="2"/>
    <x v="2"/>
    <n v="30690"/>
    <n v="54136"/>
  </r>
  <r>
    <x v="689"/>
    <n v="160734"/>
    <n v="84869"/>
    <n v="25544"/>
    <n v="289"/>
    <x v="3"/>
    <x v="1"/>
    <n v="50321"/>
    <n v="110413"/>
  </r>
  <r>
    <x v="690"/>
    <n v="158511"/>
    <n v="93095"/>
    <n v="17112"/>
    <n v="407"/>
    <x v="3"/>
    <x v="1"/>
    <n v="48304"/>
    <n v="110207"/>
  </r>
  <r>
    <x v="691"/>
    <n v="71653"/>
    <n v="53567"/>
    <n v="12106"/>
    <n v="444"/>
    <x v="3"/>
    <x v="2"/>
    <n v="5980"/>
    <n v="65673"/>
  </r>
  <r>
    <x v="692"/>
    <n v="141941"/>
    <n v="65292"/>
    <n v="14689"/>
    <n v="226"/>
    <x v="0"/>
    <x v="3"/>
    <n v="61960"/>
    <n v="79981"/>
  </r>
  <r>
    <x v="693"/>
    <n v="93662"/>
    <n v="81631"/>
    <n v="17046"/>
    <n v="386"/>
    <x v="2"/>
    <x v="3"/>
    <n v="-5015"/>
    <n v="98677"/>
  </r>
  <r>
    <x v="694"/>
    <n v="158818"/>
    <n v="39885"/>
    <n v="24555"/>
    <n v="353"/>
    <x v="3"/>
    <x v="3"/>
    <n v="94378"/>
    <n v="64440"/>
  </r>
  <r>
    <x v="695"/>
    <n v="155081"/>
    <n v="89659"/>
    <n v="22951"/>
    <n v="312"/>
    <x v="1"/>
    <x v="1"/>
    <n v="42471"/>
    <n v="112610"/>
  </r>
  <r>
    <x v="696"/>
    <n v="96877"/>
    <n v="84306"/>
    <n v="6151"/>
    <n v="349"/>
    <x v="0"/>
    <x v="0"/>
    <n v="6420"/>
    <n v="90457"/>
  </r>
  <r>
    <x v="697"/>
    <n v="171562"/>
    <n v="96314"/>
    <n v="12619"/>
    <n v="183"/>
    <x v="0"/>
    <x v="0"/>
    <n v="62629"/>
    <n v="108933"/>
  </r>
  <r>
    <x v="698"/>
    <n v="132715"/>
    <n v="95087"/>
    <n v="11033"/>
    <n v="482"/>
    <x v="2"/>
    <x v="0"/>
    <n v="26595"/>
    <n v="106120"/>
  </r>
  <r>
    <x v="699"/>
    <n v="170091"/>
    <n v="59165"/>
    <n v="13560"/>
    <n v="487"/>
    <x v="3"/>
    <x v="0"/>
    <n v="97366"/>
    <n v="72725"/>
  </r>
  <r>
    <x v="700"/>
    <n v="192632"/>
    <n v="88929"/>
    <n v="9946"/>
    <n v="112"/>
    <x v="2"/>
    <x v="0"/>
    <n v="93757"/>
    <n v="98875"/>
  </r>
  <r>
    <x v="701"/>
    <n v="139148"/>
    <n v="97028"/>
    <n v="29618"/>
    <n v="144"/>
    <x v="0"/>
    <x v="1"/>
    <n v="12502"/>
    <n v="126646"/>
  </r>
  <r>
    <x v="702"/>
    <n v="143186"/>
    <n v="79812"/>
    <n v="6907"/>
    <n v="226"/>
    <x v="3"/>
    <x v="1"/>
    <n v="56467"/>
    <n v="86719"/>
  </r>
  <r>
    <x v="703"/>
    <n v="183629"/>
    <n v="80500"/>
    <n v="8490"/>
    <n v="213"/>
    <x v="1"/>
    <x v="0"/>
    <n v="94639"/>
    <n v="88990"/>
  </r>
  <r>
    <x v="704"/>
    <n v="130316"/>
    <n v="88643"/>
    <n v="23919"/>
    <n v="375"/>
    <x v="3"/>
    <x v="1"/>
    <n v="17754"/>
    <n v="112562"/>
  </r>
  <r>
    <x v="705"/>
    <n v="88380"/>
    <n v="74900"/>
    <n v="9173"/>
    <n v="304"/>
    <x v="0"/>
    <x v="1"/>
    <n v="4307"/>
    <n v="84073"/>
  </r>
  <r>
    <x v="706"/>
    <n v="170198"/>
    <n v="72946"/>
    <n v="16065"/>
    <n v="436"/>
    <x v="1"/>
    <x v="0"/>
    <n v="81187"/>
    <n v="89011"/>
  </r>
  <r>
    <x v="707"/>
    <n v="62356"/>
    <n v="37851"/>
    <n v="22677"/>
    <n v="484"/>
    <x v="3"/>
    <x v="3"/>
    <n v="1828"/>
    <n v="60528"/>
  </r>
  <r>
    <x v="708"/>
    <n v="130326"/>
    <n v="46288"/>
    <n v="9769"/>
    <n v="498"/>
    <x v="1"/>
    <x v="1"/>
    <n v="74269"/>
    <n v="56057"/>
  </r>
  <r>
    <x v="709"/>
    <n v="152447"/>
    <n v="97580"/>
    <n v="9796"/>
    <n v="372"/>
    <x v="1"/>
    <x v="3"/>
    <n v="45071"/>
    <n v="107376"/>
  </r>
  <r>
    <x v="710"/>
    <n v="174994"/>
    <n v="37368"/>
    <n v="18046"/>
    <n v="157"/>
    <x v="0"/>
    <x v="1"/>
    <n v="119580"/>
    <n v="55414"/>
  </r>
  <r>
    <x v="711"/>
    <n v="80049"/>
    <n v="76403"/>
    <n v="19211"/>
    <n v="427"/>
    <x v="1"/>
    <x v="1"/>
    <n v="-15565"/>
    <n v="95614"/>
  </r>
  <r>
    <x v="712"/>
    <n v="165361"/>
    <n v="39168"/>
    <n v="28255"/>
    <n v="318"/>
    <x v="2"/>
    <x v="0"/>
    <n v="97938"/>
    <n v="67423"/>
  </r>
  <r>
    <x v="713"/>
    <n v="76082"/>
    <n v="79879"/>
    <n v="24356"/>
    <n v="208"/>
    <x v="0"/>
    <x v="1"/>
    <n v="-28153"/>
    <n v="104235"/>
  </r>
  <r>
    <x v="714"/>
    <n v="60661"/>
    <n v="89871"/>
    <n v="25306"/>
    <n v="378"/>
    <x v="2"/>
    <x v="2"/>
    <n v="-54516"/>
    <n v="115177"/>
  </r>
  <r>
    <x v="715"/>
    <n v="62920"/>
    <n v="62174"/>
    <n v="9997"/>
    <n v="273"/>
    <x v="1"/>
    <x v="2"/>
    <n v="-9251"/>
    <n v="72171"/>
  </r>
  <r>
    <x v="716"/>
    <n v="139561"/>
    <n v="36581"/>
    <n v="28416"/>
    <n v="427"/>
    <x v="2"/>
    <x v="0"/>
    <n v="74564"/>
    <n v="64997"/>
  </r>
  <r>
    <x v="717"/>
    <n v="68946"/>
    <n v="94046"/>
    <n v="22376"/>
    <n v="363"/>
    <x v="3"/>
    <x v="3"/>
    <n v="-47476"/>
    <n v="116422"/>
  </r>
  <r>
    <x v="718"/>
    <n v="76309"/>
    <n v="79678"/>
    <n v="13112"/>
    <n v="414"/>
    <x v="1"/>
    <x v="3"/>
    <n v="-16481"/>
    <n v="92790"/>
  </r>
  <r>
    <x v="719"/>
    <n v="115230"/>
    <n v="56649"/>
    <n v="10287"/>
    <n v="210"/>
    <x v="3"/>
    <x v="3"/>
    <n v="48294"/>
    <n v="66936"/>
  </r>
  <r>
    <x v="720"/>
    <n v="171822"/>
    <n v="44567"/>
    <n v="15578"/>
    <n v="286"/>
    <x v="2"/>
    <x v="2"/>
    <n v="111677"/>
    <n v="60145"/>
  </r>
  <r>
    <x v="721"/>
    <n v="172340"/>
    <n v="91944"/>
    <n v="23624"/>
    <n v="368"/>
    <x v="3"/>
    <x v="3"/>
    <n v="56772"/>
    <n v="115568"/>
  </r>
  <r>
    <x v="722"/>
    <n v="119321"/>
    <n v="58803"/>
    <n v="22860"/>
    <n v="328"/>
    <x v="1"/>
    <x v="3"/>
    <n v="37658"/>
    <n v="81663"/>
  </r>
  <r>
    <x v="723"/>
    <n v="192028"/>
    <n v="48230"/>
    <n v="11426"/>
    <n v="255"/>
    <x v="3"/>
    <x v="0"/>
    <n v="132372"/>
    <n v="59656"/>
  </r>
  <r>
    <x v="724"/>
    <n v="134131"/>
    <n v="47862"/>
    <n v="16599"/>
    <n v="288"/>
    <x v="2"/>
    <x v="3"/>
    <n v="69670"/>
    <n v="64461"/>
  </r>
  <r>
    <x v="725"/>
    <n v="85963"/>
    <n v="73355"/>
    <n v="5389"/>
    <n v="371"/>
    <x v="2"/>
    <x v="2"/>
    <n v="7219"/>
    <n v="78744"/>
  </r>
  <r>
    <x v="726"/>
    <n v="161757"/>
    <n v="61259"/>
    <n v="5999"/>
    <n v="474"/>
    <x v="2"/>
    <x v="2"/>
    <n v="94499"/>
    <n v="67258"/>
  </r>
  <r>
    <x v="727"/>
    <n v="159259"/>
    <n v="60795"/>
    <n v="17812"/>
    <n v="101"/>
    <x v="1"/>
    <x v="2"/>
    <n v="80652"/>
    <n v="78607"/>
  </r>
  <r>
    <x v="728"/>
    <n v="99063"/>
    <n v="38770"/>
    <n v="20599"/>
    <n v="345"/>
    <x v="2"/>
    <x v="0"/>
    <n v="39694"/>
    <n v="59369"/>
  </r>
  <r>
    <x v="729"/>
    <n v="174225"/>
    <n v="41093"/>
    <n v="6855"/>
    <n v="309"/>
    <x v="1"/>
    <x v="0"/>
    <n v="126277"/>
    <n v="47948"/>
  </r>
  <r>
    <x v="730"/>
    <n v="176400"/>
    <n v="76571"/>
    <n v="13125"/>
    <n v="385"/>
    <x v="3"/>
    <x v="1"/>
    <n v="86704"/>
    <n v="89696"/>
  </r>
  <r>
    <x v="731"/>
    <n v="140818"/>
    <n v="30193"/>
    <n v="18794"/>
    <n v="458"/>
    <x v="2"/>
    <x v="3"/>
    <n v="91831"/>
    <n v="48987"/>
  </r>
  <r>
    <x v="732"/>
    <n v="64703"/>
    <n v="47569"/>
    <n v="7763"/>
    <n v="112"/>
    <x v="3"/>
    <x v="0"/>
    <n v="9371"/>
    <n v="55332"/>
  </r>
  <r>
    <x v="733"/>
    <n v="132099"/>
    <n v="41190"/>
    <n v="25047"/>
    <n v="195"/>
    <x v="0"/>
    <x v="2"/>
    <n v="65862"/>
    <n v="66237"/>
  </r>
  <r>
    <x v="734"/>
    <n v="91585"/>
    <n v="92824"/>
    <n v="9986"/>
    <n v="320"/>
    <x v="3"/>
    <x v="2"/>
    <n v="-11225"/>
    <n v="102810"/>
  </r>
  <r>
    <x v="735"/>
    <n v="103585"/>
    <n v="72752"/>
    <n v="6481"/>
    <n v="337"/>
    <x v="0"/>
    <x v="0"/>
    <n v="24352"/>
    <n v="79233"/>
  </r>
  <r>
    <x v="736"/>
    <n v="86958"/>
    <n v="62327"/>
    <n v="28640"/>
    <n v="193"/>
    <x v="3"/>
    <x v="0"/>
    <n v="-4009"/>
    <n v="90967"/>
  </r>
  <r>
    <x v="737"/>
    <n v="86017"/>
    <n v="72070"/>
    <n v="8731"/>
    <n v="437"/>
    <x v="1"/>
    <x v="0"/>
    <n v="5216"/>
    <n v="80801"/>
  </r>
  <r>
    <x v="738"/>
    <n v="184677"/>
    <n v="70197"/>
    <n v="28646"/>
    <n v="368"/>
    <x v="3"/>
    <x v="1"/>
    <n v="85834"/>
    <n v="98843"/>
  </r>
  <r>
    <x v="739"/>
    <n v="89426"/>
    <n v="32261"/>
    <n v="21835"/>
    <n v="270"/>
    <x v="1"/>
    <x v="2"/>
    <n v="35330"/>
    <n v="54096"/>
  </r>
  <r>
    <x v="740"/>
    <n v="77778"/>
    <n v="56512"/>
    <n v="24477"/>
    <n v="193"/>
    <x v="1"/>
    <x v="1"/>
    <n v="-3211"/>
    <n v="80989"/>
  </r>
  <r>
    <x v="741"/>
    <n v="102229"/>
    <n v="36716"/>
    <n v="22266"/>
    <n v="248"/>
    <x v="2"/>
    <x v="1"/>
    <n v="43247"/>
    <n v="58982"/>
  </r>
  <r>
    <x v="742"/>
    <n v="146652"/>
    <n v="58933"/>
    <n v="25792"/>
    <n v="211"/>
    <x v="1"/>
    <x v="3"/>
    <n v="61927"/>
    <n v="84725"/>
  </r>
  <r>
    <x v="743"/>
    <n v="188267"/>
    <n v="34378"/>
    <n v="25452"/>
    <n v="154"/>
    <x v="0"/>
    <x v="2"/>
    <n v="128437"/>
    <n v="59830"/>
  </r>
  <r>
    <x v="744"/>
    <n v="186503"/>
    <n v="70583"/>
    <n v="15758"/>
    <n v="436"/>
    <x v="2"/>
    <x v="2"/>
    <n v="100162"/>
    <n v="86341"/>
  </r>
  <r>
    <x v="745"/>
    <n v="144878"/>
    <n v="59033"/>
    <n v="24661"/>
    <n v="215"/>
    <x v="2"/>
    <x v="0"/>
    <n v="61184"/>
    <n v="83694"/>
  </r>
  <r>
    <x v="746"/>
    <n v="117056"/>
    <n v="54000"/>
    <n v="21311"/>
    <n v="242"/>
    <x v="3"/>
    <x v="0"/>
    <n v="41745"/>
    <n v="75311"/>
  </r>
  <r>
    <x v="747"/>
    <n v="79975"/>
    <n v="72604"/>
    <n v="13566"/>
    <n v="300"/>
    <x v="1"/>
    <x v="3"/>
    <n v="-6195"/>
    <n v="86170"/>
  </r>
  <r>
    <x v="748"/>
    <n v="148397"/>
    <n v="98336"/>
    <n v="16889"/>
    <n v="279"/>
    <x v="1"/>
    <x v="1"/>
    <n v="33172"/>
    <n v="115225"/>
  </r>
  <r>
    <x v="749"/>
    <n v="93142"/>
    <n v="35410"/>
    <n v="29335"/>
    <n v="301"/>
    <x v="0"/>
    <x v="0"/>
    <n v="28397"/>
    <n v="64745"/>
  </r>
  <r>
    <x v="750"/>
    <n v="86916"/>
    <n v="86044"/>
    <n v="16254"/>
    <n v="463"/>
    <x v="3"/>
    <x v="0"/>
    <n v="-15382"/>
    <n v="102298"/>
  </r>
  <r>
    <x v="751"/>
    <n v="124324"/>
    <n v="93315"/>
    <n v="26074"/>
    <n v="152"/>
    <x v="3"/>
    <x v="2"/>
    <n v="4935"/>
    <n v="119389"/>
  </r>
  <r>
    <x v="752"/>
    <n v="185932"/>
    <n v="36796"/>
    <n v="16442"/>
    <n v="483"/>
    <x v="2"/>
    <x v="2"/>
    <n v="132694"/>
    <n v="53238"/>
  </r>
  <r>
    <x v="753"/>
    <n v="195720"/>
    <n v="84245"/>
    <n v="18521"/>
    <n v="279"/>
    <x v="2"/>
    <x v="0"/>
    <n v="92954"/>
    <n v="102766"/>
  </r>
  <r>
    <x v="754"/>
    <n v="156059"/>
    <n v="73056"/>
    <n v="25979"/>
    <n v="412"/>
    <x v="2"/>
    <x v="2"/>
    <n v="57024"/>
    <n v="99035"/>
  </r>
  <r>
    <x v="755"/>
    <n v="158317"/>
    <n v="47709"/>
    <n v="9559"/>
    <n v="407"/>
    <x v="0"/>
    <x v="3"/>
    <n v="101049"/>
    <n v="57268"/>
  </r>
  <r>
    <x v="756"/>
    <n v="95046"/>
    <n v="88557"/>
    <n v="21199"/>
    <n v="236"/>
    <x v="0"/>
    <x v="0"/>
    <n v="-14710"/>
    <n v="109756"/>
  </r>
  <r>
    <x v="757"/>
    <n v="161459"/>
    <n v="47543"/>
    <n v="12291"/>
    <n v="281"/>
    <x v="2"/>
    <x v="2"/>
    <n v="101625"/>
    <n v="59834"/>
  </r>
  <r>
    <x v="758"/>
    <n v="105893"/>
    <n v="67418"/>
    <n v="13160"/>
    <n v="466"/>
    <x v="3"/>
    <x v="3"/>
    <n v="25315"/>
    <n v="80578"/>
  </r>
  <r>
    <x v="759"/>
    <n v="161520"/>
    <n v="46724"/>
    <n v="5112"/>
    <n v="100"/>
    <x v="0"/>
    <x v="2"/>
    <n v="109684"/>
    <n v="51836"/>
  </r>
  <r>
    <x v="760"/>
    <n v="185818"/>
    <n v="33828"/>
    <n v="26515"/>
    <n v="143"/>
    <x v="3"/>
    <x v="2"/>
    <n v="125475"/>
    <n v="60343"/>
  </r>
  <r>
    <x v="761"/>
    <n v="121272"/>
    <n v="47087"/>
    <n v="24581"/>
    <n v="326"/>
    <x v="3"/>
    <x v="2"/>
    <n v="49604"/>
    <n v="71668"/>
  </r>
  <r>
    <x v="762"/>
    <n v="127649"/>
    <n v="42605"/>
    <n v="20924"/>
    <n v="430"/>
    <x v="1"/>
    <x v="0"/>
    <n v="64120"/>
    <n v="63529"/>
  </r>
  <r>
    <x v="763"/>
    <n v="124674"/>
    <n v="61337"/>
    <n v="21523"/>
    <n v="197"/>
    <x v="2"/>
    <x v="1"/>
    <n v="41814"/>
    <n v="82860"/>
  </r>
  <r>
    <x v="764"/>
    <n v="146475"/>
    <n v="35482"/>
    <n v="6424"/>
    <n v="307"/>
    <x v="1"/>
    <x v="2"/>
    <n v="104569"/>
    <n v="41906"/>
  </r>
  <r>
    <x v="765"/>
    <n v="121367"/>
    <n v="95333"/>
    <n v="24333"/>
    <n v="364"/>
    <x v="2"/>
    <x v="3"/>
    <n v="1701"/>
    <n v="119666"/>
  </r>
  <r>
    <x v="766"/>
    <n v="181750"/>
    <n v="80952"/>
    <n v="24552"/>
    <n v="387"/>
    <x v="2"/>
    <x v="0"/>
    <n v="76246"/>
    <n v="105504"/>
  </r>
  <r>
    <x v="767"/>
    <n v="178154"/>
    <n v="35463"/>
    <n v="15808"/>
    <n v="370"/>
    <x v="3"/>
    <x v="0"/>
    <n v="126883"/>
    <n v="51271"/>
  </r>
  <r>
    <x v="768"/>
    <n v="104738"/>
    <n v="34648"/>
    <n v="11043"/>
    <n v="239"/>
    <x v="2"/>
    <x v="3"/>
    <n v="59047"/>
    <n v="45691"/>
  </r>
  <r>
    <x v="769"/>
    <n v="93397"/>
    <n v="63623"/>
    <n v="11989"/>
    <n v="336"/>
    <x v="3"/>
    <x v="2"/>
    <n v="17785"/>
    <n v="75612"/>
  </r>
  <r>
    <x v="770"/>
    <n v="142189"/>
    <n v="89156"/>
    <n v="28620"/>
    <n v="491"/>
    <x v="3"/>
    <x v="1"/>
    <n v="24413"/>
    <n v="117776"/>
  </r>
  <r>
    <x v="771"/>
    <n v="136367"/>
    <n v="65634"/>
    <n v="11261"/>
    <n v="171"/>
    <x v="2"/>
    <x v="2"/>
    <n v="59472"/>
    <n v="76895"/>
  </r>
  <r>
    <x v="772"/>
    <n v="180585"/>
    <n v="74602"/>
    <n v="5887"/>
    <n v="254"/>
    <x v="3"/>
    <x v="3"/>
    <n v="100096"/>
    <n v="80489"/>
  </r>
  <r>
    <x v="773"/>
    <n v="136619"/>
    <n v="79334"/>
    <n v="24488"/>
    <n v="289"/>
    <x v="3"/>
    <x v="0"/>
    <n v="32797"/>
    <n v="103822"/>
  </r>
  <r>
    <x v="774"/>
    <n v="171453"/>
    <n v="98648"/>
    <n v="21433"/>
    <n v="367"/>
    <x v="3"/>
    <x v="1"/>
    <n v="51372"/>
    <n v="120081"/>
  </r>
  <r>
    <x v="775"/>
    <n v="79816"/>
    <n v="52054"/>
    <n v="25335"/>
    <n v="420"/>
    <x v="0"/>
    <x v="0"/>
    <n v="2427"/>
    <n v="77389"/>
  </r>
  <r>
    <x v="776"/>
    <n v="197348"/>
    <n v="52207"/>
    <n v="24944"/>
    <n v="206"/>
    <x v="3"/>
    <x v="3"/>
    <n v="120197"/>
    <n v="77151"/>
  </r>
  <r>
    <x v="777"/>
    <n v="139530"/>
    <n v="51386"/>
    <n v="21402"/>
    <n v="331"/>
    <x v="0"/>
    <x v="2"/>
    <n v="66742"/>
    <n v="72788"/>
  </r>
  <r>
    <x v="778"/>
    <n v="168856"/>
    <n v="89518"/>
    <n v="26205"/>
    <n v="141"/>
    <x v="0"/>
    <x v="1"/>
    <n v="53133"/>
    <n v="115723"/>
  </r>
  <r>
    <x v="779"/>
    <n v="131635"/>
    <n v="82781"/>
    <n v="27724"/>
    <n v="289"/>
    <x v="3"/>
    <x v="0"/>
    <n v="21130"/>
    <n v="110505"/>
  </r>
  <r>
    <x v="780"/>
    <n v="167803"/>
    <n v="82780"/>
    <n v="29442"/>
    <n v="470"/>
    <x v="3"/>
    <x v="0"/>
    <n v="55581"/>
    <n v="112222"/>
  </r>
  <r>
    <x v="781"/>
    <n v="95946"/>
    <n v="91440"/>
    <n v="17253"/>
    <n v="238"/>
    <x v="0"/>
    <x v="0"/>
    <n v="-12747"/>
    <n v="108693"/>
  </r>
  <r>
    <x v="782"/>
    <n v="115204"/>
    <n v="74199"/>
    <n v="23990"/>
    <n v="202"/>
    <x v="0"/>
    <x v="2"/>
    <n v="17015"/>
    <n v="98189"/>
  </r>
  <r>
    <x v="783"/>
    <n v="75563"/>
    <n v="91035"/>
    <n v="12846"/>
    <n v="270"/>
    <x v="3"/>
    <x v="1"/>
    <n v="-28318"/>
    <n v="103881"/>
  </r>
  <r>
    <x v="784"/>
    <n v="152324"/>
    <n v="38210"/>
    <n v="11432"/>
    <n v="450"/>
    <x v="3"/>
    <x v="2"/>
    <n v="102682"/>
    <n v="49642"/>
  </r>
  <r>
    <x v="785"/>
    <n v="69847"/>
    <n v="74363"/>
    <n v="18452"/>
    <n v="372"/>
    <x v="2"/>
    <x v="2"/>
    <n v="-22968"/>
    <n v="92815"/>
  </r>
  <r>
    <x v="786"/>
    <n v="86155"/>
    <n v="90348"/>
    <n v="18395"/>
    <n v="320"/>
    <x v="0"/>
    <x v="2"/>
    <n v="-22588"/>
    <n v="108743"/>
  </r>
  <r>
    <x v="787"/>
    <n v="139671"/>
    <n v="85284"/>
    <n v="8765"/>
    <n v="312"/>
    <x v="0"/>
    <x v="3"/>
    <n v="45622"/>
    <n v="94049"/>
  </r>
  <r>
    <x v="788"/>
    <n v="176891"/>
    <n v="98847"/>
    <n v="23822"/>
    <n v="440"/>
    <x v="2"/>
    <x v="3"/>
    <n v="54222"/>
    <n v="122669"/>
  </r>
  <r>
    <x v="789"/>
    <n v="143310"/>
    <n v="52432"/>
    <n v="20950"/>
    <n v="155"/>
    <x v="0"/>
    <x v="3"/>
    <n v="69928"/>
    <n v="73382"/>
  </r>
  <r>
    <x v="790"/>
    <n v="191691"/>
    <n v="94089"/>
    <n v="17502"/>
    <n v="489"/>
    <x v="1"/>
    <x v="1"/>
    <n v="80100"/>
    <n v="111591"/>
  </r>
  <r>
    <x v="791"/>
    <n v="94707"/>
    <n v="85398"/>
    <n v="14741"/>
    <n v="441"/>
    <x v="0"/>
    <x v="2"/>
    <n v="-5432"/>
    <n v="100139"/>
  </r>
  <r>
    <x v="792"/>
    <n v="141537"/>
    <n v="33321"/>
    <n v="27742"/>
    <n v="201"/>
    <x v="2"/>
    <x v="2"/>
    <n v="80474"/>
    <n v="61063"/>
  </r>
  <r>
    <x v="793"/>
    <n v="151155"/>
    <n v="67383"/>
    <n v="29703"/>
    <n v="291"/>
    <x v="1"/>
    <x v="3"/>
    <n v="54069"/>
    <n v="97086"/>
  </r>
  <r>
    <x v="794"/>
    <n v="60281"/>
    <n v="82893"/>
    <n v="10941"/>
    <n v="409"/>
    <x v="3"/>
    <x v="2"/>
    <n v="-33553"/>
    <n v="93834"/>
  </r>
  <r>
    <x v="795"/>
    <n v="192130"/>
    <n v="65820"/>
    <n v="29028"/>
    <n v="299"/>
    <x v="2"/>
    <x v="2"/>
    <n v="97282"/>
    <n v="94848"/>
  </r>
  <r>
    <x v="796"/>
    <n v="136260"/>
    <n v="96262"/>
    <n v="9855"/>
    <n v="332"/>
    <x v="2"/>
    <x v="0"/>
    <n v="30143"/>
    <n v="106117"/>
  </r>
  <r>
    <x v="797"/>
    <n v="124178"/>
    <n v="33760"/>
    <n v="27931"/>
    <n v="326"/>
    <x v="3"/>
    <x v="2"/>
    <n v="62487"/>
    <n v="61691"/>
  </r>
  <r>
    <x v="798"/>
    <n v="93997"/>
    <n v="52190"/>
    <n v="28580"/>
    <n v="470"/>
    <x v="2"/>
    <x v="0"/>
    <n v="13227"/>
    <n v="80770"/>
  </r>
  <r>
    <x v="799"/>
    <n v="179273"/>
    <n v="97411"/>
    <n v="27295"/>
    <n v="238"/>
    <x v="0"/>
    <x v="2"/>
    <n v="54567"/>
    <n v="124706"/>
  </r>
  <r>
    <x v="800"/>
    <n v="192311"/>
    <n v="53377"/>
    <n v="27865"/>
    <n v="443"/>
    <x v="3"/>
    <x v="1"/>
    <n v="111069"/>
    <n v="81242"/>
  </r>
  <r>
    <x v="801"/>
    <n v="186945"/>
    <n v="76737"/>
    <n v="20166"/>
    <n v="404"/>
    <x v="2"/>
    <x v="3"/>
    <n v="90042"/>
    <n v="96903"/>
  </r>
  <r>
    <x v="802"/>
    <n v="105272"/>
    <n v="99569"/>
    <n v="24145"/>
    <n v="248"/>
    <x v="3"/>
    <x v="0"/>
    <n v="-18442"/>
    <n v="123714"/>
  </r>
  <r>
    <x v="803"/>
    <n v="149393"/>
    <n v="68211"/>
    <n v="25840"/>
    <n v="214"/>
    <x v="3"/>
    <x v="3"/>
    <n v="55342"/>
    <n v="94051"/>
  </r>
  <r>
    <x v="804"/>
    <n v="121212"/>
    <n v="33744"/>
    <n v="27745"/>
    <n v="162"/>
    <x v="3"/>
    <x v="0"/>
    <n v="59723"/>
    <n v="61489"/>
  </r>
  <r>
    <x v="805"/>
    <n v="180030"/>
    <n v="54995"/>
    <n v="27077"/>
    <n v="203"/>
    <x v="1"/>
    <x v="0"/>
    <n v="97958"/>
    <n v="82072"/>
  </r>
  <r>
    <x v="806"/>
    <n v="116503"/>
    <n v="46977"/>
    <n v="10788"/>
    <n v="438"/>
    <x v="2"/>
    <x v="0"/>
    <n v="58738"/>
    <n v="57765"/>
  </r>
  <r>
    <x v="807"/>
    <n v="197710"/>
    <n v="64542"/>
    <n v="5201"/>
    <n v="458"/>
    <x v="1"/>
    <x v="1"/>
    <n v="127967"/>
    <n v="69743"/>
  </r>
  <r>
    <x v="808"/>
    <n v="66570"/>
    <n v="40651"/>
    <n v="27544"/>
    <n v="255"/>
    <x v="2"/>
    <x v="2"/>
    <n v="-1625"/>
    <n v="68195"/>
  </r>
  <r>
    <x v="809"/>
    <n v="128785"/>
    <n v="46715"/>
    <n v="15561"/>
    <n v="372"/>
    <x v="0"/>
    <x v="0"/>
    <n v="66509"/>
    <n v="62276"/>
  </r>
  <r>
    <x v="810"/>
    <n v="69110"/>
    <n v="74409"/>
    <n v="21901"/>
    <n v="105"/>
    <x v="0"/>
    <x v="1"/>
    <n v="-27200"/>
    <n v="96310"/>
  </r>
  <r>
    <x v="811"/>
    <n v="139141"/>
    <n v="54306"/>
    <n v="12737"/>
    <n v="246"/>
    <x v="0"/>
    <x v="0"/>
    <n v="72098"/>
    <n v="67043"/>
  </r>
  <r>
    <x v="812"/>
    <n v="72115"/>
    <n v="49086"/>
    <n v="6988"/>
    <n v="283"/>
    <x v="2"/>
    <x v="2"/>
    <n v="16041"/>
    <n v="56074"/>
  </r>
  <r>
    <x v="813"/>
    <n v="99062"/>
    <n v="44376"/>
    <n v="20441"/>
    <n v="127"/>
    <x v="3"/>
    <x v="0"/>
    <n v="34245"/>
    <n v="64817"/>
  </r>
  <r>
    <x v="814"/>
    <n v="82911"/>
    <n v="91350"/>
    <n v="16737"/>
    <n v="137"/>
    <x v="3"/>
    <x v="1"/>
    <n v="-25176"/>
    <n v="108087"/>
  </r>
  <r>
    <x v="815"/>
    <n v="164061"/>
    <n v="66636"/>
    <n v="19256"/>
    <n v="218"/>
    <x v="1"/>
    <x v="2"/>
    <n v="78169"/>
    <n v="85892"/>
  </r>
  <r>
    <x v="816"/>
    <n v="92556"/>
    <n v="81649"/>
    <n v="25186"/>
    <n v="392"/>
    <x v="1"/>
    <x v="1"/>
    <n v="-14279"/>
    <n v="106835"/>
  </r>
  <r>
    <x v="817"/>
    <n v="188335"/>
    <n v="64610"/>
    <n v="27192"/>
    <n v="470"/>
    <x v="0"/>
    <x v="2"/>
    <n v="96533"/>
    <n v="91802"/>
  </r>
  <r>
    <x v="818"/>
    <n v="61969"/>
    <n v="40058"/>
    <n v="12162"/>
    <n v="343"/>
    <x v="1"/>
    <x v="2"/>
    <n v="9749"/>
    <n v="52220"/>
  </r>
  <r>
    <x v="819"/>
    <n v="103753"/>
    <n v="94200"/>
    <n v="18065"/>
    <n v="167"/>
    <x v="2"/>
    <x v="3"/>
    <n v="-8512"/>
    <n v="112265"/>
  </r>
  <r>
    <x v="820"/>
    <n v="195542"/>
    <n v="76619"/>
    <n v="27625"/>
    <n v="313"/>
    <x v="2"/>
    <x v="3"/>
    <n v="91298"/>
    <n v="104244"/>
  </r>
  <r>
    <x v="821"/>
    <n v="181863"/>
    <n v="47154"/>
    <n v="19114"/>
    <n v="317"/>
    <x v="1"/>
    <x v="3"/>
    <n v="115595"/>
    <n v="66268"/>
  </r>
  <r>
    <x v="822"/>
    <n v="70225"/>
    <n v="49539"/>
    <n v="13399"/>
    <n v="276"/>
    <x v="1"/>
    <x v="2"/>
    <n v="7287"/>
    <n v="62938"/>
  </r>
  <r>
    <x v="823"/>
    <n v="183008"/>
    <n v="90058"/>
    <n v="10633"/>
    <n v="398"/>
    <x v="1"/>
    <x v="0"/>
    <n v="82317"/>
    <n v="100691"/>
  </r>
  <r>
    <x v="824"/>
    <n v="165823"/>
    <n v="92068"/>
    <n v="10755"/>
    <n v="263"/>
    <x v="1"/>
    <x v="1"/>
    <n v="63000"/>
    <n v="102823"/>
  </r>
  <r>
    <x v="825"/>
    <n v="73669"/>
    <n v="60373"/>
    <n v="15825"/>
    <n v="157"/>
    <x v="0"/>
    <x v="1"/>
    <n v="-2529"/>
    <n v="76198"/>
  </r>
  <r>
    <x v="826"/>
    <n v="184398"/>
    <n v="63154"/>
    <n v="27693"/>
    <n v="368"/>
    <x v="0"/>
    <x v="1"/>
    <n v="93551"/>
    <n v="90847"/>
  </r>
  <r>
    <x v="827"/>
    <n v="170677"/>
    <n v="36031"/>
    <n v="9117"/>
    <n v="407"/>
    <x v="1"/>
    <x v="3"/>
    <n v="125529"/>
    <n v="45148"/>
  </r>
  <r>
    <x v="828"/>
    <n v="108320"/>
    <n v="52785"/>
    <n v="29729"/>
    <n v="157"/>
    <x v="2"/>
    <x v="2"/>
    <n v="25806"/>
    <n v="82514"/>
  </r>
  <r>
    <x v="829"/>
    <n v="185354"/>
    <n v="58669"/>
    <n v="6518"/>
    <n v="387"/>
    <x v="0"/>
    <x v="3"/>
    <n v="120167"/>
    <n v="65187"/>
  </r>
  <r>
    <x v="830"/>
    <n v="148009"/>
    <n v="32282"/>
    <n v="27547"/>
    <n v="204"/>
    <x v="2"/>
    <x v="0"/>
    <n v="88180"/>
    <n v="59829"/>
  </r>
  <r>
    <x v="831"/>
    <n v="88625"/>
    <n v="64624"/>
    <n v="21346"/>
    <n v="327"/>
    <x v="3"/>
    <x v="2"/>
    <n v="2655"/>
    <n v="85970"/>
  </r>
  <r>
    <x v="832"/>
    <n v="84089"/>
    <n v="78438"/>
    <n v="7600"/>
    <n v="346"/>
    <x v="2"/>
    <x v="1"/>
    <n v="-1949"/>
    <n v="86038"/>
  </r>
  <r>
    <x v="833"/>
    <n v="96487"/>
    <n v="97534"/>
    <n v="18237"/>
    <n v="287"/>
    <x v="1"/>
    <x v="3"/>
    <n v="-19284"/>
    <n v="115771"/>
  </r>
  <r>
    <x v="834"/>
    <n v="170448"/>
    <n v="61705"/>
    <n v="23579"/>
    <n v="182"/>
    <x v="3"/>
    <x v="3"/>
    <n v="85164"/>
    <n v="85284"/>
  </r>
  <r>
    <x v="835"/>
    <n v="110138"/>
    <n v="68244"/>
    <n v="8554"/>
    <n v="285"/>
    <x v="0"/>
    <x v="0"/>
    <n v="33340"/>
    <n v="76798"/>
  </r>
  <r>
    <x v="836"/>
    <n v="114061"/>
    <n v="67437"/>
    <n v="21193"/>
    <n v="351"/>
    <x v="0"/>
    <x v="0"/>
    <n v="25431"/>
    <n v="88630"/>
  </r>
  <r>
    <x v="837"/>
    <n v="161376"/>
    <n v="80583"/>
    <n v="24233"/>
    <n v="454"/>
    <x v="3"/>
    <x v="3"/>
    <n v="56560"/>
    <n v="104816"/>
  </r>
  <r>
    <x v="838"/>
    <n v="139134"/>
    <n v="68392"/>
    <n v="20253"/>
    <n v="337"/>
    <x v="2"/>
    <x v="0"/>
    <n v="50489"/>
    <n v="88645"/>
  </r>
  <r>
    <x v="839"/>
    <n v="107055"/>
    <n v="37461"/>
    <n v="21194"/>
    <n v="459"/>
    <x v="0"/>
    <x v="1"/>
    <n v="48400"/>
    <n v="58655"/>
  </r>
  <r>
    <x v="840"/>
    <n v="79508"/>
    <n v="40516"/>
    <n v="6742"/>
    <n v="283"/>
    <x v="1"/>
    <x v="0"/>
    <n v="32250"/>
    <n v="47258"/>
  </r>
  <r>
    <x v="841"/>
    <n v="170169"/>
    <n v="47514"/>
    <n v="6306"/>
    <n v="383"/>
    <x v="3"/>
    <x v="0"/>
    <n v="116349"/>
    <n v="53820"/>
  </r>
  <r>
    <x v="842"/>
    <n v="68125"/>
    <n v="66268"/>
    <n v="8849"/>
    <n v="484"/>
    <x v="1"/>
    <x v="3"/>
    <n v="-6992"/>
    <n v="75117"/>
  </r>
  <r>
    <x v="843"/>
    <n v="96059"/>
    <n v="66788"/>
    <n v="17360"/>
    <n v="309"/>
    <x v="3"/>
    <x v="3"/>
    <n v="11911"/>
    <n v="84148"/>
  </r>
  <r>
    <x v="844"/>
    <n v="163409"/>
    <n v="91049"/>
    <n v="17768"/>
    <n v="403"/>
    <x v="0"/>
    <x v="2"/>
    <n v="54592"/>
    <n v="108817"/>
  </r>
  <r>
    <x v="845"/>
    <n v="65704"/>
    <n v="92493"/>
    <n v="28903"/>
    <n v="395"/>
    <x v="2"/>
    <x v="2"/>
    <n v="-55692"/>
    <n v="121396"/>
  </r>
  <r>
    <x v="846"/>
    <n v="171279"/>
    <n v="66027"/>
    <n v="18032"/>
    <n v="196"/>
    <x v="3"/>
    <x v="3"/>
    <n v="87220"/>
    <n v="84059"/>
  </r>
  <r>
    <x v="847"/>
    <n v="178516"/>
    <n v="72849"/>
    <n v="9195"/>
    <n v="307"/>
    <x v="3"/>
    <x v="0"/>
    <n v="96472"/>
    <n v="82044"/>
  </r>
  <r>
    <x v="848"/>
    <n v="174044"/>
    <n v="47858"/>
    <n v="26562"/>
    <n v="469"/>
    <x v="1"/>
    <x v="0"/>
    <n v="99624"/>
    <n v="74420"/>
  </r>
  <r>
    <x v="849"/>
    <n v="89165"/>
    <n v="82395"/>
    <n v="23939"/>
    <n v="487"/>
    <x v="0"/>
    <x v="2"/>
    <n v="-17169"/>
    <n v="106334"/>
  </r>
  <r>
    <x v="850"/>
    <n v="127203"/>
    <n v="69758"/>
    <n v="23689"/>
    <n v="236"/>
    <x v="1"/>
    <x v="2"/>
    <n v="33756"/>
    <n v="93447"/>
  </r>
  <r>
    <x v="851"/>
    <n v="64114"/>
    <n v="84312"/>
    <n v="12619"/>
    <n v="466"/>
    <x v="0"/>
    <x v="2"/>
    <n v="-32817"/>
    <n v="96931"/>
  </r>
  <r>
    <x v="852"/>
    <n v="96321"/>
    <n v="98670"/>
    <n v="14280"/>
    <n v="499"/>
    <x v="1"/>
    <x v="1"/>
    <n v="-16629"/>
    <n v="112950"/>
  </r>
  <r>
    <x v="853"/>
    <n v="133297"/>
    <n v="45434"/>
    <n v="7642"/>
    <n v="283"/>
    <x v="3"/>
    <x v="1"/>
    <n v="80221"/>
    <n v="53076"/>
  </r>
  <r>
    <x v="854"/>
    <n v="156652"/>
    <n v="94047"/>
    <n v="14369"/>
    <n v="175"/>
    <x v="1"/>
    <x v="2"/>
    <n v="48236"/>
    <n v="108416"/>
  </r>
  <r>
    <x v="855"/>
    <n v="159304"/>
    <n v="77775"/>
    <n v="19296"/>
    <n v="386"/>
    <x v="2"/>
    <x v="0"/>
    <n v="62233"/>
    <n v="97071"/>
  </r>
  <r>
    <x v="856"/>
    <n v="77772"/>
    <n v="96677"/>
    <n v="27793"/>
    <n v="474"/>
    <x v="0"/>
    <x v="2"/>
    <n v="-46698"/>
    <n v="124470"/>
  </r>
  <r>
    <x v="857"/>
    <n v="163754"/>
    <n v="75734"/>
    <n v="20438"/>
    <n v="241"/>
    <x v="0"/>
    <x v="1"/>
    <n v="67582"/>
    <n v="96172"/>
  </r>
  <r>
    <x v="858"/>
    <n v="63712"/>
    <n v="70603"/>
    <n v="20674"/>
    <n v="336"/>
    <x v="3"/>
    <x v="0"/>
    <n v="-27565"/>
    <n v="91277"/>
  </r>
  <r>
    <x v="859"/>
    <n v="192439"/>
    <n v="98803"/>
    <n v="9757"/>
    <n v="124"/>
    <x v="0"/>
    <x v="1"/>
    <n v="83879"/>
    <n v="108560"/>
  </r>
  <r>
    <x v="860"/>
    <n v="175142"/>
    <n v="69332"/>
    <n v="7994"/>
    <n v="389"/>
    <x v="2"/>
    <x v="0"/>
    <n v="97816"/>
    <n v="77326"/>
  </r>
  <r>
    <x v="861"/>
    <n v="151736"/>
    <n v="51312"/>
    <n v="20226"/>
    <n v="166"/>
    <x v="1"/>
    <x v="1"/>
    <n v="80198"/>
    <n v="71538"/>
  </r>
  <r>
    <x v="862"/>
    <n v="111924"/>
    <n v="74179"/>
    <n v="6271"/>
    <n v="349"/>
    <x v="3"/>
    <x v="0"/>
    <n v="31474"/>
    <n v="80450"/>
  </r>
  <r>
    <x v="863"/>
    <n v="63726"/>
    <n v="70379"/>
    <n v="6813"/>
    <n v="217"/>
    <x v="2"/>
    <x v="0"/>
    <n v="-13466"/>
    <n v="77192"/>
  </r>
  <r>
    <x v="864"/>
    <n v="149152"/>
    <n v="47297"/>
    <n v="23845"/>
    <n v="172"/>
    <x v="0"/>
    <x v="0"/>
    <n v="78010"/>
    <n v="71142"/>
  </r>
  <r>
    <x v="865"/>
    <n v="87723"/>
    <n v="32011"/>
    <n v="25504"/>
    <n v="381"/>
    <x v="0"/>
    <x v="0"/>
    <n v="30208"/>
    <n v="57515"/>
  </r>
  <r>
    <x v="866"/>
    <n v="186969"/>
    <n v="74014"/>
    <n v="27508"/>
    <n v="459"/>
    <x v="2"/>
    <x v="3"/>
    <n v="85447"/>
    <n v="101522"/>
  </r>
  <r>
    <x v="867"/>
    <n v="160494"/>
    <n v="41738"/>
    <n v="13475"/>
    <n v="109"/>
    <x v="1"/>
    <x v="1"/>
    <n v="105281"/>
    <n v="55213"/>
  </r>
  <r>
    <x v="868"/>
    <n v="95643"/>
    <n v="77498"/>
    <n v="9396"/>
    <n v="310"/>
    <x v="1"/>
    <x v="1"/>
    <n v="8749"/>
    <n v="86894"/>
  </r>
  <r>
    <x v="869"/>
    <n v="163896"/>
    <n v="41120"/>
    <n v="14283"/>
    <n v="422"/>
    <x v="3"/>
    <x v="3"/>
    <n v="108493"/>
    <n v="55403"/>
  </r>
  <r>
    <x v="870"/>
    <n v="199999"/>
    <n v="38767"/>
    <n v="18318"/>
    <n v="251"/>
    <x v="0"/>
    <x v="0"/>
    <n v="142914"/>
    <n v="57085"/>
  </r>
  <r>
    <x v="871"/>
    <n v="153680"/>
    <n v="52852"/>
    <n v="22200"/>
    <n v="104"/>
    <x v="2"/>
    <x v="0"/>
    <n v="78628"/>
    <n v="75052"/>
  </r>
  <r>
    <x v="872"/>
    <n v="156546"/>
    <n v="30929"/>
    <n v="28688"/>
    <n v="294"/>
    <x v="1"/>
    <x v="1"/>
    <n v="96929"/>
    <n v="59617"/>
  </r>
  <r>
    <x v="873"/>
    <n v="139973"/>
    <n v="47438"/>
    <n v="28715"/>
    <n v="382"/>
    <x v="3"/>
    <x v="3"/>
    <n v="63820"/>
    <n v="76153"/>
  </r>
  <r>
    <x v="874"/>
    <n v="123449"/>
    <n v="78515"/>
    <n v="5082"/>
    <n v="212"/>
    <x v="0"/>
    <x v="0"/>
    <n v="39852"/>
    <n v="83597"/>
  </r>
  <r>
    <x v="875"/>
    <n v="169834"/>
    <n v="35744"/>
    <n v="6920"/>
    <n v="370"/>
    <x v="0"/>
    <x v="0"/>
    <n v="127170"/>
    <n v="42664"/>
  </r>
  <r>
    <x v="876"/>
    <n v="85537"/>
    <n v="72417"/>
    <n v="12817"/>
    <n v="262"/>
    <x v="3"/>
    <x v="0"/>
    <n v="303"/>
    <n v="85234"/>
  </r>
  <r>
    <x v="877"/>
    <n v="137576"/>
    <n v="37069"/>
    <n v="16683"/>
    <n v="204"/>
    <x v="3"/>
    <x v="2"/>
    <n v="83824"/>
    <n v="53752"/>
  </r>
  <r>
    <x v="878"/>
    <n v="167522"/>
    <n v="72359"/>
    <n v="16336"/>
    <n v="280"/>
    <x v="1"/>
    <x v="3"/>
    <n v="78827"/>
    <n v="88695"/>
  </r>
  <r>
    <x v="879"/>
    <n v="82612"/>
    <n v="49799"/>
    <n v="20596"/>
    <n v="143"/>
    <x v="2"/>
    <x v="0"/>
    <n v="12217"/>
    <n v="70395"/>
  </r>
  <r>
    <x v="880"/>
    <n v="66471"/>
    <n v="37597"/>
    <n v="7093"/>
    <n v="381"/>
    <x v="0"/>
    <x v="2"/>
    <n v="21781"/>
    <n v="44690"/>
  </r>
  <r>
    <x v="881"/>
    <n v="91348"/>
    <n v="77093"/>
    <n v="17905"/>
    <n v="274"/>
    <x v="2"/>
    <x v="3"/>
    <n v="-3650"/>
    <n v="94998"/>
  </r>
  <r>
    <x v="882"/>
    <n v="61177"/>
    <n v="67226"/>
    <n v="28455"/>
    <n v="261"/>
    <x v="0"/>
    <x v="0"/>
    <n v="-34504"/>
    <n v="95681"/>
  </r>
  <r>
    <x v="883"/>
    <n v="195832"/>
    <n v="56417"/>
    <n v="29351"/>
    <n v="450"/>
    <x v="0"/>
    <x v="1"/>
    <n v="110064"/>
    <n v="85768"/>
  </r>
  <r>
    <x v="884"/>
    <n v="92779"/>
    <n v="48693"/>
    <n v="13367"/>
    <n v="439"/>
    <x v="2"/>
    <x v="2"/>
    <n v="30719"/>
    <n v="62060"/>
  </r>
  <r>
    <x v="885"/>
    <n v="81636"/>
    <n v="83161"/>
    <n v="10285"/>
    <n v="239"/>
    <x v="3"/>
    <x v="2"/>
    <n v="-11810"/>
    <n v="93446"/>
  </r>
  <r>
    <x v="886"/>
    <n v="141889"/>
    <n v="32169"/>
    <n v="15896"/>
    <n v="231"/>
    <x v="1"/>
    <x v="0"/>
    <n v="93824"/>
    <n v="48065"/>
  </r>
  <r>
    <x v="887"/>
    <n v="113551"/>
    <n v="52052"/>
    <n v="9937"/>
    <n v="186"/>
    <x v="0"/>
    <x v="0"/>
    <n v="51562"/>
    <n v="61989"/>
  </r>
  <r>
    <x v="888"/>
    <n v="106819"/>
    <n v="38036"/>
    <n v="21753"/>
    <n v="275"/>
    <x v="3"/>
    <x v="2"/>
    <n v="47030"/>
    <n v="59789"/>
  </r>
  <r>
    <x v="889"/>
    <n v="133770"/>
    <n v="61778"/>
    <n v="23202"/>
    <n v="282"/>
    <x v="0"/>
    <x v="1"/>
    <n v="48790"/>
    <n v="84980"/>
  </r>
  <r>
    <x v="890"/>
    <n v="138714"/>
    <n v="57734"/>
    <n v="23485"/>
    <n v="467"/>
    <x v="1"/>
    <x v="1"/>
    <n v="57495"/>
    <n v="81219"/>
  </r>
  <r>
    <x v="891"/>
    <n v="84596"/>
    <n v="53173"/>
    <n v="17977"/>
    <n v="228"/>
    <x v="0"/>
    <x v="3"/>
    <n v="13446"/>
    <n v="71150"/>
  </r>
  <r>
    <x v="892"/>
    <n v="124106"/>
    <n v="60403"/>
    <n v="24874"/>
    <n v="345"/>
    <x v="1"/>
    <x v="0"/>
    <n v="38829"/>
    <n v="85277"/>
  </r>
  <r>
    <x v="893"/>
    <n v="119182"/>
    <n v="96321"/>
    <n v="23163"/>
    <n v="188"/>
    <x v="1"/>
    <x v="1"/>
    <n v="-302"/>
    <n v="119484"/>
  </r>
  <r>
    <x v="894"/>
    <n v="147163"/>
    <n v="36344"/>
    <n v="12674"/>
    <n v="165"/>
    <x v="0"/>
    <x v="3"/>
    <n v="98145"/>
    <n v="49018"/>
  </r>
  <r>
    <x v="895"/>
    <n v="99310"/>
    <n v="48800"/>
    <n v="22748"/>
    <n v="257"/>
    <x v="0"/>
    <x v="1"/>
    <n v="27762"/>
    <n v="71548"/>
  </r>
  <r>
    <x v="896"/>
    <n v="116088"/>
    <n v="55372"/>
    <n v="28678"/>
    <n v="486"/>
    <x v="1"/>
    <x v="0"/>
    <n v="32038"/>
    <n v="84050"/>
  </r>
  <r>
    <x v="897"/>
    <n v="188803"/>
    <n v="91516"/>
    <n v="8676"/>
    <n v="477"/>
    <x v="3"/>
    <x v="3"/>
    <n v="88611"/>
    <n v="100192"/>
  </r>
  <r>
    <x v="898"/>
    <n v="199978"/>
    <n v="50538"/>
    <n v="7426"/>
    <n v="248"/>
    <x v="2"/>
    <x v="3"/>
    <n v="142014"/>
    <n v="57964"/>
  </r>
  <r>
    <x v="899"/>
    <n v="96914"/>
    <n v="93918"/>
    <n v="29648"/>
    <n v="439"/>
    <x v="1"/>
    <x v="3"/>
    <n v="-26652"/>
    <n v="123566"/>
  </r>
  <r>
    <x v="900"/>
    <n v="170350"/>
    <n v="44973"/>
    <n v="29473"/>
    <n v="215"/>
    <x v="0"/>
    <x v="1"/>
    <n v="95904"/>
    <n v="74446"/>
  </r>
  <r>
    <x v="901"/>
    <n v="105379"/>
    <n v="89500"/>
    <n v="7962"/>
    <n v="313"/>
    <x v="0"/>
    <x v="0"/>
    <n v="7917"/>
    <n v="97462"/>
  </r>
  <r>
    <x v="902"/>
    <n v="106413"/>
    <n v="66575"/>
    <n v="5859"/>
    <n v="471"/>
    <x v="3"/>
    <x v="3"/>
    <n v="33979"/>
    <n v="72434"/>
  </r>
  <r>
    <x v="903"/>
    <n v="197084"/>
    <n v="72261"/>
    <n v="17048"/>
    <n v="393"/>
    <x v="2"/>
    <x v="2"/>
    <n v="107775"/>
    <n v="89309"/>
  </r>
  <r>
    <x v="904"/>
    <n v="67151"/>
    <n v="57716"/>
    <n v="9138"/>
    <n v="352"/>
    <x v="1"/>
    <x v="0"/>
    <n v="297"/>
    <n v="66854"/>
  </r>
  <r>
    <x v="905"/>
    <n v="117716"/>
    <n v="33236"/>
    <n v="7424"/>
    <n v="242"/>
    <x v="1"/>
    <x v="2"/>
    <n v="77056"/>
    <n v="40660"/>
  </r>
  <r>
    <x v="906"/>
    <n v="153747"/>
    <n v="45848"/>
    <n v="15409"/>
    <n v="349"/>
    <x v="2"/>
    <x v="2"/>
    <n v="92490"/>
    <n v="61257"/>
  </r>
  <r>
    <x v="907"/>
    <n v="181999"/>
    <n v="32352"/>
    <n v="9017"/>
    <n v="465"/>
    <x v="1"/>
    <x v="3"/>
    <n v="140630"/>
    <n v="41369"/>
  </r>
  <r>
    <x v="908"/>
    <n v="174793"/>
    <n v="31932"/>
    <n v="15451"/>
    <n v="401"/>
    <x v="2"/>
    <x v="3"/>
    <n v="127410"/>
    <n v="47383"/>
  </r>
  <r>
    <x v="909"/>
    <n v="168177"/>
    <n v="38556"/>
    <n v="15278"/>
    <n v="124"/>
    <x v="0"/>
    <x v="1"/>
    <n v="114343"/>
    <n v="53834"/>
  </r>
  <r>
    <x v="910"/>
    <n v="72289"/>
    <n v="35498"/>
    <n v="29944"/>
    <n v="376"/>
    <x v="2"/>
    <x v="1"/>
    <n v="6847"/>
    <n v="65442"/>
  </r>
  <r>
    <x v="911"/>
    <n v="146365"/>
    <n v="80098"/>
    <n v="15996"/>
    <n v="476"/>
    <x v="1"/>
    <x v="1"/>
    <n v="50271"/>
    <n v="96094"/>
  </r>
  <r>
    <x v="912"/>
    <n v="174014"/>
    <n v="94386"/>
    <n v="29726"/>
    <n v="477"/>
    <x v="2"/>
    <x v="0"/>
    <n v="49902"/>
    <n v="124112"/>
  </r>
  <r>
    <x v="913"/>
    <n v="132588"/>
    <n v="39569"/>
    <n v="6134"/>
    <n v="488"/>
    <x v="3"/>
    <x v="1"/>
    <n v="86885"/>
    <n v="45703"/>
  </r>
  <r>
    <x v="914"/>
    <n v="123646"/>
    <n v="86882"/>
    <n v="26550"/>
    <n v="169"/>
    <x v="0"/>
    <x v="2"/>
    <n v="10214"/>
    <n v="113432"/>
  </r>
  <r>
    <x v="915"/>
    <n v="63654"/>
    <n v="30340"/>
    <n v="10119"/>
    <n v="212"/>
    <x v="0"/>
    <x v="1"/>
    <n v="23195"/>
    <n v="40459"/>
  </r>
  <r>
    <x v="916"/>
    <n v="78743"/>
    <n v="73949"/>
    <n v="10694"/>
    <n v="462"/>
    <x v="2"/>
    <x v="3"/>
    <n v="-5900"/>
    <n v="84643"/>
  </r>
  <r>
    <x v="917"/>
    <n v="108368"/>
    <n v="92443"/>
    <n v="27520"/>
    <n v="211"/>
    <x v="1"/>
    <x v="1"/>
    <n v="-11595"/>
    <n v="119963"/>
  </r>
  <r>
    <x v="918"/>
    <n v="197513"/>
    <n v="30138"/>
    <n v="26869"/>
    <n v="463"/>
    <x v="3"/>
    <x v="0"/>
    <n v="140506"/>
    <n v="57007"/>
  </r>
  <r>
    <x v="919"/>
    <n v="179735"/>
    <n v="30358"/>
    <n v="9164"/>
    <n v="402"/>
    <x v="0"/>
    <x v="0"/>
    <n v="140213"/>
    <n v="39522"/>
  </r>
  <r>
    <x v="920"/>
    <n v="179891"/>
    <n v="60654"/>
    <n v="23730"/>
    <n v="190"/>
    <x v="0"/>
    <x v="2"/>
    <n v="95507"/>
    <n v="84384"/>
  </r>
  <r>
    <x v="921"/>
    <n v="167971"/>
    <n v="55879"/>
    <n v="10039"/>
    <n v="117"/>
    <x v="1"/>
    <x v="0"/>
    <n v="102053"/>
    <n v="65918"/>
  </r>
  <r>
    <x v="922"/>
    <n v="72149"/>
    <n v="85778"/>
    <n v="26281"/>
    <n v="248"/>
    <x v="1"/>
    <x v="1"/>
    <n v="-39910"/>
    <n v="112059"/>
  </r>
  <r>
    <x v="923"/>
    <n v="160102"/>
    <n v="67772"/>
    <n v="19631"/>
    <n v="326"/>
    <x v="3"/>
    <x v="3"/>
    <n v="72699"/>
    <n v="87403"/>
  </r>
  <r>
    <x v="924"/>
    <n v="119189"/>
    <n v="88478"/>
    <n v="15442"/>
    <n v="313"/>
    <x v="2"/>
    <x v="0"/>
    <n v="15269"/>
    <n v="103920"/>
  </r>
  <r>
    <x v="925"/>
    <n v="131031"/>
    <n v="94353"/>
    <n v="13252"/>
    <n v="459"/>
    <x v="1"/>
    <x v="2"/>
    <n v="23426"/>
    <n v="107605"/>
  </r>
  <r>
    <x v="926"/>
    <n v="102668"/>
    <n v="56762"/>
    <n v="26425"/>
    <n v="250"/>
    <x v="2"/>
    <x v="1"/>
    <n v="19481"/>
    <n v="83187"/>
  </r>
  <r>
    <x v="927"/>
    <n v="148204"/>
    <n v="43283"/>
    <n v="25285"/>
    <n v="291"/>
    <x v="3"/>
    <x v="2"/>
    <n v="79636"/>
    <n v="68568"/>
  </r>
  <r>
    <x v="928"/>
    <n v="97384"/>
    <n v="93922"/>
    <n v="22721"/>
    <n v="139"/>
    <x v="2"/>
    <x v="0"/>
    <n v="-19259"/>
    <n v="116643"/>
  </r>
  <r>
    <x v="929"/>
    <n v="141929"/>
    <n v="69420"/>
    <n v="22568"/>
    <n v="341"/>
    <x v="0"/>
    <x v="0"/>
    <n v="49941"/>
    <n v="91988"/>
  </r>
  <r>
    <x v="930"/>
    <n v="187959"/>
    <n v="85568"/>
    <n v="25810"/>
    <n v="237"/>
    <x v="2"/>
    <x v="2"/>
    <n v="76581"/>
    <n v="111378"/>
  </r>
  <r>
    <x v="931"/>
    <n v="136153"/>
    <n v="50219"/>
    <n v="6551"/>
    <n v="444"/>
    <x v="3"/>
    <x v="1"/>
    <n v="79383"/>
    <n v="56770"/>
  </r>
  <r>
    <x v="932"/>
    <n v="135388"/>
    <n v="87169"/>
    <n v="17625"/>
    <n v="279"/>
    <x v="3"/>
    <x v="0"/>
    <n v="30594"/>
    <n v="104794"/>
  </r>
  <r>
    <x v="933"/>
    <n v="91401"/>
    <n v="76840"/>
    <n v="6629"/>
    <n v="299"/>
    <x v="3"/>
    <x v="3"/>
    <n v="7932"/>
    <n v="83469"/>
  </r>
  <r>
    <x v="934"/>
    <n v="179503"/>
    <n v="74695"/>
    <n v="22910"/>
    <n v="302"/>
    <x v="2"/>
    <x v="0"/>
    <n v="81898"/>
    <n v="97605"/>
  </r>
  <r>
    <x v="935"/>
    <n v="187834"/>
    <n v="88342"/>
    <n v="6361"/>
    <n v="160"/>
    <x v="0"/>
    <x v="1"/>
    <n v="93131"/>
    <n v="94703"/>
  </r>
  <r>
    <x v="936"/>
    <n v="94084"/>
    <n v="48951"/>
    <n v="9370"/>
    <n v="291"/>
    <x v="1"/>
    <x v="0"/>
    <n v="35763"/>
    <n v="58321"/>
  </r>
  <r>
    <x v="937"/>
    <n v="170641"/>
    <n v="31307"/>
    <n v="10283"/>
    <n v="104"/>
    <x v="0"/>
    <x v="2"/>
    <n v="129051"/>
    <n v="41590"/>
  </r>
  <r>
    <x v="938"/>
    <n v="165111"/>
    <n v="65428"/>
    <n v="12610"/>
    <n v="477"/>
    <x v="2"/>
    <x v="0"/>
    <n v="87073"/>
    <n v="78038"/>
  </r>
  <r>
    <x v="939"/>
    <n v="198299"/>
    <n v="68975"/>
    <n v="15558"/>
    <n v="336"/>
    <x v="2"/>
    <x v="0"/>
    <n v="113766"/>
    <n v="84533"/>
  </r>
  <r>
    <x v="940"/>
    <n v="96041"/>
    <n v="31140"/>
    <n v="19924"/>
    <n v="280"/>
    <x v="1"/>
    <x v="1"/>
    <n v="44977"/>
    <n v="51064"/>
  </r>
  <r>
    <x v="941"/>
    <n v="148920"/>
    <n v="54842"/>
    <n v="19839"/>
    <n v="410"/>
    <x v="2"/>
    <x v="2"/>
    <n v="74239"/>
    <n v="74681"/>
  </r>
  <r>
    <x v="942"/>
    <n v="125681"/>
    <n v="56421"/>
    <n v="16949"/>
    <n v="136"/>
    <x v="3"/>
    <x v="1"/>
    <n v="52311"/>
    <n v="73370"/>
  </r>
  <r>
    <x v="943"/>
    <n v="141571"/>
    <n v="31708"/>
    <n v="15626"/>
    <n v="155"/>
    <x v="3"/>
    <x v="0"/>
    <n v="94237"/>
    <n v="47334"/>
  </r>
  <r>
    <x v="944"/>
    <n v="187556"/>
    <n v="33630"/>
    <n v="6993"/>
    <n v="336"/>
    <x v="3"/>
    <x v="3"/>
    <n v="146933"/>
    <n v="40623"/>
  </r>
  <r>
    <x v="945"/>
    <n v="86160"/>
    <n v="49595"/>
    <n v="5869"/>
    <n v="457"/>
    <x v="3"/>
    <x v="0"/>
    <n v="30696"/>
    <n v="55464"/>
  </r>
  <r>
    <x v="946"/>
    <n v="77633"/>
    <n v="58308"/>
    <n v="6014"/>
    <n v="448"/>
    <x v="3"/>
    <x v="1"/>
    <n v="13311"/>
    <n v="64322"/>
  </r>
  <r>
    <x v="947"/>
    <n v="77014"/>
    <n v="74789"/>
    <n v="15103"/>
    <n v="296"/>
    <x v="2"/>
    <x v="3"/>
    <n v="-12878"/>
    <n v="89892"/>
  </r>
  <r>
    <x v="948"/>
    <n v="140532"/>
    <n v="85690"/>
    <n v="21986"/>
    <n v="172"/>
    <x v="1"/>
    <x v="1"/>
    <n v="32856"/>
    <n v="107676"/>
  </r>
  <r>
    <x v="949"/>
    <n v="109104"/>
    <n v="56086"/>
    <n v="17013"/>
    <n v="158"/>
    <x v="1"/>
    <x v="1"/>
    <n v="36005"/>
    <n v="73099"/>
  </r>
  <r>
    <x v="950"/>
    <n v="137231"/>
    <n v="46859"/>
    <n v="5690"/>
    <n v="339"/>
    <x v="3"/>
    <x v="2"/>
    <n v="84682"/>
    <n v="52549"/>
  </r>
  <r>
    <x v="951"/>
    <n v="128388"/>
    <n v="37684"/>
    <n v="21873"/>
    <n v="101"/>
    <x v="2"/>
    <x v="3"/>
    <n v="68831"/>
    <n v="59557"/>
  </r>
  <r>
    <x v="952"/>
    <n v="76014"/>
    <n v="31207"/>
    <n v="28248"/>
    <n v="459"/>
    <x v="0"/>
    <x v="0"/>
    <n v="16559"/>
    <n v="59455"/>
  </r>
  <r>
    <x v="953"/>
    <n v="152578"/>
    <n v="76099"/>
    <n v="28624"/>
    <n v="287"/>
    <x v="0"/>
    <x v="1"/>
    <n v="47855"/>
    <n v="104723"/>
  </r>
  <r>
    <x v="954"/>
    <n v="100390"/>
    <n v="97496"/>
    <n v="15748"/>
    <n v="406"/>
    <x v="2"/>
    <x v="0"/>
    <n v="-12854"/>
    <n v="113244"/>
  </r>
  <r>
    <x v="955"/>
    <n v="83711"/>
    <n v="96093"/>
    <n v="29170"/>
    <n v="129"/>
    <x v="3"/>
    <x v="2"/>
    <n v="-41552"/>
    <n v="125263"/>
  </r>
  <r>
    <x v="956"/>
    <n v="151658"/>
    <n v="59689"/>
    <n v="13024"/>
    <n v="366"/>
    <x v="1"/>
    <x v="2"/>
    <n v="78945"/>
    <n v="72713"/>
  </r>
  <r>
    <x v="957"/>
    <n v="117993"/>
    <n v="78651"/>
    <n v="21678"/>
    <n v="207"/>
    <x v="2"/>
    <x v="3"/>
    <n v="17664"/>
    <n v="100329"/>
  </r>
  <r>
    <x v="958"/>
    <n v="67421"/>
    <n v="43893"/>
    <n v="10488"/>
    <n v="431"/>
    <x v="0"/>
    <x v="2"/>
    <n v="13040"/>
    <n v="54381"/>
  </r>
  <r>
    <x v="959"/>
    <n v="77727"/>
    <n v="96418"/>
    <n v="25411"/>
    <n v="189"/>
    <x v="0"/>
    <x v="2"/>
    <n v="-44102"/>
    <n v="121829"/>
  </r>
  <r>
    <x v="960"/>
    <n v="172418"/>
    <n v="90011"/>
    <n v="16035"/>
    <n v="304"/>
    <x v="0"/>
    <x v="0"/>
    <n v="66372"/>
    <n v="106046"/>
  </r>
  <r>
    <x v="961"/>
    <n v="64358"/>
    <n v="68635"/>
    <n v="24296"/>
    <n v="478"/>
    <x v="3"/>
    <x v="2"/>
    <n v="-28573"/>
    <n v="92931"/>
  </r>
  <r>
    <x v="962"/>
    <n v="125108"/>
    <n v="86115"/>
    <n v="26128"/>
    <n v="480"/>
    <x v="0"/>
    <x v="2"/>
    <n v="12865"/>
    <n v="112243"/>
  </r>
  <r>
    <x v="963"/>
    <n v="154018"/>
    <n v="88954"/>
    <n v="23257"/>
    <n v="319"/>
    <x v="2"/>
    <x v="1"/>
    <n v="41807"/>
    <n v="112211"/>
  </r>
  <r>
    <x v="964"/>
    <n v="184457"/>
    <n v="58064"/>
    <n v="17855"/>
    <n v="477"/>
    <x v="2"/>
    <x v="2"/>
    <n v="108538"/>
    <n v="75919"/>
  </r>
  <r>
    <x v="965"/>
    <n v="91910"/>
    <n v="32454"/>
    <n v="24642"/>
    <n v="193"/>
    <x v="0"/>
    <x v="1"/>
    <n v="34814"/>
    <n v="57096"/>
  </r>
  <r>
    <x v="966"/>
    <n v="186888"/>
    <n v="50878"/>
    <n v="7817"/>
    <n v="202"/>
    <x v="2"/>
    <x v="2"/>
    <n v="128193"/>
    <n v="58695"/>
  </r>
  <r>
    <x v="967"/>
    <n v="115754"/>
    <n v="81098"/>
    <n v="25025"/>
    <n v="322"/>
    <x v="0"/>
    <x v="2"/>
    <n v="9631"/>
    <n v="106123"/>
  </r>
  <r>
    <x v="968"/>
    <n v="169847"/>
    <n v="92154"/>
    <n v="9458"/>
    <n v="285"/>
    <x v="0"/>
    <x v="3"/>
    <n v="68235"/>
    <n v="101612"/>
  </r>
  <r>
    <x v="969"/>
    <n v="98467"/>
    <n v="42991"/>
    <n v="10307"/>
    <n v="283"/>
    <x v="1"/>
    <x v="3"/>
    <n v="45169"/>
    <n v="53298"/>
  </r>
  <r>
    <x v="970"/>
    <n v="93893"/>
    <n v="98344"/>
    <n v="13933"/>
    <n v="261"/>
    <x v="3"/>
    <x v="1"/>
    <n v="-18384"/>
    <n v="112277"/>
  </r>
  <r>
    <x v="971"/>
    <n v="136329"/>
    <n v="66593"/>
    <n v="23425"/>
    <n v="346"/>
    <x v="3"/>
    <x v="2"/>
    <n v="46311"/>
    <n v="90018"/>
  </r>
  <r>
    <x v="972"/>
    <n v="91007"/>
    <n v="66304"/>
    <n v="22063"/>
    <n v="130"/>
    <x v="1"/>
    <x v="0"/>
    <n v="2640"/>
    <n v="88367"/>
  </r>
  <r>
    <x v="973"/>
    <n v="114253"/>
    <n v="60386"/>
    <n v="15659"/>
    <n v="151"/>
    <x v="1"/>
    <x v="3"/>
    <n v="38208"/>
    <n v="76045"/>
  </r>
  <r>
    <x v="974"/>
    <n v="72323"/>
    <n v="85220"/>
    <n v="10738"/>
    <n v="444"/>
    <x v="3"/>
    <x v="0"/>
    <n v="-23635"/>
    <n v="95958"/>
  </r>
  <r>
    <x v="975"/>
    <n v="171335"/>
    <n v="99338"/>
    <n v="10668"/>
    <n v="175"/>
    <x v="0"/>
    <x v="3"/>
    <n v="61329"/>
    <n v="110006"/>
  </r>
  <r>
    <x v="976"/>
    <n v="172356"/>
    <n v="51083"/>
    <n v="19427"/>
    <n v="484"/>
    <x v="0"/>
    <x v="3"/>
    <n v="101846"/>
    <n v="70510"/>
  </r>
  <r>
    <x v="977"/>
    <n v="170944"/>
    <n v="48354"/>
    <n v="12697"/>
    <n v="377"/>
    <x v="3"/>
    <x v="2"/>
    <n v="109893"/>
    <n v="61051"/>
  </r>
  <r>
    <x v="978"/>
    <n v="76456"/>
    <n v="52190"/>
    <n v="29417"/>
    <n v="139"/>
    <x v="0"/>
    <x v="3"/>
    <n v="-5151"/>
    <n v="81607"/>
  </r>
  <r>
    <x v="979"/>
    <n v="91367"/>
    <n v="36142"/>
    <n v="21446"/>
    <n v="200"/>
    <x v="1"/>
    <x v="0"/>
    <n v="33779"/>
    <n v="57588"/>
  </r>
  <r>
    <x v="980"/>
    <n v="114624"/>
    <n v="58398"/>
    <n v="12829"/>
    <n v="210"/>
    <x v="0"/>
    <x v="3"/>
    <n v="43397"/>
    <n v="71227"/>
  </r>
  <r>
    <x v="981"/>
    <n v="128008"/>
    <n v="81971"/>
    <n v="15751"/>
    <n v="484"/>
    <x v="0"/>
    <x v="1"/>
    <n v="30286"/>
    <n v="97722"/>
  </r>
  <r>
    <x v="982"/>
    <n v="185926"/>
    <n v="71862"/>
    <n v="18450"/>
    <n v="420"/>
    <x v="2"/>
    <x v="2"/>
    <n v="95614"/>
    <n v="90312"/>
  </r>
  <r>
    <x v="983"/>
    <n v="175395"/>
    <n v="83410"/>
    <n v="12352"/>
    <n v="348"/>
    <x v="2"/>
    <x v="2"/>
    <n v="79633"/>
    <n v="95762"/>
  </r>
  <r>
    <x v="984"/>
    <n v="176492"/>
    <n v="49503"/>
    <n v="18516"/>
    <n v="290"/>
    <x v="2"/>
    <x v="1"/>
    <n v="108473"/>
    <n v="68019"/>
  </r>
  <r>
    <x v="985"/>
    <n v="132240"/>
    <n v="78456"/>
    <n v="28299"/>
    <n v="281"/>
    <x v="0"/>
    <x v="1"/>
    <n v="25485"/>
    <n v="106755"/>
  </r>
  <r>
    <x v="986"/>
    <n v="124315"/>
    <n v="38016"/>
    <n v="13326"/>
    <n v="434"/>
    <x v="3"/>
    <x v="1"/>
    <n v="72973"/>
    <n v="51342"/>
  </r>
  <r>
    <x v="987"/>
    <n v="70756"/>
    <n v="32384"/>
    <n v="8644"/>
    <n v="308"/>
    <x v="1"/>
    <x v="3"/>
    <n v="29728"/>
    <n v="41028"/>
  </r>
  <r>
    <x v="988"/>
    <n v="96378"/>
    <n v="92320"/>
    <n v="26354"/>
    <n v="121"/>
    <x v="0"/>
    <x v="2"/>
    <n v="-22296"/>
    <n v="118674"/>
  </r>
  <r>
    <x v="989"/>
    <n v="195327"/>
    <n v="45072"/>
    <n v="13003"/>
    <n v="265"/>
    <x v="3"/>
    <x v="1"/>
    <n v="137252"/>
    <n v="58075"/>
  </r>
  <r>
    <x v="990"/>
    <n v="185703"/>
    <n v="70510"/>
    <n v="8278"/>
    <n v="198"/>
    <x v="0"/>
    <x v="3"/>
    <n v="106915"/>
    <n v="78788"/>
  </r>
  <r>
    <x v="991"/>
    <n v="116549"/>
    <n v="78933"/>
    <n v="12296"/>
    <n v="307"/>
    <x v="1"/>
    <x v="1"/>
    <n v="25320"/>
    <n v="91229"/>
  </r>
  <r>
    <x v="992"/>
    <n v="133794"/>
    <n v="51826"/>
    <n v="8074"/>
    <n v="107"/>
    <x v="0"/>
    <x v="0"/>
    <n v="73894"/>
    <n v="59900"/>
  </r>
  <r>
    <x v="993"/>
    <n v="105113"/>
    <n v="98026"/>
    <n v="18261"/>
    <n v="289"/>
    <x v="1"/>
    <x v="0"/>
    <n v="-11174"/>
    <n v="116287"/>
  </r>
  <r>
    <x v="994"/>
    <n v="134069"/>
    <n v="55518"/>
    <n v="16173"/>
    <n v="274"/>
    <x v="0"/>
    <x v="2"/>
    <n v="62378"/>
    <n v="71691"/>
  </r>
  <r>
    <x v="995"/>
    <n v="196321"/>
    <n v="54045"/>
    <n v="13312"/>
    <n v="372"/>
    <x v="1"/>
    <x v="3"/>
    <n v="128964"/>
    <n v="67357"/>
  </r>
  <r>
    <x v="996"/>
    <n v="185541"/>
    <n v="80876"/>
    <n v="28936"/>
    <n v="116"/>
    <x v="0"/>
    <x v="0"/>
    <n v="75729"/>
    <n v="109812"/>
  </r>
  <r>
    <x v="997"/>
    <n v="69686"/>
    <n v="81919"/>
    <n v="6637"/>
    <n v="189"/>
    <x v="1"/>
    <x v="0"/>
    <n v="-18870"/>
    <n v="88556"/>
  </r>
  <r>
    <x v="998"/>
    <n v="113363"/>
    <n v="57103"/>
    <n v="18652"/>
    <n v="240"/>
    <x v="2"/>
    <x v="3"/>
    <n v="37608"/>
    <n v="75755"/>
  </r>
  <r>
    <x v="999"/>
    <n v="157543"/>
    <n v="66188"/>
    <n v="10103"/>
    <n v="244"/>
    <x v="0"/>
    <x v="1"/>
    <n v="81252"/>
    <n v="762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ED476-47FD-48D5-A51D-A61F4738F208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F40D7-D517-45CF-8CA3-B98CFB1D1151}" name="PivotTable2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Year">
  <location ref="B81:C83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/>
    <pivotField showAll="0"/>
    <pivotField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1">
    <field x="10"/>
  </rowFields>
  <rowItems count="2">
    <i>
      <x v="2"/>
    </i>
    <i t="grand">
      <x/>
    </i>
  </rowItems>
  <colItems count="1">
    <i/>
  </colItems>
  <dataFields count="1">
    <dataField name="Sum of Revenue" fld="1" baseField="0" baseItem="0" numFmtId="165"/>
  </dataFields>
  <formats count="3">
    <format dxfId="14">
      <pivotArea collapsedLevelsAreSubtotals="1" fieldPosition="0">
        <references count="1">
          <reference field="10" count="0"/>
        </references>
      </pivotArea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8011C-3A43-4C5D-82AE-5A9A649E1C00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 Category">
  <location ref="B14:C19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dataField="1" numFmtId="164"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Marketing_Spend" fld="3" subtotal="average" baseField="6" baseItem="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D7F7B-0F9E-4DA4-85CB-01B7A270577E}" name="PivotTable1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Product Category">
  <location ref="B35:G41" firstHeaderRow="1" firstDataRow="2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Revenue by Region and Product Category" fld="1" subtotal="average" baseField="6" baseItem="0"/>
  </dataFields>
  <formats count="1">
    <format dxfId="16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4FFDA-49FD-4338-82EC-2799A51644CB}" name="PivotTable2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Year">
  <location ref="E81:F83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numFmtId="164" showAll="0"/>
    <pivotField showAll="0"/>
    <pivotField showAll="0"/>
    <pivotField showAll="0"/>
    <pivotField dataField="1"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1">
    <field x="10"/>
  </rowFields>
  <rowItems count="2">
    <i>
      <x v="2"/>
    </i>
    <i t="grand">
      <x/>
    </i>
  </rowItems>
  <colItems count="1">
    <i/>
  </colItems>
  <dataFields count="1">
    <dataField name="Sum of Profit" fld="7" baseField="0" baseItem="0" numFmtId="165"/>
  </dataFields>
  <formats count="3">
    <format dxfId="19">
      <pivotArea collapsedLevelsAreSubtotals="1" fieldPosition="0">
        <references count="1">
          <reference field="10" count="0"/>
        </references>
      </pivotArea>
    </format>
    <format dxfId="18">
      <pivotArea dataOnly="0" labelOnly="1" outline="0" axis="axisValues" fieldPosition="0"/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8C129-B93A-44E1-8CA8-0CE0B27F0B75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>
  <location ref="B3:C8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Revenue" fld="1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2AE4C-5FA1-42BD-AEA4-2E75EF574343}" name="PivotTable2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Product Category">
  <location ref="B55:D69" firstHeaderRow="0" firstDataRow="1" firstDataCol="1"/>
  <pivotFields count="11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/>
    <pivotField showAll="0"/>
    <pivotField showAll="0"/>
    <pivotField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2">
    <field x="10"/>
    <field x="0"/>
  </rowFields>
  <rowItems count="14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baseField="0" baseItem="0"/>
    <dataField name="Sum of Costs" fld="8" baseField="0" baseItem="0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6BD4A-E67F-443F-9BE2-C30996E5F663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Region" colHeaderCaption="Product Category">
  <location ref="B100:G106" firstHeaderRow="1" firstDataRow="2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dataField="1" numFmtId="164" showAll="0"/>
    <pivotField numFmtId="164" showAll="0"/>
    <pivotField showAll="0"/>
    <pivotField axis="axisRow" showAll="0">
      <items count="5">
        <item sd="0" x="3"/>
        <item sd="0" x="1"/>
        <item sd="0" x="0"/>
        <item sd="0" x="2"/>
        <item t="default"/>
      </items>
    </pivotField>
    <pivotField axis="axisCol" showAll="0">
      <items count="5">
        <item sd="0" x="1"/>
        <item sd="0" x="2"/>
        <item sd="0" x="0"/>
        <item sd="0" x="3"/>
        <item t="default"/>
      </items>
    </pivotField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2">
    <field x="5"/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Expenses by Region and Product Category" fld="2" subtotal="average" baseField="6" baseItem="0"/>
  </dataFields>
  <formats count="1">
    <format dxfId="2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E0988-3F9D-4074-B9D1-B9AE8B825357}" name="PivotTable1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Product Category">
  <location ref="B43:G49" firstHeaderRow="1" firstDataRow="2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dataField="1" numFmtId="164" showAll="0"/>
    <pivotField numFmtId="16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Expenses  by Region and Product Category" fld="2" subtotal="average" baseField="5" baseItem="0"/>
  </dataFields>
  <formats count="1">
    <format dxfId="3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300BA-47FA-43F3-BF46-5E1E5A2E375B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Region" colHeaderCaption="Product Category">
  <location ref="B90:G96" firstHeaderRow="1" firstDataRow="2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numFmtId="164" showAll="0"/>
    <pivotField numFmtId="164" showAll="0"/>
    <pivotField showAll="0"/>
    <pivotField axis="axisRow" showAll="0">
      <items count="5">
        <item sd="0" x="3"/>
        <item sd="0" x="1"/>
        <item sd="0" x="0"/>
        <item sd="0" x="2"/>
        <item t="default"/>
      </items>
    </pivotField>
    <pivotField axis="axisCol" showAll="0">
      <items count="5">
        <item sd="0" x="1"/>
        <item sd="0" x="2"/>
        <item sd="0" x="0"/>
        <item sd="0" x="3"/>
        <item t="default"/>
      </items>
    </pivotField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2">
    <field x="5"/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Revenue by Region and Product Category" fld="1" subtotal="average" baseField="5" baseItem="0"/>
  </dataFields>
  <formats count="1">
    <format dxfId="4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AAE0D-4ED5-43AD-8DD1-9DD2F5598925}" name="PivotTable2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Year">
  <location ref="B74:C76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numFmtId="164" showAll="0"/>
    <pivotField dataField="1" showAll="0"/>
    <pivotField showAll="0"/>
    <pivotField showAll="0"/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1">
    <field x="10"/>
  </rowFields>
  <rowItems count="2">
    <i>
      <x v="2"/>
    </i>
    <i t="grand">
      <x/>
    </i>
  </rowItems>
  <colItems count="1">
    <i/>
  </colItems>
  <dataFields count="1">
    <dataField name="Sum of Customer_Count" fld="4" baseField="0" baseItem="0"/>
  </dataFields>
  <formats count="3">
    <format dxfId="7">
      <pivotArea collapsedLevelsAreSubtotals="1" fieldPosition="0">
        <references count="1">
          <reference field="10" count="0"/>
        </references>
      </pivotArea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31015-2D46-4F70-9CDB-DB62A3CC0B34}" name="PivotTable2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Year">
  <location ref="E74:F76" firstHeaderRow="1" firstDataRow="1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numFmtId="164" showAll="0"/>
    <pivotField showAll="0"/>
    <pivotField showAll="0"/>
    <pivotField showAll="0"/>
    <pivotField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</pivotFields>
  <rowFields count="1">
    <field x="10"/>
  </rowFields>
  <rowItems count="2">
    <i>
      <x v="2"/>
    </i>
    <i t="grand">
      <x/>
    </i>
  </rowItems>
  <colItems count="1">
    <i/>
  </colItems>
  <dataFields count="1">
    <dataField name="Sum of Costs" fld="8" baseField="0" baseItem="0"/>
  </dataFields>
  <formats count="3">
    <format dxfId="10">
      <pivotArea collapsedLevelsAreSubtotals="1" fieldPosition="0">
        <references count="1">
          <reference field="10" count="0"/>
        </references>
      </pivotArea>
    </format>
    <format dxfId="9">
      <pivotArea dataOnly="0" labelOnly="1" outline="0" axis="axisValues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BC31B-88CB-4435-BF27-22968A44BA7B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 Category" colHeaderCaption="Region">
  <location ref="E14:J20" firstHeaderRow="1" firstDataRow="2" firstDataCol="1"/>
  <pivotFields count="11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4" showAll="0"/>
    <pivotField numFmtId="164" showAll="0"/>
    <pivotField dataField="1" showAll="0"/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numFmtId="164" showAll="0"/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Total Customer_Count" fld="4" baseField="0" baseItem="0" numFmtId="1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F147-F71F-441E-92AD-FED57379F6AC}">
  <dimension ref="B1:V36"/>
  <sheetViews>
    <sheetView showGridLines="0" zoomScale="70" zoomScaleNormal="70" workbookViewId="0">
      <selection activeCell="C19" sqref="C19"/>
    </sheetView>
  </sheetViews>
  <sheetFormatPr defaultRowHeight="13.8"/>
  <sheetData>
    <row r="1" spans="2:22" ht="14.4" thickBot="1"/>
    <row r="2" spans="2:22">
      <c r="B2" s="10"/>
      <c r="C2" s="31" t="s">
        <v>15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2"/>
    </row>
    <row r="3" spans="2:22">
      <c r="B3" s="1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13"/>
    </row>
    <row r="4" spans="2:22">
      <c r="B4" s="1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13"/>
    </row>
    <row r="5" spans="2:22">
      <c r="B5" s="1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13"/>
    </row>
    <row r="6" spans="2:22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</row>
    <row r="7" spans="2:22" ht="15">
      <c r="B7" s="3"/>
      <c r="C7" s="9" t="s">
        <v>24</v>
      </c>
      <c r="D7" s="9"/>
      <c r="E7" s="9"/>
      <c r="F7" s="9"/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5"/>
    </row>
    <row r="8" spans="2:22" ht="15">
      <c r="B8" s="3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4"/>
      <c r="O8" s="4"/>
      <c r="P8" s="4"/>
      <c r="Q8" s="4"/>
      <c r="R8" s="4"/>
      <c r="S8" s="4"/>
      <c r="T8" s="4"/>
      <c r="U8" s="4"/>
      <c r="V8" s="5"/>
    </row>
    <row r="9" spans="2:22" ht="15">
      <c r="B9" s="3"/>
      <c r="C9" s="9" t="s">
        <v>16</v>
      </c>
      <c r="D9" s="9"/>
      <c r="E9" s="9"/>
      <c r="F9" s="9"/>
      <c r="G9" s="9"/>
      <c r="H9" s="9"/>
      <c r="I9" s="9"/>
      <c r="J9" s="9"/>
      <c r="K9" s="9"/>
      <c r="L9" s="9"/>
      <c r="M9" s="9"/>
      <c r="N9" s="4"/>
      <c r="O9" s="4"/>
      <c r="P9" s="4"/>
      <c r="Q9" s="4"/>
      <c r="R9" s="4"/>
      <c r="S9" s="4"/>
      <c r="T9" s="4"/>
      <c r="U9" s="4"/>
      <c r="V9" s="5"/>
    </row>
    <row r="10" spans="2:22" ht="15">
      <c r="B10" s="3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4"/>
      <c r="O10" s="4"/>
      <c r="P10" s="4"/>
      <c r="Q10" s="4"/>
      <c r="R10" s="4"/>
      <c r="S10" s="4"/>
      <c r="T10" s="4"/>
      <c r="U10" s="4"/>
      <c r="V10" s="5"/>
    </row>
    <row r="11" spans="2:22" ht="15">
      <c r="B11" s="3"/>
      <c r="C11" s="9" t="s">
        <v>17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4"/>
      <c r="O11" s="4"/>
      <c r="P11" s="4"/>
      <c r="Q11" s="4"/>
      <c r="R11" s="4"/>
      <c r="S11" s="4"/>
      <c r="T11" s="4"/>
      <c r="U11" s="4"/>
      <c r="V11" s="5"/>
    </row>
    <row r="12" spans="2:22" ht="15">
      <c r="B12" s="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4"/>
      <c r="O12" s="4"/>
      <c r="P12" s="4"/>
      <c r="Q12" s="4"/>
      <c r="R12" s="4"/>
      <c r="S12" s="4"/>
      <c r="T12" s="4"/>
      <c r="U12" s="4"/>
      <c r="V12" s="5"/>
    </row>
    <row r="13" spans="2:22" ht="15">
      <c r="B13" s="3"/>
      <c r="C13" s="9" t="s">
        <v>18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5"/>
    </row>
    <row r="14" spans="2:22" ht="15">
      <c r="B14" s="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5"/>
    </row>
    <row r="15" spans="2:22" ht="15">
      <c r="B15" s="3"/>
      <c r="C15" s="9" t="s">
        <v>19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4"/>
      <c r="O15" s="4"/>
      <c r="P15" s="4"/>
      <c r="Q15" s="4"/>
      <c r="R15" s="4"/>
      <c r="S15" s="4"/>
      <c r="T15" s="4"/>
      <c r="U15" s="4"/>
      <c r="V15" s="5"/>
    </row>
    <row r="16" spans="2:22" ht="15">
      <c r="B16" s="3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4"/>
      <c r="O16" s="4"/>
      <c r="P16" s="4"/>
      <c r="Q16" s="4"/>
      <c r="R16" s="4"/>
      <c r="S16" s="4"/>
      <c r="T16" s="4"/>
      <c r="U16" s="4"/>
      <c r="V16" s="5"/>
    </row>
    <row r="17" spans="2:22" ht="15">
      <c r="B17" s="3"/>
      <c r="C17" s="9" t="s">
        <v>20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4"/>
      <c r="O17" s="4"/>
      <c r="P17" s="4"/>
      <c r="Q17" s="4"/>
      <c r="R17" s="4"/>
      <c r="S17" s="4"/>
      <c r="T17" s="4"/>
      <c r="U17" s="4"/>
      <c r="V17" s="5"/>
    </row>
    <row r="18" spans="2:22" ht="15">
      <c r="B18" s="3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4"/>
      <c r="T18" s="4"/>
      <c r="U18" s="4"/>
      <c r="V18" s="5"/>
    </row>
    <row r="19" spans="2:22" ht="15">
      <c r="B19" s="3"/>
      <c r="C19" s="9" t="s">
        <v>22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4"/>
      <c r="O19" s="4"/>
      <c r="P19" s="4"/>
      <c r="Q19" s="4"/>
      <c r="R19" s="4"/>
      <c r="S19" s="4"/>
      <c r="T19" s="4"/>
      <c r="U19" s="4"/>
      <c r="V19" s="5"/>
    </row>
    <row r="20" spans="2:22" ht="15">
      <c r="B20" s="3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4"/>
      <c r="O20" s="4"/>
      <c r="P20" s="4"/>
      <c r="Q20" s="4"/>
      <c r="R20" s="4"/>
      <c r="S20" s="4"/>
      <c r="T20" s="4"/>
      <c r="U20" s="4"/>
      <c r="V20" s="5"/>
    </row>
    <row r="21" spans="2:22">
      <c r="B21" s="3"/>
      <c r="C21" s="33" t="s">
        <v>25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4"/>
      <c r="O21" s="4"/>
      <c r="P21" s="4"/>
      <c r="Q21" s="4"/>
      <c r="R21" s="4"/>
      <c r="S21" s="4"/>
      <c r="T21" s="4"/>
      <c r="U21" s="4"/>
      <c r="V21" s="5"/>
    </row>
    <row r="22" spans="2:22">
      <c r="B22" s="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4"/>
      <c r="O22" s="4"/>
      <c r="P22" s="4"/>
      <c r="Q22" s="4"/>
      <c r="R22" s="4"/>
      <c r="S22" s="4"/>
      <c r="T22" s="4"/>
      <c r="U22" s="4"/>
      <c r="V22" s="5"/>
    </row>
    <row r="23" spans="2:22" ht="25.2" customHeight="1">
      <c r="B23" s="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4"/>
      <c r="O23" s="4"/>
      <c r="P23" s="4"/>
      <c r="Q23" s="4"/>
      <c r="R23" s="4"/>
      <c r="S23" s="4"/>
      <c r="T23" s="4"/>
      <c r="U23" s="4"/>
      <c r="V23" s="5"/>
    </row>
    <row r="24" spans="2:22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</row>
    <row r="25" spans="2:22">
      <c r="B25" s="3"/>
      <c r="C25" s="34" t="s">
        <v>23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"/>
      <c r="O25" s="4"/>
      <c r="P25" s="4"/>
      <c r="Q25" s="4"/>
      <c r="R25" s="4"/>
      <c r="S25" s="4"/>
      <c r="T25" s="4"/>
      <c r="U25" s="4"/>
      <c r="V25" s="5"/>
    </row>
    <row r="26" spans="2:22">
      <c r="B26" s="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"/>
      <c r="O26" s="4"/>
      <c r="P26" s="4"/>
      <c r="Q26" s="4"/>
      <c r="R26" s="4"/>
      <c r="S26" s="4"/>
      <c r="T26" s="4"/>
      <c r="U26" s="4"/>
      <c r="V26" s="5"/>
    </row>
    <row r="27" spans="2:22" ht="25.8" customHeight="1">
      <c r="B27" s="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"/>
      <c r="O27" s="4"/>
      <c r="P27" s="4"/>
      <c r="Q27" s="4"/>
      <c r="R27" s="4"/>
      <c r="S27" s="4"/>
      <c r="T27" s="4"/>
      <c r="U27" s="4"/>
      <c r="V27" s="5"/>
    </row>
    <row r="28" spans="2:22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</row>
    <row r="29" spans="2:22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</row>
    <row r="30" spans="2:22" ht="15">
      <c r="B30" s="3"/>
      <c r="C30" s="9" t="s">
        <v>21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2:22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</row>
    <row r="32" spans="2:22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"/>
    </row>
    <row r="33" spans="2:22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"/>
    </row>
    <row r="34" spans="2:22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</row>
    <row r="35" spans="2:22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</row>
    <row r="36" spans="2:22" ht="14.4" thickBot="1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8"/>
    </row>
  </sheetData>
  <mergeCells count="3">
    <mergeCell ref="C2:U5"/>
    <mergeCell ref="C21:M23"/>
    <mergeCell ref="C25:M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8D2E-A5F7-4B1F-BFF8-EFE40854703E}">
  <dimension ref="A3:B8"/>
  <sheetViews>
    <sheetView workbookViewId="0">
      <selection activeCell="A3" sqref="A3"/>
    </sheetView>
  </sheetViews>
  <sheetFormatPr defaultRowHeight="13.8"/>
  <cols>
    <col min="1" max="1" width="13.09765625" bestFit="1" customWidth="1"/>
    <col min="2" max="2" width="15.59765625" bestFit="1" customWidth="1"/>
  </cols>
  <sheetData>
    <row r="3" spans="1:2">
      <c r="A3" s="14" t="s">
        <v>26</v>
      </c>
      <c r="B3" t="s">
        <v>28</v>
      </c>
    </row>
    <row r="4" spans="1:2">
      <c r="A4" s="15" t="s">
        <v>13</v>
      </c>
      <c r="B4" s="16">
        <v>33696608</v>
      </c>
    </row>
    <row r="5" spans="1:2">
      <c r="A5" s="15" t="s">
        <v>9</v>
      </c>
      <c r="B5" s="16">
        <v>29608998</v>
      </c>
    </row>
    <row r="6" spans="1:2">
      <c r="A6" s="15" t="s">
        <v>7</v>
      </c>
      <c r="B6" s="16">
        <v>33547080</v>
      </c>
    </row>
    <row r="7" spans="1:2">
      <c r="A7" s="15" t="s">
        <v>11</v>
      </c>
      <c r="B7" s="16">
        <v>34436879</v>
      </c>
    </row>
    <row r="8" spans="1:2">
      <c r="A8" s="15" t="s">
        <v>27</v>
      </c>
      <c r="B8" s="16">
        <v>131289565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C884-C077-421A-B909-94485C72EF6F}">
  <dimension ref="A1:I1001"/>
  <sheetViews>
    <sheetView workbookViewId="0">
      <selection activeCell="B29" sqref="B29:B30"/>
    </sheetView>
  </sheetViews>
  <sheetFormatPr defaultRowHeight="13.8"/>
  <cols>
    <col min="1" max="1" width="10.3984375" bestFit="1" customWidth="1"/>
    <col min="2" max="2" width="18" customWidth="1"/>
    <col min="3" max="3" width="14.69921875" customWidth="1"/>
    <col min="4" max="4" width="16.09765625" bestFit="1" customWidth="1"/>
    <col min="5" max="5" width="15.59765625" bestFit="1" customWidth="1"/>
    <col min="7" max="7" width="16.3984375" bestFit="1" customWidth="1"/>
    <col min="8" max="8" width="12.69921875" customWidth="1"/>
    <col min="9" max="9" width="12.29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52</v>
      </c>
    </row>
    <row r="2" spans="1:9">
      <c r="A2" s="1">
        <v>43831</v>
      </c>
      <c r="B2" s="2">
        <v>108447</v>
      </c>
      <c r="C2" s="2">
        <v>30661</v>
      </c>
      <c r="D2" s="2">
        <v>10845</v>
      </c>
      <c r="E2">
        <v>232</v>
      </c>
      <c r="F2" t="s">
        <v>7</v>
      </c>
      <c r="G2" t="s">
        <v>8</v>
      </c>
      <c r="H2" s="2">
        <f>B2-C2-D2</f>
        <v>66941</v>
      </c>
      <c r="I2" s="2">
        <f>C2+D2</f>
        <v>41506</v>
      </c>
    </row>
    <row r="3" spans="1:9">
      <c r="A3" s="1">
        <v>43832</v>
      </c>
      <c r="B3" s="2">
        <v>186394</v>
      </c>
      <c r="C3" s="2">
        <v>74843</v>
      </c>
      <c r="D3" s="2">
        <v>26162</v>
      </c>
      <c r="E3">
        <v>301</v>
      </c>
      <c r="F3" t="s">
        <v>9</v>
      </c>
      <c r="G3" t="s">
        <v>10</v>
      </c>
      <c r="H3" s="2">
        <f t="shared" ref="H3:H66" si="0">B3-C3-D3</f>
        <v>85389</v>
      </c>
      <c r="I3" s="2">
        <f t="shared" ref="I3:I66" si="1">C3+D3</f>
        <v>101005</v>
      </c>
    </row>
    <row r="4" spans="1:9">
      <c r="A4" s="1">
        <v>43833</v>
      </c>
      <c r="B4" s="2">
        <v>135703</v>
      </c>
      <c r="C4" s="2">
        <v>90963</v>
      </c>
      <c r="D4" s="2">
        <v>8906</v>
      </c>
      <c r="E4">
        <v>447</v>
      </c>
      <c r="F4" t="s">
        <v>11</v>
      </c>
      <c r="G4" t="s">
        <v>10</v>
      </c>
      <c r="H4" s="2">
        <f t="shared" si="0"/>
        <v>35834</v>
      </c>
      <c r="I4" s="2">
        <f t="shared" si="1"/>
        <v>99869</v>
      </c>
    </row>
    <row r="5" spans="1:9">
      <c r="A5" s="1">
        <v>43834</v>
      </c>
      <c r="B5" s="2">
        <v>136090</v>
      </c>
      <c r="C5" s="2">
        <v>72828</v>
      </c>
      <c r="D5" s="2">
        <v>25021</v>
      </c>
      <c r="E5">
        <v>120</v>
      </c>
      <c r="F5" t="s">
        <v>7</v>
      </c>
      <c r="G5" t="s">
        <v>12</v>
      </c>
      <c r="H5" s="2">
        <f t="shared" si="0"/>
        <v>38241</v>
      </c>
      <c r="I5" s="2">
        <f t="shared" si="1"/>
        <v>97849</v>
      </c>
    </row>
    <row r="6" spans="1:9">
      <c r="A6" s="1">
        <v>43835</v>
      </c>
      <c r="B6" s="2">
        <v>77260</v>
      </c>
      <c r="C6" s="2">
        <v>78604</v>
      </c>
      <c r="D6" s="2">
        <v>24337</v>
      </c>
      <c r="E6">
        <v>341</v>
      </c>
      <c r="F6" t="s">
        <v>9</v>
      </c>
      <c r="G6" t="s">
        <v>8</v>
      </c>
      <c r="H6" s="2">
        <f t="shared" si="0"/>
        <v>-25681</v>
      </c>
      <c r="I6" s="2">
        <f t="shared" si="1"/>
        <v>102941</v>
      </c>
    </row>
    <row r="7" spans="1:9">
      <c r="A7" s="1">
        <v>43836</v>
      </c>
      <c r="B7" s="2">
        <v>172581</v>
      </c>
      <c r="C7" s="2">
        <v>40526</v>
      </c>
      <c r="D7" s="2">
        <v>27313</v>
      </c>
      <c r="E7">
        <v>208</v>
      </c>
      <c r="F7" t="s">
        <v>7</v>
      </c>
      <c r="G7" t="s">
        <v>12</v>
      </c>
      <c r="H7" s="2">
        <f t="shared" si="0"/>
        <v>104742</v>
      </c>
      <c r="I7" s="2">
        <f t="shared" si="1"/>
        <v>67839</v>
      </c>
    </row>
    <row r="8" spans="1:9">
      <c r="A8" s="1">
        <v>43837</v>
      </c>
      <c r="B8" s="2">
        <v>63812</v>
      </c>
      <c r="C8" s="2">
        <v>98910</v>
      </c>
      <c r="D8" s="2">
        <v>17413</v>
      </c>
      <c r="E8">
        <v>402</v>
      </c>
      <c r="F8" t="s">
        <v>13</v>
      </c>
      <c r="G8" t="s">
        <v>14</v>
      </c>
      <c r="H8" s="2">
        <f t="shared" si="0"/>
        <v>-52511</v>
      </c>
      <c r="I8" s="2">
        <f t="shared" si="1"/>
        <v>116323</v>
      </c>
    </row>
    <row r="9" spans="1:9">
      <c r="A9" s="1">
        <v>43838</v>
      </c>
      <c r="B9" s="2">
        <v>176148</v>
      </c>
      <c r="C9" s="2">
        <v>55592</v>
      </c>
      <c r="D9" s="2">
        <v>5276</v>
      </c>
      <c r="E9">
        <v>183</v>
      </c>
      <c r="F9" t="s">
        <v>7</v>
      </c>
      <c r="G9" t="s">
        <v>10</v>
      </c>
      <c r="H9" s="2">
        <f t="shared" si="0"/>
        <v>115280</v>
      </c>
      <c r="I9" s="2">
        <f t="shared" si="1"/>
        <v>60868</v>
      </c>
    </row>
    <row r="10" spans="1:9">
      <c r="A10" s="1">
        <v>43839</v>
      </c>
      <c r="B10" s="2">
        <v>176421</v>
      </c>
      <c r="C10" s="2">
        <v>58982</v>
      </c>
      <c r="D10" s="2">
        <v>23383</v>
      </c>
      <c r="E10">
        <v>182</v>
      </c>
      <c r="F10" t="s">
        <v>7</v>
      </c>
      <c r="G10" t="s">
        <v>12</v>
      </c>
      <c r="H10" s="2">
        <f t="shared" si="0"/>
        <v>94056</v>
      </c>
      <c r="I10" s="2">
        <f t="shared" si="1"/>
        <v>82365</v>
      </c>
    </row>
    <row r="11" spans="1:9">
      <c r="A11" s="1">
        <v>43840</v>
      </c>
      <c r="B11" s="2">
        <v>61605</v>
      </c>
      <c r="C11" s="2">
        <v>30207</v>
      </c>
      <c r="D11" s="2">
        <v>22611</v>
      </c>
      <c r="E11">
        <v>390</v>
      </c>
      <c r="F11" t="s">
        <v>13</v>
      </c>
      <c r="G11" t="s">
        <v>12</v>
      </c>
      <c r="H11" s="2">
        <f t="shared" si="0"/>
        <v>8787</v>
      </c>
      <c r="I11" s="2">
        <f t="shared" si="1"/>
        <v>52818</v>
      </c>
    </row>
    <row r="12" spans="1:9">
      <c r="A12" s="1">
        <v>43841</v>
      </c>
      <c r="B12" s="2">
        <v>132303</v>
      </c>
      <c r="C12" s="2">
        <v>98619</v>
      </c>
      <c r="D12" s="2">
        <v>11337</v>
      </c>
      <c r="E12">
        <v>168</v>
      </c>
      <c r="F12" t="s">
        <v>11</v>
      </c>
      <c r="G12" t="s">
        <v>10</v>
      </c>
      <c r="H12" s="2">
        <f t="shared" si="0"/>
        <v>22347</v>
      </c>
      <c r="I12" s="2">
        <f t="shared" si="1"/>
        <v>109956</v>
      </c>
    </row>
    <row r="13" spans="1:9">
      <c r="A13" s="1">
        <v>43842</v>
      </c>
      <c r="B13" s="2">
        <v>136125</v>
      </c>
      <c r="C13" s="2">
        <v>59328</v>
      </c>
      <c r="D13" s="2">
        <v>16944</v>
      </c>
      <c r="E13">
        <v>228</v>
      </c>
      <c r="F13" t="s">
        <v>9</v>
      </c>
      <c r="G13" t="s">
        <v>8</v>
      </c>
      <c r="H13" s="2">
        <f t="shared" si="0"/>
        <v>59853</v>
      </c>
      <c r="I13" s="2">
        <f t="shared" si="1"/>
        <v>76272</v>
      </c>
    </row>
    <row r="14" spans="1:9">
      <c r="A14" s="1">
        <v>43843</v>
      </c>
      <c r="B14" s="2">
        <v>184040</v>
      </c>
      <c r="C14" s="2">
        <v>76479</v>
      </c>
      <c r="D14" s="2">
        <v>25119</v>
      </c>
      <c r="E14">
        <v>295</v>
      </c>
      <c r="F14" t="s">
        <v>13</v>
      </c>
      <c r="G14" t="s">
        <v>12</v>
      </c>
      <c r="H14" s="2">
        <f t="shared" si="0"/>
        <v>82442</v>
      </c>
      <c r="I14" s="2">
        <f t="shared" si="1"/>
        <v>101598</v>
      </c>
    </row>
    <row r="15" spans="1:9">
      <c r="A15" s="1">
        <v>43844</v>
      </c>
      <c r="B15" s="2">
        <v>64324</v>
      </c>
      <c r="C15" s="2">
        <v>50103</v>
      </c>
      <c r="D15" s="2">
        <v>20906</v>
      </c>
      <c r="E15">
        <v>239</v>
      </c>
      <c r="F15" t="s">
        <v>7</v>
      </c>
      <c r="G15" t="s">
        <v>10</v>
      </c>
      <c r="H15" s="2">
        <f t="shared" si="0"/>
        <v>-6685</v>
      </c>
      <c r="I15" s="2">
        <f t="shared" si="1"/>
        <v>71009</v>
      </c>
    </row>
    <row r="16" spans="1:9">
      <c r="A16" s="1">
        <v>43845</v>
      </c>
      <c r="B16" s="2">
        <v>136323</v>
      </c>
      <c r="C16" s="2">
        <v>69891</v>
      </c>
      <c r="D16" s="2">
        <v>22079</v>
      </c>
      <c r="E16">
        <v>382</v>
      </c>
      <c r="F16" t="s">
        <v>9</v>
      </c>
      <c r="G16" t="s">
        <v>8</v>
      </c>
      <c r="H16" s="2">
        <f t="shared" si="0"/>
        <v>44353</v>
      </c>
      <c r="I16" s="2">
        <f t="shared" si="1"/>
        <v>91970</v>
      </c>
    </row>
    <row r="17" spans="1:9">
      <c r="A17" s="1">
        <v>43846</v>
      </c>
      <c r="B17" s="2">
        <v>69111</v>
      </c>
      <c r="C17" s="2">
        <v>40754</v>
      </c>
      <c r="D17" s="2">
        <v>25536</v>
      </c>
      <c r="E17">
        <v>411</v>
      </c>
      <c r="F17" t="s">
        <v>13</v>
      </c>
      <c r="G17" t="s">
        <v>14</v>
      </c>
      <c r="H17" s="2">
        <f t="shared" si="0"/>
        <v>2821</v>
      </c>
      <c r="I17" s="2">
        <f t="shared" si="1"/>
        <v>66290</v>
      </c>
    </row>
    <row r="18" spans="1:9">
      <c r="A18" s="1">
        <v>43847</v>
      </c>
      <c r="B18" s="2">
        <v>76389</v>
      </c>
      <c r="C18" s="2">
        <v>85922</v>
      </c>
      <c r="D18" s="2">
        <v>29285</v>
      </c>
      <c r="E18">
        <v>333</v>
      </c>
      <c r="F18" t="s">
        <v>9</v>
      </c>
      <c r="G18" t="s">
        <v>10</v>
      </c>
      <c r="H18" s="2">
        <f t="shared" si="0"/>
        <v>-38818</v>
      </c>
      <c r="I18" s="2">
        <f t="shared" si="1"/>
        <v>115207</v>
      </c>
    </row>
    <row r="19" spans="1:9">
      <c r="A19" s="1">
        <v>43848</v>
      </c>
      <c r="B19" s="2">
        <v>182177</v>
      </c>
      <c r="C19" s="2">
        <v>78231</v>
      </c>
      <c r="D19" s="2">
        <v>28854</v>
      </c>
      <c r="E19">
        <v>122</v>
      </c>
      <c r="F19" t="s">
        <v>9</v>
      </c>
      <c r="G19" t="s">
        <v>12</v>
      </c>
      <c r="H19" s="2">
        <f t="shared" si="0"/>
        <v>75092</v>
      </c>
      <c r="I19" s="2">
        <f t="shared" si="1"/>
        <v>107085</v>
      </c>
    </row>
    <row r="20" spans="1:9">
      <c r="A20" s="1">
        <v>43849</v>
      </c>
      <c r="B20" s="2">
        <v>101427</v>
      </c>
      <c r="C20" s="2">
        <v>59301</v>
      </c>
      <c r="D20" s="2">
        <v>17306</v>
      </c>
      <c r="E20">
        <v>252</v>
      </c>
      <c r="F20" t="s">
        <v>13</v>
      </c>
      <c r="G20" t="s">
        <v>14</v>
      </c>
      <c r="H20" s="2">
        <f t="shared" si="0"/>
        <v>24820</v>
      </c>
      <c r="I20" s="2">
        <f t="shared" si="1"/>
        <v>76607</v>
      </c>
    </row>
    <row r="21" spans="1:9">
      <c r="A21" s="1">
        <v>43850</v>
      </c>
      <c r="B21" s="2">
        <v>182883</v>
      </c>
      <c r="C21" s="2">
        <v>92711</v>
      </c>
      <c r="D21" s="2">
        <v>28921</v>
      </c>
      <c r="E21">
        <v>376</v>
      </c>
      <c r="F21" t="s">
        <v>9</v>
      </c>
      <c r="G21" t="s">
        <v>8</v>
      </c>
      <c r="H21" s="2">
        <f t="shared" si="0"/>
        <v>61251</v>
      </c>
      <c r="I21" s="2">
        <f t="shared" si="1"/>
        <v>121632</v>
      </c>
    </row>
    <row r="22" spans="1:9">
      <c r="A22" s="1">
        <v>43851</v>
      </c>
      <c r="B22" s="2">
        <v>191189</v>
      </c>
      <c r="C22" s="2">
        <v>71323</v>
      </c>
      <c r="D22" s="2">
        <v>15503</v>
      </c>
      <c r="E22">
        <v>160</v>
      </c>
      <c r="F22" t="s">
        <v>11</v>
      </c>
      <c r="G22" t="s">
        <v>8</v>
      </c>
      <c r="H22" s="2">
        <f t="shared" si="0"/>
        <v>104363</v>
      </c>
      <c r="I22" s="2">
        <f t="shared" si="1"/>
        <v>86826</v>
      </c>
    </row>
    <row r="23" spans="1:9">
      <c r="A23" s="1">
        <v>43852</v>
      </c>
      <c r="B23" s="2">
        <v>185808</v>
      </c>
      <c r="C23" s="2">
        <v>48752</v>
      </c>
      <c r="D23" s="2">
        <v>24225</v>
      </c>
      <c r="E23">
        <v>418</v>
      </c>
      <c r="F23" t="s">
        <v>13</v>
      </c>
      <c r="G23" t="s">
        <v>10</v>
      </c>
      <c r="H23" s="2">
        <f t="shared" si="0"/>
        <v>112831</v>
      </c>
      <c r="I23" s="2">
        <f t="shared" si="1"/>
        <v>72977</v>
      </c>
    </row>
    <row r="24" spans="1:9">
      <c r="A24" s="1">
        <v>43853</v>
      </c>
      <c r="B24" s="2">
        <v>172221</v>
      </c>
      <c r="C24" s="2">
        <v>43395</v>
      </c>
      <c r="D24" s="2">
        <v>9208</v>
      </c>
      <c r="E24">
        <v>477</v>
      </c>
      <c r="F24" t="s">
        <v>11</v>
      </c>
      <c r="G24" t="s">
        <v>10</v>
      </c>
      <c r="H24" s="2">
        <f t="shared" si="0"/>
        <v>119618</v>
      </c>
      <c r="I24" s="2">
        <f t="shared" si="1"/>
        <v>52603</v>
      </c>
    </row>
    <row r="25" spans="1:9">
      <c r="A25" s="1">
        <v>43854</v>
      </c>
      <c r="B25" s="2">
        <v>73234</v>
      </c>
      <c r="C25" s="2">
        <v>86273</v>
      </c>
      <c r="D25" s="2">
        <v>16590</v>
      </c>
      <c r="E25">
        <v>151</v>
      </c>
      <c r="F25" t="s">
        <v>7</v>
      </c>
      <c r="G25" t="s">
        <v>10</v>
      </c>
      <c r="H25" s="2">
        <f t="shared" si="0"/>
        <v>-29629</v>
      </c>
      <c r="I25" s="2">
        <f t="shared" si="1"/>
        <v>102863</v>
      </c>
    </row>
    <row r="26" spans="1:9">
      <c r="A26" s="1">
        <v>43855</v>
      </c>
      <c r="B26" s="2">
        <v>113441</v>
      </c>
      <c r="C26" s="2">
        <v>34895</v>
      </c>
      <c r="D26" s="2">
        <v>15886</v>
      </c>
      <c r="E26">
        <v>443</v>
      </c>
      <c r="F26" t="s">
        <v>9</v>
      </c>
      <c r="G26" t="s">
        <v>8</v>
      </c>
      <c r="H26" s="2">
        <f t="shared" si="0"/>
        <v>62660</v>
      </c>
      <c r="I26" s="2">
        <f t="shared" si="1"/>
        <v>50781</v>
      </c>
    </row>
    <row r="27" spans="1:9">
      <c r="A27" s="1">
        <v>43856</v>
      </c>
      <c r="B27" s="2">
        <v>60846</v>
      </c>
      <c r="C27" s="2">
        <v>40699</v>
      </c>
      <c r="D27" s="2">
        <v>17866</v>
      </c>
      <c r="E27">
        <v>252</v>
      </c>
      <c r="F27" t="s">
        <v>7</v>
      </c>
      <c r="G27" t="s">
        <v>14</v>
      </c>
      <c r="H27" s="2">
        <f t="shared" si="0"/>
        <v>2281</v>
      </c>
      <c r="I27" s="2">
        <f t="shared" si="1"/>
        <v>58565</v>
      </c>
    </row>
    <row r="28" spans="1:9">
      <c r="A28" s="1">
        <v>43857</v>
      </c>
      <c r="B28" s="2">
        <v>70954</v>
      </c>
      <c r="C28" s="2">
        <v>95061</v>
      </c>
      <c r="D28" s="2">
        <v>6088</v>
      </c>
      <c r="E28">
        <v>336</v>
      </c>
      <c r="F28" t="s">
        <v>7</v>
      </c>
      <c r="G28" t="s">
        <v>8</v>
      </c>
      <c r="H28" s="2">
        <f t="shared" si="0"/>
        <v>-30195</v>
      </c>
      <c r="I28" s="2">
        <f t="shared" si="1"/>
        <v>101149</v>
      </c>
    </row>
    <row r="29" spans="1:9">
      <c r="A29" s="1">
        <v>43858</v>
      </c>
      <c r="B29" s="2">
        <v>139239</v>
      </c>
      <c r="C29" s="2">
        <v>39715</v>
      </c>
      <c r="D29" s="2">
        <v>8363</v>
      </c>
      <c r="E29">
        <v>410</v>
      </c>
      <c r="F29" t="s">
        <v>9</v>
      </c>
      <c r="G29" t="s">
        <v>12</v>
      </c>
      <c r="H29" s="2">
        <f t="shared" si="0"/>
        <v>91161</v>
      </c>
      <c r="I29" s="2">
        <f t="shared" si="1"/>
        <v>48078</v>
      </c>
    </row>
    <row r="30" spans="1:9">
      <c r="A30" s="1">
        <v>43859</v>
      </c>
      <c r="B30" s="2">
        <v>106514</v>
      </c>
      <c r="C30" s="2">
        <v>49169</v>
      </c>
      <c r="D30" s="2">
        <v>5024</v>
      </c>
      <c r="E30">
        <v>401</v>
      </c>
      <c r="F30" t="s">
        <v>13</v>
      </c>
      <c r="G30" t="s">
        <v>8</v>
      </c>
      <c r="H30" s="2">
        <f t="shared" si="0"/>
        <v>52321</v>
      </c>
      <c r="I30" s="2">
        <f t="shared" si="1"/>
        <v>54193</v>
      </c>
    </row>
    <row r="31" spans="1:9">
      <c r="A31" s="1">
        <v>43860</v>
      </c>
      <c r="B31" s="2">
        <v>148236</v>
      </c>
      <c r="C31" s="2">
        <v>46163</v>
      </c>
      <c r="D31" s="2">
        <v>14764</v>
      </c>
      <c r="E31">
        <v>131</v>
      </c>
      <c r="F31" t="s">
        <v>9</v>
      </c>
      <c r="G31" t="s">
        <v>12</v>
      </c>
      <c r="H31" s="2">
        <f t="shared" si="0"/>
        <v>87309</v>
      </c>
      <c r="I31" s="2">
        <f t="shared" si="1"/>
        <v>60927</v>
      </c>
    </row>
    <row r="32" spans="1:9">
      <c r="A32" s="1">
        <v>43861</v>
      </c>
      <c r="B32" s="2">
        <v>157579</v>
      </c>
      <c r="C32" s="2">
        <v>35782</v>
      </c>
      <c r="D32" s="2">
        <v>27528</v>
      </c>
      <c r="E32">
        <v>154</v>
      </c>
      <c r="F32" t="s">
        <v>7</v>
      </c>
      <c r="G32" t="s">
        <v>14</v>
      </c>
      <c r="H32" s="2">
        <f t="shared" si="0"/>
        <v>94269</v>
      </c>
      <c r="I32" s="2">
        <f t="shared" si="1"/>
        <v>63310</v>
      </c>
    </row>
    <row r="33" spans="1:9">
      <c r="A33" s="1">
        <v>43862</v>
      </c>
      <c r="B33" s="2">
        <v>197541</v>
      </c>
      <c r="C33" s="2">
        <v>65585</v>
      </c>
      <c r="D33" s="2">
        <v>27052</v>
      </c>
      <c r="E33">
        <v>451</v>
      </c>
      <c r="F33" t="s">
        <v>7</v>
      </c>
      <c r="G33" t="s">
        <v>10</v>
      </c>
      <c r="H33" s="2">
        <f t="shared" si="0"/>
        <v>104904</v>
      </c>
      <c r="I33" s="2">
        <f t="shared" si="1"/>
        <v>92637</v>
      </c>
    </row>
    <row r="34" spans="1:9">
      <c r="A34" s="1">
        <v>43863</v>
      </c>
      <c r="B34" s="2">
        <v>102101</v>
      </c>
      <c r="C34" s="2">
        <v>60682</v>
      </c>
      <c r="D34" s="2">
        <v>25620</v>
      </c>
      <c r="E34">
        <v>488</v>
      </c>
      <c r="F34" t="s">
        <v>13</v>
      </c>
      <c r="G34" t="s">
        <v>10</v>
      </c>
      <c r="H34" s="2">
        <f t="shared" si="0"/>
        <v>15799</v>
      </c>
      <c r="I34" s="2">
        <f t="shared" si="1"/>
        <v>86302</v>
      </c>
    </row>
    <row r="35" spans="1:9">
      <c r="A35" s="1">
        <v>43864</v>
      </c>
      <c r="B35" s="2">
        <v>124323</v>
      </c>
      <c r="C35" s="2">
        <v>77864</v>
      </c>
      <c r="D35" s="2">
        <v>14959</v>
      </c>
      <c r="E35">
        <v>135</v>
      </c>
      <c r="F35" t="s">
        <v>9</v>
      </c>
      <c r="G35" t="s">
        <v>8</v>
      </c>
      <c r="H35" s="2">
        <f t="shared" si="0"/>
        <v>31500</v>
      </c>
      <c r="I35" s="2">
        <f t="shared" si="1"/>
        <v>92823</v>
      </c>
    </row>
    <row r="36" spans="1:9">
      <c r="A36" s="1">
        <v>43865</v>
      </c>
      <c r="B36" s="2">
        <v>151922</v>
      </c>
      <c r="C36" s="2">
        <v>85114</v>
      </c>
      <c r="D36" s="2">
        <v>17935</v>
      </c>
      <c r="E36">
        <v>209</v>
      </c>
      <c r="F36" t="s">
        <v>7</v>
      </c>
      <c r="G36" t="s">
        <v>10</v>
      </c>
      <c r="H36" s="2">
        <f t="shared" si="0"/>
        <v>48873</v>
      </c>
      <c r="I36" s="2">
        <f t="shared" si="1"/>
        <v>103049</v>
      </c>
    </row>
    <row r="37" spans="1:9">
      <c r="A37" s="1">
        <v>43866</v>
      </c>
      <c r="B37" s="2">
        <v>187534</v>
      </c>
      <c r="C37" s="2">
        <v>68067</v>
      </c>
      <c r="D37" s="2">
        <v>13068</v>
      </c>
      <c r="E37">
        <v>276</v>
      </c>
      <c r="F37" t="s">
        <v>11</v>
      </c>
      <c r="G37" t="s">
        <v>14</v>
      </c>
      <c r="H37" s="2">
        <f t="shared" si="0"/>
        <v>106399</v>
      </c>
      <c r="I37" s="2">
        <f t="shared" si="1"/>
        <v>81135</v>
      </c>
    </row>
    <row r="38" spans="1:9">
      <c r="A38" s="1">
        <v>43867</v>
      </c>
      <c r="B38" s="2">
        <v>127584</v>
      </c>
      <c r="C38" s="2">
        <v>72685</v>
      </c>
      <c r="D38" s="2">
        <v>23619</v>
      </c>
      <c r="E38">
        <v>461</v>
      </c>
      <c r="F38" t="s">
        <v>7</v>
      </c>
      <c r="G38" t="s">
        <v>10</v>
      </c>
      <c r="H38" s="2">
        <f t="shared" si="0"/>
        <v>31280</v>
      </c>
      <c r="I38" s="2">
        <f t="shared" si="1"/>
        <v>96304</v>
      </c>
    </row>
    <row r="39" spans="1:9">
      <c r="A39" s="1">
        <v>43868</v>
      </c>
      <c r="B39" s="2">
        <v>164537</v>
      </c>
      <c r="C39" s="2">
        <v>48073</v>
      </c>
      <c r="D39" s="2">
        <v>12295</v>
      </c>
      <c r="E39">
        <v>413</v>
      </c>
      <c r="F39" t="s">
        <v>7</v>
      </c>
      <c r="G39" t="s">
        <v>8</v>
      </c>
      <c r="H39" s="2">
        <f t="shared" si="0"/>
        <v>104169</v>
      </c>
      <c r="I39" s="2">
        <f t="shared" si="1"/>
        <v>60368</v>
      </c>
    </row>
    <row r="40" spans="1:9">
      <c r="A40" s="1">
        <v>43869</v>
      </c>
      <c r="B40" s="2">
        <v>138477</v>
      </c>
      <c r="C40" s="2">
        <v>66035</v>
      </c>
      <c r="D40" s="2">
        <v>13392</v>
      </c>
      <c r="E40">
        <v>394</v>
      </c>
      <c r="F40" t="s">
        <v>13</v>
      </c>
      <c r="G40" t="s">
        <v>14</v>
      </c>
      <c r="H40" s="2">
        <f t="shared" si="0"/>
        <v>59050</v>
      </c>
      <c r="I40" s="2">
        <f t="shared" si="1"/>
        <v>79427</v>
      </c>
    </row>
    <row r="41" spans="1:9">
      <c r="A41" s="1">
        <v>43870</v>
      </c>
      <c r="B41" s="2">
        <v>102533</v>
      </c>
      <c r="C41" s="2">
        <v>94977</v>
      </c>
      <c r="D41" s="2">
        <v>16390</v>
      </c>
      <c r="E41">
        <v>435</v>
      </c>
      <c r="F41" t="s">
        <v>11</v>
      </c>
      <c r="G41" t="s">
        <v>12</v>
      </c>
      <c r="H41" s="2">
        <f t="shared" si="0"/>
        <v>-8834</v>
      </c>
      <c r="I41" s="2">
        <f t="shared" si="1"/>
        <v>111367</v>
      </c>
    </row>
    <row r="42" spans="1:9">
      <c r="A42" s="1">
        <v>43871</v>
      </c>
      <c r="B42" s="2">
        <v>61828</v>
      </c>
      <c r="C42" s="2">
        <v>95450</v>
      </c>
      <c r="D42" s="2">
        <v>13448</v>
      </c>
      <c r="E42">
        <v>196</v>
      </c>
      <c r="F42" t="s">
        <v>7</v>
      </c>
      <c r="G42" t="s">
        <v>8</v>
      </c>
      <c r="H42" s="2">
        <f t="shared" si="0"/>
        <v>-47070</v>
      </c>
      <c r="I42" s="2">
        <f t="shared" si="1"/>
        <v>108898</v>
      </c>
    </row>
    <row r="43" spans="1:9">
      <c r="A43" s="1">
        <v>43872</v>
      </c>
      <c r="B43" s="2">
        <v>61917</v>
      </c>
      <c r="C43" s="2">
        <v>40382</v>
      </c>
      <c r="D43" s="2">
        <v>25131</v>
      </c>
      <c r="E43">
        <v>468</v>
      </c>
      <c r="F43" t="s">
        <v>7</v>
      </c>
      <c r="G43" t="s">
        <v>12</v>
      </c>
      <c r="H43" s="2">
        <f t="shared" si="0"/>
        <v>-3596</v>
      </c>
      <c r="I43" s="2">
        <f t="shared" si="1"/>
        <v>65513</v>
      </c>
    </row>
    <row r="44" spans="1:9">
      <c r="A44" s="1">
        <v>43873</v>
      </c>
      <c r="B44" s="2">
        <v>80618</v>
      </c>
      <c r="C44" s="2">
        <v>34437</v>
      </c>
      <c r="D44" s="2">
        <v>15433</v>
      </c>
      <c r="E44">
        <v>312</v>
      </c>
      <c r="F44" t="s">
        <v>11</v>
      </c>
      <c r="G44" t="s">
        <v>14</v>
      </c>
      <c r="H44" s="2">
        <f t="shared" si="0"/>
        <v>30748</v>
      </c>
      <c r="I44" s="2">
        <f t="shared" si="1"/>
        <v>49870</v>
      </c>
    </row>
    <row r="45" spans="1:9">
      <c r="A45" s="1">
        <v>43874</v>
      </c>
      <c r="B45" s="2">
        <v>92254</v>
      </c>
      <c r="C45" s="2">
        <v>94612</v>
      </c>
      <c r="D45" s="2">
        <v>20038</v>
      </c>
      <c r="E45">
        <v>416</v>
      </c>
      <c r="F45" t="s">
        <v>9</v>
      </c>
      <c r="G45" t="s">
        <v>8</v>
      </c>
      <c r="H45" s="2">
        <f t="shared" si="0"/>
        <v>-22396</v>
      </c>
      <c r="I45" s="2">
        <f t="shared" si="1"/>
        <v>114650</v>
      </c>
    </row>
    <row r="46" spans="1:9">
      <c r="A46" s="1">
        <v>43875</v>
      </c>
      <c r="B46" s="2">
        <v>165292</v>
      </c>
      <c r="C46" s="2">
        <v>91929</v>
      </c>
      <c r="D46" s="2">
        <v>24559</v>
      </c>
      <c r="E46">
        <v>236</v>
      </c>
      <c r="F46" t="s">
        <v>9</v>
      </c>
      <c r="G46" t="s">
        <v>8</v>
      </c>
      <c r="H46" s="2">
        <f t="shared" si="0"/>
        <v>48804</v>
      </c>
      <c r="I46" s="2">
        <f t="shared" si="1"/>
        <v>116488</v>
      </c>
    </row>
    <row r="47" spans="1:9">
      <c r="A47" s="1">
        <v>43876</v>
      </c>
      <c r="B47" s="2">
        <v>107362</v>
      </c>
      <c r="C47" s="2">
        <v>42329</v>
      </c>
      <c r="D47" s="2">
        <v>16528</v>
      </c>
      <c r="E47">
        <v>105</v>
      </c>
      <c r="F47" t="s">
        <v>7</v>
      </c>
      <c r="G47" t="s">
        <v>14</v>
      </c>
      <c r="H47" s="2">
        <f t="shared" si="0"/>
        <v>48505</v>
      </c>
      <c r="I47" s="2">
        <f t="shared" si="1"/>
        <v>58857</v>
      </c>
    </row>
    <row r="48" spans="1:9">
      <c r="A48" s="1">
        <v>43877</v>
      </c>
      <c r="B48" s="2">
        <v>80128</v>
      </c>
      <c r="C48" s="2">
        <v>55169</v>
      </c>
      <c r="D48" s="2">
        <v>26281</v>
      </c>
      <c r="E48">
        <v>208</v>
      </c>
      <c r="F48" t="s">
        <v>7</v>
      </c>
      <c r="G48" t="s">
        <v>10</v>
      </c>
      <c r="H48" s="2">
        <f t="shared" si="0"/>
        <v>-1322</v>
      </c>
      <c r="I48" s="2">
        <f t="shared" si="1"/>
        <v>81450</v>
      </c>
    </row>
    <row r="49" spans="1:9">
      <c r="A49" s="1">
        <v>43878</v>
      </c>
      <c r="B49" s="2">
        <v>183781</v>
      </c>
      <c r="C49" s="2">
        <v>64594</v>
      </c>
      <c r="D49" s="2">
        <v>26421</v>
      </c>
      <c r="E49">
        <v>134</v>
      </c>
      <c r="F49" t="s">
        <v>9</v>
      </c>
      <c r="G49" t="s">
        <v>8</v>
      </c>
      <c r="H49" s="2">
        <f t="shared" si="0"/>
        <v>92766</v>
      </c>
      <c r="I49" s="2">
        <f t="shared" si="1"/>
        <v>91015</v>
      </c>
    </row>
    <row r="50" spans="1:9">
      <c r="A50" s="1">
        <v>43879</v>
      </c>
      <c r="B50" s="2">
        <v>125545</v>
      </c>
      <c r="C50" s="2">
        <v>90631</v>
      </c>
      <c r="D50" s="2">
        <v>20743</v>
      </c>
      <c r="E50">
        <v>138</v>
      </c>
      <c r="F50" t="s">
        <v>13</v>
      </c>
      <c r="G50" t="s">
        <v>8</v>
      </c>
      <c r="H50" s="2">
        <f t="shared" si="0"/>
        <v>14171</v>
      </c>
      <c r="I50" s="2">
        <f t="shared" si="1"/>
        <v>111374</v>
      </c>
    </row>
    <row r="51" spans="1:9">
      <c r="A51" s="1">
        <v>43880</v>
      </c>
      <c r="B51" s="2">
        <v>142180</v>
      </c>
      <c r="C51" s="2">
        <v>75033</v>
      </c>
      <c r="D51" s="2">
        <v>28811</v>
      </c>
      <c r="E51">
        <v>249</v>
      </c>
      <c r="F51" t="s">
        <v>11</v>
      </c>
      <c r="G51" t="s">
        <v>12</v>
      </c>
      <c r="H51" s="2">
        <f t="shared" si="0"/>
        <v>38336</v>
      </c>
      <c r="I51" s="2">
        <f t="shared" si="1"/>
        <v>103844</v>
      </c>
    </row>
    <row r="52" spans="1:9">
      <c r="A52" s="1">
        <v>43881</v>
      </c>
      <c r="B52" s="2">
        <v>147958</v>
      </c>
      <c r="C52" s="2">
        <v>93133</v>
      </c>
      <c r="D52" s="2">
        <v>13605</v>
      </c>
      <c r="E52">
        <v>217</v>
      </c>
      <c r="F52" t="s">
        <v>11</v>
      </c>
      <c r="G52" t="s">
        <v>10</v>
      </c>
      <c r="H52" s="2">
        <f t="shared" si="0"/>
        <v>41220</v>
      </c>
      <c r="I52" s="2">
        <f t="shared" si="1"/>
        <v>106738</v>
      </c>
    </row>
    <row r="53" spans="1:9">
      <c r="A53" s="1">
        <v>43882</v>
      </c>
      <c r="B53" s="2">
        <v>193291</v>
      </c>
      <c r="C53" s="2">
        <v>82290</v>
      </c>
      <c r="D53" s="2">
        <v>7014</v>
      </c>
      <c r="E53">
        <v>360</v>
      </c>
      <c r="F53" t="s">
        <v>13</v>
      </c>
      <c r="G53" t="s">
        <v>12</v>
      </c>
      <c r="H53" s="2">
        <f t="shared" si="0"/>
        <v>103987</v>
      </c>
      <c r="I53" s="2">
        <f t="shared" si="1"/>
        <v>89304</v>
      </c>
    </row>
    <row r="54" spans="1:9">
      <c r="A54" s="1">
        <v>43883</v>
      </c>
      <c r="B54" s="2">
        <v>99809</v>
      </c>
      <c r="C54" s="2">
        <v>61750</v>
      </c>
      <c r="D54" s="2">
        <v>6381</v>
      </c>
      <c r="E54">
        <v>186</v>
      </c>
      <c r="F54" t="s">
        <v>13</v>
      </c>
      <c r="G54" t="s">
        <v>12</v>
      </c>
      <c r="H54" s="2">
        <f t="shared" si="0"/>
        <v>31678</v>
      </c>
      <c r="I54" s="2">
        <f t="shared" si="1"/>
        <v>68131</v>
      </c>
    </row>
    <row r="55" spans="1:9">
      <c r="A55" s="1">
        <v>43884</v>
      </c>
      <c r="B55" s="2">
        <v>176748</v>
      </c>
      <c r="C55" s="2">
        <v>70461</v>
      </c>
      <c r="D55" s="2">
        <v>6098</v>
      </c>
      <c r="E55">
        <v>175</v>
      </c>
      <c r="F55" t="s">
        <v>13</v>
      </c>
      <c r="G55" t="s">
        <v>10</v>
      </c>
      <c r="H55" s="2">
        <f t="shared" si="0"/>
        <v>100189</v>
      </c>
      <c r="I55" s="2">
        <f t="shared" si="1"/>
        <v>76559</v>
      </c>
    </row>
    <row r="56" spans="1:9">
      <c r="A56" s="1">
        <v>43885</v>
      </c>
      <c r="B56" s="2">
        <v>65287</v>
      </c>
      <c r="C56" s="2">
        <v>54226</v>
      </c>
      <c r="D56" s="2">
        <v>24810</v>
      </c>
      <c r="E56">
        <v>412</v>
      </c>
      <c r="F56" t="s">
        <v>13</v>
      </c>
      <c r="G56" t="s">
        <v>10</v>
      </c>
      <c r="H56" s="2">
        <f t="shared" si="0"/>
        <v>-13749</v>
      </c>
      <c r="I56" s="2">
        <f t="shared" si="1"/>
        <v>79036</v>
      </c>
    </row>
    <row r="57" spans="1:9">
      <c r="A57" s="1">
        <v>43886</v>
      </c>
      <c r="B57" s="2">
        <v>68512</v>
      </c>
      <c r="C57" s="2">
        <v>36721</v>
      </c>
      <c r="D57" s="2">
        <v>25039</v>
      </c>
      <c r="E57">
        <v>482</v>
      </c>
      <c r="F57" t="s">
        <v>13</v>
      </c>
      <c r="G57" t="s">
        <v>14</v>
      </c>
      <c r="H57" s="2">
        <f t="shared" si="0"/>
        <v>6752</v>
      </c>
      <c r="I57" s="2">
        <f t="shared" si="1"/>
        <v>61760</v>
      </c>
    </row>
    <row r="58" spans="1:9">
      <c r="A58" s="1">
        <v>43887</v>
      </c>
      <c r="B58" s="2">
        <v>192414</v>
      </c>
      <c r="C58" s="2">
        <v>86154</v>
      </c>
      <c r="D58" s="2">
        <v>29322</v>
      </c>
      <c r="E58">
        <v>313</v>
      </c>
      <c r="F58" t="s">
        <v>13</v>
      </c>
      <c r="G58" t="s">
        <v>10</v>
      </c>
      <c r="H58" s="2">
        <f t="shared" si="0"/>
        <v>76938</v>
      </c>
      <c r="I58" s="2">
        <f t="shared" si="1"/>
        <v>115476</v>
      </c>
    </row>
    <row r="59" spans="1:9">
      <c r="A59" s="1">
        <v>43888</v>
      </c>
      <c r="B59" s="2">
        <v>168872</v>
      </c>
      <c r="C59" s="2">
        <v>50609</v>
      </c>
      <c r="D59" s="2">
        <v>14101</v>
      </c>
      <c r="E59">
        <v>384</v>
      </c>
      <c r="F59" t="s">
        <v>11</v>
      </c>
      <c r="G59" t="s">
        <v>8</v>
      </c>
      <c r="H59" s="2">
        <f t="shared" si="0"/>
        <v>104162</v>
      </c>
      <c r="I59" s="2">
        <f t="shared" si="1"/>
        <v>64710</v>
      </c>
    </row>
    <row r="60" spans="1:9">
      <c r="A60" s="1">
        <v>43889</v>
      </c>
      <c r="B60" s="2">
        <v>153070</v>
      </c>
      <c r="C60" s="2">
        <v>82130</v>
      </c>
      <c r="D60" s="2">
        <v>5187</v>
      </c>
      <c r="E60">
        <v>338</v>
      </c>
      <c r="F60" t="s">
        <v>13</v>
      </c>
      <c r="G60" t="s">
        <v>10</v>
      </c>
      <c r="H60" s="2">
        <f t="shared" si="0"/>
        <v>65753</v>
      </c>
      <c r="I60" s="2">
        <f t="shared" si="1"/>
        <v>87317</v>
      </c>
    </row>
    <row r="61" spans="1:9">
      <c r="A61" s="1">
        <v>43890</v>
      </c>
      <c r="B61" s="2">
        <v>139767</v>
      </c>
      <c r="C61" s="2">
        <v>85249</v>
      </c>
      <c r="D61" s="2">
        <v>16948</v>
      </c>
      <c r="E61">
        <v>264</v>
      </c>
      <c r="F61" t="s">
        <v>9</v>
      </c>
      <c r="G61" t="s">
        <v>14</v>
      </c>
      <c r="H61" s="2">
        <f t="shared" si="0"/>
        <v>37570</v>
      </c>
      <c r="I61" s="2">
        <f t="shared" si="1"/>
        <v>102197</v>
      </c>
    </row>
    <row r="62" spans="1:9">
      <c r="A62" s="1">
        <v>43891</v>
      </c>
      <c r="B62" s="2">
        <v>157829</v>
      </c>
      <c r="C62" s="2">
        <v>78895</v>
      </c>
      <c r="D62" s="2">
        <v>15207</v>
      </c>
      <c r="E62">
        <v>186</v>
      </c>
      <c r="F62" t="s">
        <v>13</v>
      </c>
      <c r="G62" t="s">
        <v>14</v>
      </c>
      <c r="H62" s="2">
        <f t="shared" si="0"/>
        <v>63727</v>
      </c>
      <c r="I62" s="2">
        <f t="shared" si="1"/>
        <v>94102</v>
      </c>
    </row>
    <row r="63" spans="1:9">
      <c r="A63" s="1">
        <v>43892</v>
      </c>
      <c r="B63" s="2">
        <v>102078</v>
      </c>
      <c r="C63" s="2">
        <v>35656</v>
      </c>
      <c r="D63" s="2">
        <v>26793</v>
      </c>
      <c r="E63">
        <v>240</v>
      </c>
      <c r="F63" t="s">
        <v>13</v>
      </c>
      <c r="G63" t="s">
        <v>14</v>
      </c>
      <c r="H63" s="2">
        <f t="shared" si="0"/>
        <v>39629</v>
      </c>
      <c r="I63" s="2">
        <f t="shared" si="1"/>
        <v>62449</v>
      </c>
    </row>
    <row r="64" spans="1:9">
      <c r="A64" s="1">
        <v>43893</v>
      </c>
      <c r="B64" s="2">
        <v>166288</v>
      </c>
      <c r="C64" s="2">
        <v>93740</v>
      </c>
      <c r="D64" s="2">
        <v>7092</v>
      </c>
      <c r="E64">
        <v>259</v>
      </c>
      <c r="F64" t="s">
        <v>11</v>
      </c>
      <c r="G64" t="s">
        <v>10</v>
      </c>
      <c r="H64" s="2">
        <f t="shared" si="0"/>
        <v>65456</v>
      </c>
      <c r="I64" s="2">
        <f t="shared" si="1"/>
        <v>100832</v>
      </c>
    </row>
    <row r="65" spans="1:9">
      <c r="A65" s="1">
        <v>43894</v>
      </c>
      <c r="B65" s="2">
        <v>143524</v>
      </c>
      <c r="C65" s="2">
        <v>94309</v>
      </c>
      <c r="D65" s="2">
        <v>23514</v>
      </c>
      <c r="E65">
        <v>145</v>
      </c>
      <c r="F65" t="s">
        <v>11</v>
      </c>
      <c r="G65" t="s">
        <v>10</v>
      </c>
      <c r="H65" s="2">
        <f t="shared" si="0"/>
        <v>25701</v>
      </c>
      <c r="I65" s="2">
        <f t="shared" si="1"/>
        <v>117823</v>
      </c>
    </row>
    <row r="66" spans="1:9">
      <c r="A66" s="1">
        <v>43895</v>
      </c>
      <c r="B66" s="2">
        <v>72219</v>
      </c>
      <c r="C66" s="2">
        <v>59984</v>
      </c>
      <c r="D66" s="2">
        <v>10242</v>
      </c>
      <c r="E66">
        <v>471</v>
      </c>
      <c r="F66" t="s">
        <v>13</v>
      </c>
      <c r="G66" t="s">
        <v>12</v>
      </c>
      <c r="H66" s="2">
        <f t="shared" si="0"/>
        <v>1993</v>
      </c>
      <c r="I66" s="2">
        <f t="shared" si="1"/>
        <v>70226</v>
      </c>
    </row>
    <row r="67" spans="1:9">
      <c r="A67" s="1">
        <v>43896</v>
      </c>
      <c r="B67" s="2">
        <v>60235</v>
      </c>
      <c r="C67" s="2">
        <v>35901</v>
      </c>
      <c r="D67" s="2">
        <v>13549</v>
      </c>
      <c r="E67">
        <v>211</v>
      </c>
      <c r="F67" t="s">
        <v>11</v>
      </c>
      <c r="G67" t="s">
        <v>12</v>
      </c>
      <c r="H67" s="2">
        <f t="shared" ref="H67:H130" si="2">B67-C67-D67</f>
        <v>10785</v>
      </c>
      <c r="I67" s="2">
        <f t="shared" ref="I67:I130" si="3">C67+D67</f>
        <v>49450</v>
      </c>
    </row>
    <row r="68" spans="1:9">
      <c r="A68" s="1">
        <v>43897</v>
      </c>
      <c r="B68" s="2">
        <v>102929</v>
      </c>
      <c r="C68" s="2">
        <v>61552</v>
      </c>
      <c r="D68" s="2">
        <v>27031</v>
      </c>
      <c r="E68">
        <v>144</v>
      </c>
      <c r="F68" t="s">
        <v>7</v>
      </c>
      <c r="G68" t="s">
        <v>8</v>
      </c>
      <c r="H68" s="2">
        <f t="shared" si="2"/>
        <v>14346</v>
      </c>
      <c r="I68" s="2">
        <f t="shared" si="3"/>
        <v>88583</v>
      </c>
    </row>
    <row r="69" spans="1:9">
      <c r="A69" s="1">
        <v>43898</v>
      </c>
      <c r="B69" s="2">
        <v>187309</v>
      </c>
      <c r="C69" s="2">
        <v>61055</v>
      </c>
      <c r="D69" s="2">
        <v>10185</v>
      </c>
      <c r="E69">
        <v>346</v>
      </c>
      <c r="F69" t="s">
        <v>11</v>
      </c>
      <c r="G69" t="s">
        <v>12</v>
      </c>
      <c r="H69" s="2">
        <f t="shared" si="2"/>
        <v>116069</v>
      </c>
      <c r="I69" s="2">
        <f t="shared" si="3"/>
        <v>71240</v>
      </c>
    </row>
    <row r="70" spans="1:9">
      <c r="A70" s="1">
        <v>43899</v>
      </c>
      <c r="B70" s="2">
        <v>127444</v>
      </c>
      <c r="C70" s="2">
        <v>67685</v>
      </c>
      <c r="D70" s="2">
        <v>20271</v>
      </c>
      <c r="E70">
        <v>203</v>
      </c>
      <c r="F70" t="s">
        <v>11</v>
      </c>
      <c r="G70" t="s">
        <v>8</v>
      </c>
      <c r="H70" s="2">
        <f t="shared" si="2"/>
        <v>39488</v>
      </c>
      <c r="I70" s="2">
        <f t="shared" si="3"/>
        <v>87956</v>
      </c>
    </row>
    <row r="71" spans="1:9">
      <c r="A71" s="1">
        <v>43900</v>
      </c>
      <c r="B71" s="2">
        <v>199639</v>
      </c>
      <c r="C71" s="2">
        <v>44716</v>
      </c>
      <c r="D71" s="2">
        <v>10776</v>
      </c>
      <c r="E71">
        <v>184</v>
      </c>
      <c r="F71" t="s">
        <v>11</v>
      </c>
      <c r="G71" t="s">
        <v>14</v>
      </c>
      <c r="H71" s="2">
        <f t="shared" si="2"/>
        <v>144147</v>
      </c>
      <c r="I71" s="2">
        <f t="shared" si="3"/>
        <v>55492</v>
      </c>
    </row>
    <row r="72" spans="1:9">
      <c r="A72" s="1">
        <v>43901</v>
      </c>
      <c r="B72" s="2">
        <v>161834</v>
      </c>
      <c r="C72" s="2">
        <v>41138</v>
      </c>
      <c r="D72" s="2">
        <v>17449</v>
      </c>
      <c r="E72">
        <v>233</v>
      </c>
      <c r="F72" t="s">
        <v>11</v>
      </c>
      <c r="G72" t="s">
        <v>12</v>
      </c>
      <c r="H72" s="2">
        <f t="shared" si="2"/>
        <v>103247</v>
      </c>
      <c r="I72" s="2">
        <f t="shared" si="3"/>
        <v>58587</v>
      </c>
    </row>
    <row r="73" spans="1:9">
      <c r="A73" s="1">
        <v>43902</v>
      </c>
      <c r="B73" s="2">
        <v>144555</v>
      </c>
      <c r="C73" s="2">
        <v>65298</v>
      </c>
      <c r="D73" s="2">
        <v>29297</v>
      </c>
      <c r="E73">
        <v>207</v>
      </c>
      <c r="F73" t="s">
        <v>9</v>
      </c>
      <c r="G73" t="s">
        <v>10</v>
      </c>
      <c r="H73" s="2">
        <f t="shared" si="2"/>
        <v>49960</v>
      </c>
      <c r="I73" s="2">
        <f t="shared" si="3"/>
        <v>94595</v>
      </c>
    </row>
    <row r="74" spans="1:9">
      <c r="A74" s="1">
        <v>43903</v>
      </c>
      <c r="B74" s="2">
        <v>133698</v>
      </c>
      <c r="C74" s="2">
        <v>81112</v>
      </c>
      <c r="D74" s="2">
        <v>28931</v>
      </c>
      <c r="E74">
        <v>117</v>
      </c>
      <c r="F74" t="s">
        <v>9</v>
      </c>
      <c r="G74" t="s">
        <v>12</v>
      </c>
      <c r="H74" s="2">
        <f t="shared" si="2"/>
        <v>23655</v>
      </c>
      <c r="I74" s="2">
        <f t="shared" si="3"/>
        <v>110043</v>
      </c>
    </row>
    <row r="75" spans="1:9">
      <c r="A75" s="1">
        <v>43904</v>
      </c>
      <c r="B75" s="2">
        <v>184450</v>
      </c>
      <c r="C75" s="2">
        <v>53429</v>
      </c>
      <c r="D75" s="2">
        <v>12823</v>
      </c>
      <c r="E75">
        <v>193</v>
      </c>
      <c r="F75" t="s">
        <v>9</v>
      </c>
      <c r="G75" t="s">
        <v>8</v>
      </c>
      <c r="H75" s="2">
        <f t="shared" si="2"/>
        <v>118198</v>
      </c>
      <c r="I75" s="2">
        <f t="shared" si="3"/>
        <v>66252</v>
      </c>
    </row>
    <row r="76" spans="1:9">
      <c r="A76" s="1">
        <v>43905</v>
      </c>
      <c r="B76" s="2">
        <v>196487</v>
      </c>
      <c r="C76" s="2">
        <v>80200</v>
      </c>
      <c r="D76" s="2">
        <v>20717</v>
      </c>
      <c r="E76">
        <v>249</v>
      </c>
      <c r="F76" t="s">
        <v>13</v>
      </c>
      <c r="G76" t="s">
        <v>12</v>
      </c>
      <c r="H76" s="2">
        <f t="shared" si="2"/>
        <v>95570</v>
      </c>
      <c r="I76" s="2">
        <f t="shared" si="3"/>
        <v>100917</v>
      </c>
    </row>
    <row r="77" spans="1:9">
      <c r="A77" s="1">
        <v>43906</v>
      </c>
      <c r="B77" s="2">
        <v>103925</v>
      </c>
      <c r="C77" s="2">
        <v>78244</v>
      </c>
      <c r="D77" s="2">
        <v>12355</v>
      </c>
      <c r="E77">
        <v>345</v>
      </c>
      <c r="F77" t="s">
        <v>13</v>
      </c>
      <c r="G77" t="s">
        <v>14</v>
      </c>
      <c r="H77" s="2">
        <f t="shared" si="2"/>
        <v>13326</v>
      </c>
      <c r="I77" s="2">
        <f t="shared" si="3"/>
        <v>90599</v>
      </c>
    </row>
    <row r="78" spans="1:9">
      <c r="A78" s="1">
        <v>43907</v>
      </c>
      <c r="B78" s="2">
        <v>197023</v>
      </c>
      <c r="C78" s="2">
        <v>47347</v>
      </c>
      <c r="D78" s="2">
        <v>11465</v>
      </c>
      <c r="E78">
        <v>388</v>
      </c>
      <c r="F78" t="s">
        <v>7</v>
      </c>
      <c r="G78" t="s">
        <v>10</v>
      </c>
      <c r="H78" s="2">
        <f t="shared" si="2"/>
        <v>138211</v>
      </c>
      <c r="I78" s="2">
        <f t="shared" si="3"/>
        <v>58812</v>
      </c>
    </row>
    <row r="79" spans="1:9">
      <c r="A79" s="1">
        <v>43908</v>
      </c>
      <c r="B79" s="2">
        <v>147388</v>
      </c>
      <c r="C79" s="2">
        <v>46920</v>
      </c>
      <c r="D79" s="2">
        <v>17737</v>
      </c>
      <c r="E79">
        <v>308</v>
      </c>
      <c r="F79" t="s">
        <v>9</v>
      </c>
      <c r="G79" t="s">
        <v>8</v>
      </c>
      <c r="H79" s="2">
        <f t="shared" si="2"/>
        <v>82731</v>
      </c>
      <c r="I79" s="2">
        <f t="shared" si="3"/>
        <v>64657</v>
      </c>
    </row>
    <row r="80" spans="1:9">
      <c r="A80" s="1">
        <v>43909</v>
      </c>
      <c r="B80" s="2">
        <v>68007</v>
      </c>
      <c r="C80" s="2">
        <v>61822</v>
      </c>
      <c r="D80" s="2">
        <v>22881</v>
      </c>
      <c r="E80">
        <v>225</v>
      </c>
      <c r="F80" t="s">
        <v>13</v>
      </c>
      <c r="G80" t="s">
        <v>10</v>
      </c>
      <c r="H80" s="2">
        <f t="shared" si="2"/>
        <v>-16696</v>
      </c>
      <c r="I80" s="2">
        <f t="shared" si="3"/>
        <v>84703</v>
      </c>
    </row>
    <row r="81" spans="1:9">
      <c r="A81" s="1">
        <v>43910</v>
      </c>
      <c r="B81" s="2">
        <v>118596</v>
      </c>
      <c r="C81" s="2">
        <v>76659</v>
      </c>
      <c r="D81" s="2">
        <v>18324</v>
      </c>
      <c r="E81">
        <v>334</v>
      </c>
      <c r="F81" t="s">
        <v>11</v>
      </c>
      <c r="G81" t="s">
        <v>10</v>
      </c>
      <c r="H81" s="2">
        <f t="shared" si="2"/>
        <v>23613</v>
      </c>
      <c r="I81" s="2">
        <f t="shared" si="3"/>
        <v>94983</v>
      </c>
    </row>
    <row r="82" spans="1:9">
      <c r="A82" s="1">
        <v>43911</v>
      </c>
      <c r="B82" s="2">
        <v>181101</v>
      </c>
      <c r="C82" s="2">
        <v>70108</v>
      </c>
      <c r="D82" s="2">
        <v>15350</v>
      </c>
      <c r="E82">
        <v>221</v>
      </c>
      <c r="F82" t="s">
        <v>11</v>
      </c>
      <c r="G82" t="s">
        <v>8</v>
      </c>
      <c r="H82" s="2">
        <f t="shared" si="2"/>
        <v>95643</v>
      </c>
      <c r="I82" s="2">
        <f t="shared" si="3"/>
        <v>85458</v>
      </c>
    </row>
    <row r="83" spans="1:9">
      <c r="A83" s="1">
        <v>43912</v>
      </c>
      <c r="B83" s="2">
        <v>148861</v>
      </c>
      <c r="C83" s="2">
        <v>37967</v>
      </c>
      <c r="D83" s="2">
        <v>7555</v>
      </c>
      <c r="E83">
        <v>237</v>
      </c>
      <c r="F83" t="s">
        <v>9</v>
      </c>
      <c r="G83" t="s">
        <v>10</v>
      </c>
      <c r="H83" s="2">
        <f t="shared" si="2"/>
        <v>103339</v>
      </c>
      <c r="I83" s="2">
        <f t="shared" si="3"/>
        <v>45522</v>
      </c>
    </row>
    <row r="84" spans="1:9">
      <c r="A84" s="1">
        <v>43913</v>
      </c>
      <c r="B84" s="2">
        <v>146740</v>
      </c>
      <c r="C84" s="2">
        <v>41871</v>
      </c>
      <c r="D84" s="2">
        <v>26793</v>
      </c>
      <c r="E84">
        <v>214</v>
      </c>
      <c r="F84" t="s">
        <v>7</v>
      </c>
      <c r="G84" t="s">
        <v>10</v>
      </c>
      <c r="H84" s="2">
        <f t="shared" si="2"/>
        <v>78076</v>
      </c>
      <c r="I84" s="2">
        <f t="shared" si="3"/>
        <v>68664</v>
      </c>
    </row>
    <row r="85" spans="1:9">
      <c r="A85" s="1">
        <v>43914</v>
      </c>
      <c r="B85" s="2">
        <v>75524</v>
      </c>
      <c r="C85" s="2">
        <v>63613</v>
      </c>
      <c r="D85" s="2">
        <v>7951</v>
      </c>
      <c r="E85">
        <v>261</v>
      </c>
      <c r="F85" t="s">
        <v>7</v>
      </c>
      <c r="G85" t="s">
        <v>12</v>
      </c>
      <c r="H85" s="2">
        <f t="shared" si="2"/>
        <v>3960</v>
      </c>
      <c r="I85" s="2">
        <f t="shared" si="3"/>
        <v>71564</v>
      </c>
    </row>
    <row r="86" spans="1:9">
      <c r="A86" s="1">
        <v>43915</v>
      </c>
      <c r="B86" s="2">
        <v>191149</v>
      </c>
      <c r="C86" s="2">
        <v>58179</v>
      </c>
      <c r="D86" s="2">
        <v>22622</v>
      </c>
      <c r="E86">
        <v>300</v>
      </c>
      <c r="F86" t="s">
        <v>11</v>
      </c>
      <c r="G86" t="s">
        <v>10</v>
      </c>
      <c r="H86" s="2">
        <f t="shared" si="2"/>
        <v>110348</v>
      </c>
      <c r="I86" s="2">
        <f t="shared" si="3"/>
        <v>80801</v>
      </c>
    </row>
    <row r="87" spans="1:9">
      <c r="A87" s="1">
        <v>43916</v>
      </c>
      <c r="B87" s="2">
        <v>185501</v>
      </c>
      <c r="C87" s="2">
        <v>82188</v>
      </c>
      <c r="D87" s="2">
        <v>9727</v>
      </c>
      <c r="E87">
        <v>333</v>
      </c>
      <c r="F87" t="s">
        <v>7</v>
      </c>
      <c r="G87" t="s">
        <v>10</v>
      </c>
      <c r="H87" s="2">
        <f t="shared" si="2"/>
        <v>93586</v>
      </c>
      <c r="I87" s="2">
        <f t="shared" si="3"/>
        <v>91915</v>
      </c>
    </row>
    <row r="88" spans="1:9">
      <c r="A88" s="1">
        <v>43917</v>
      </c>
      <c r="B88" s="2">
        <v>80611</v>
      </c>
      <c r="C88" s="2">
        <v>85099</v>
      </c>
      <c r="D88" s="2">
        <v>25349</v>
      </c>
      <c r="E88">
        <v>127</v>
      </c>
      <c r="F88" t="s">
        <v>9</v>
      </c>
      <c r="G88" t="s">
        <v>10</v>
      </c>
      <c r="H88" s="2">
        <f t="shared" si="2"/>
        <v>-29837</v>
      </c>
      <c r="I88" s="2">
        <f t="shared" si="3"/>
        <v>110448</v>
      </c>
    </row>
    <row r="89" spans="1:9">
      <c r="A89" s="1">
        <v>43918</v>
      </c>
      <c r="B89" s="2">
        <v>74060</v>
      </c>
      <c r="C89" s="2">
        <v>65262</v>
      </c>
      <c r="D89" s="2">
        <v>10686</v>
      </c>
      <c r="E89">
        <v>110</v>
      </c>
      <c r="F89" t="s">
        <v>11</v>
      </c>
      <c r="G89" t="s">
        <v>10</v>
      </c>
      <c r="H89" s="2">
        <f t="shared" si="2"/>
        <v>-1888</v>
      </c>
      <c r="I89" s="2">
        <f t="shared" si="3"/>
        <v>75948</v>
      </c>
    </row>
    <row r="90" spans="1:9">
      <c r="A90" s="1">
        <v>43919</v>
      </c>
      <c r="B90" s="2">
        <v>103303</v>
      </c>
      <c r="C90" s="2">
        <v>48268</v>
      </c>
      <c r="D90" s="2">
        <v>8701</v>
      </c>
      <c r="E90">
        <v>305</v>
      </c>
      <c r="F90" t="s">
        <v>13</v>
      </c>
      <c r="G90" t="s">
        <v>8</v>
      </c>
      <c r="H90" s="2">
        <f t="shared" si="2"/>
        <v>46334</v>
      </c>
      <c r="I90" s="2">
        <f t="shared" si="3"/>
        <v>56969</v>
      </c>
    </row>
    <row r="91" spans="1:9">
      <c r="A91" s="1">
        <v>43920</v>
      </c>
      <c r="B91" s="2">
        <v>99711</v>
      </c>
      <c r="C91" s="2">
        <v>90545</v>
      </c>
      <c r="D91" s="2">
        <v>7780</v>
      </c>
      <c r="E91">
        <v>266</v>
      </c>
      <c r="F91" t="s">
        <v>13</v>
      </c>
      <c r="G91" t="s">
        <v>14</v>
      </c>
      <c r="H91" s="2">
        <f t="shared" si="2"/>
        <v>1386</v>
      </c>
      <c r="I91" s="2">
        <f t="shared" si="3"/>
        <v>98325</v>
      </c>
    </row>
    <row r="92" spans="1:9">
      <c r="A92" s="1">
        <v>43921</v>
      </c>
      <c r="B92" s="2">
        <v>133340</v>
      </c>
      <c r="C92" s="2">
        <v>69922</v>
      </c>
      <c r="D92" s="2">
        <v>28782</v>
      </c>
      <c r="E92">
        <v>346</v>
      </c>
      <c r="F92" t="s">
        <v>7</v>
      </c>
      <c r="G92" t="s">
        <v>12</v>
      </c>
      <c r="H92" s="2">
        <f t="shared" si="2"/>
        <v>34636</v>
      </c>
      <c r="I92" s="2">
        <f t="shared" si="3"/>
        <v>98704</v>
      </c>
    </row>
    <row r="93" spans="1:9">
      <c r="A93" s="1">
        <v>43922</v>
      </c>
      <c r="B93" s="2">
        <v>162974</v>
      </c>
      <c r="C93" s="2">
        <v>72913</v>
      </c>
      <c r="D93" s="2">
        <v>22972</v>
      </c>
      <c r="E93">
        <v>146</v>
      </c>
      <c r="F93" t="s">
        <v>11</v>
      </c>
      <c r="G93" t="s">
        <v>10</v>
      </c>
      <c r="H93" s="2">
        <f t="shared" si="2"/>
        <v>67089</v>
      </c>
      <c r="I93" s="2">
        <f t="shared" si="3"/>
        <v>95885</v>
      </c>
    </row>
    <row r="94" spans="1:9">
      <c r="A94" s="1">
        <v>43923</v>
      </c>
      <c r="B94" s="2">
        <v>127728</v>
      </c>
      <c r="C94" s="2">
        <v>85677</v>
      </c>
      <c r="D94" s="2">
        <v>7368</v>
      </c>
      <c r="E94">
        <v>345</v>
      </c>
      <c r="F94" t="s">
        <v>11</v>
      </c>
      <c r="G94" t="s">
        <v>10</v>
      </c>
      <c r="H94" s="2">
        <f t="shared" si="2"/>
        <v>34683</v>
      </c>
      <c r="I94" s="2">
        <f t="shared" si="3"/>
        <v>93045</v>
      </c>
    </row>
    <row r="95" spans="1:9">
      <c r="A95" s="1">
        <v>43924</v>
      </c>
      <c r="B95" s="2">
        <v>71246</v>
      </c>
      <c r="C95" s="2">
        <v>79841</v>
      </c>
      <c r="D95" s="2">
        <v>20592</v>
      </c>
      <c r="E95">
        <v>226</v>
      </c>
      <c r="F95" t="s">
        <v>13</v>
      </c>
      <c r="G95" t="s">
        <v>8</v>
      </c>
      <c r="H95" s="2">
        <f t="shared" si="2"/>
        <v>-29187</v>
      </c>
      <c r="I95" s="2">
        <f t="shared" si="3"/>
        <v>100433</v>
      </c>
    </row>
    <row r="96" spans="1:9">
      <c r="A96" s="1">
        <v>43925</v>
      </c>
      <c r="B96" s="2">
        <v>187796</v>
      </c>
      <c r="C96" s="2">
        <v>76332</v>
      </c>
      <c r="D96" s="2">
        <v>27173</v>
      </c>
      <c r="E96">
        <v>246</v>
      </c>
      <c r="F96" t="s">
        <v>11</v>
      </c>
      <c r="G96" t="s">
        <v>14</v>
      </c>
      <c r="H96" s="2">
        <f t="shared" si="2"/>
        <v>84291</v>
      </c>
      <c r="I96" s="2">
        <f t="shared" si="3"/>
        <v>103505</v>
      </c>
    </row>
    <row r="97" spans="1:9">
      <c r="A97" s="1">
        <v>43926</v>
      </c>
      <c r="B97" s="2">
        <v>152263</v>
      </c>
      <c r="C97" s="2">
        <v>55032</v>
      </c>
      <c r="D97" s="2">
        <v>5436</v>
      </c>
      <c r="E97">
        <v>217</v>
      </c>
      <c r="F97" t="s">
        <v>11</v>
      </c>
      <c r="G97" t="s">
        <v>10</v>
      </c>
      <c r="H97" s="2">
        <f t="shared" si="2"/>
        <v>91795</v>
      </c>
      <c r="I97" s="2">
        <f t="shared" si="3"/>
        <v>60468</v>
      </c>
    </row>
    <row r="98" spans="1:9">
      <c r="A98" s="1">
        <v>43927</v>
      </c>
      <c r="B98" s="2">
        <v>195090</v>
      </c>
      <c r="C98" s="2">
        <v>67846</v>
      </c>
      <c r="D98" s="2">
        <v>7828</v>
      </c>
      <c r="E98">
        <v>498</v>
      </c>
      <c r="F98" t="s">
        <v>11</v>
      </c>
      <c r="G98" t="s">
        <v>8</v>
      </c>
      <c r="H98" s="2">
        <f t="shared" si="2"/>
        <v>119416</v>
      </c>
      <c r="I98" s="2">
        <f t="shared" si="3"/>
        <v>75674</v>
      </c>
    </row>
    <row r="99" spans="1:9">
      <c r="A99" s="1">
        <v>43928</v>
      </c>
      <c r="B99" s="2">
        <v>71302</v>
      </c>
      <c r="C99" s="2">
        <v>89474</v>
      </c>
      <c r="D99" s="2">
        <v>6556</v>
      </c>
      <c r="E99">
        <v>481</v>
      </c>
      <c r="F99" t="s">
        <v>7</v>
      </c>
      <c r="G99" t="s">
        <v>12</v>
      </c>
      <c r="H99" s="2">
        <f t="shared" si="2"/>
        <v>-24728</v>
      </c>
      <c r="I99" s="2">
        <f t="shared" si="3"/>
        <v>96030</v>
      </c>
    </row>
    <row r="100" spans="1:9">
      <c r="A100" s="1">
        <v>43929</v>
      </c>
      <c r="B100" s="2">
        <v>127506</v>
      </c>
      <c r="C100" s="2">
        <v>74936</v>
      </c>
      <c r="D100" s="2">
        <v>28954</v>
      </c>
      <c r="E100">
        <v>251</v>
      </c>
      <c r="F100" t="s">
        <v>11</v>
      </c>
      <c r="G100" t="s">
        <v>12</v>
      </c>
      <c r="H100" s="2">
        <f t="shared" si="2"/>
        <v>23616</v>
      </c>
      <c r="I100" s="2">
        <f t="shared" si="3"/>
        <v>103890</v>
      </c>
    </row>
    <row r="101" spans="1:9">
      <c r="A101" s="1">
        <v>43930</v>
      </c>
      <c r="B101" s="2">
        <v>101157</v>
      </c>
      <c r="C101" s="2">
        <v>59794</v>
      </c>
      <c r="D101" s="2">
        <v>18364</v>
      </c>
      <c r="E101">
        <v>171</v>
      </c>
      <c r="F101" t="s">
        <v>9</v>
      </c>
      <c r="G101" t="s">
        <v>10</v>
      </c>
      <c r="H101" s="2">
        <f t="shared" si="2"/>
        <v>22999</v>
      </c>
      <c r="I101" s="2">
        <f t="shared" si="3"/>
        <v>78158</v>
      </c>
    </row>
    <row r="102" spans="1:9">
      <c r="A102" s="1">
        <v>43931</v>
      </c>
      <c r="B102" s="2">
        <v>114917</v>
      </c>
      <c r="C102" s="2">
        <v>91588</v>
      </c>
      <c r="D102" s="2">
        <v>28864</v>
      </c>
      <c r="E102">
        <v>462</v>
      </c>
      <c r="F102" t="s">
        <v>7</v>
      </c>
      <c r="G102" t="s">
        <v>10</v>
      </c>
      <c r="H102" s="2">
        <f t="shared" si="2"/>
        <v>-5535</v>
      </c>
      <c r="I102" s="2">
        <f t="shared" si="3"/>
        <v>120452</v>
      </c>
    </row>
    <row r="103" spans="1:9">
      <c r="A103" s="1">
        <v>43932</v>
      </c>
      <c r="B103" s="2">
        <v>156646</v>
      </c>
      <c r="C103" s="2">
        <v>80331</v>
      </c>
      <c r="D103" s="2">
        <v>20061</v>
      </c>
      <c r="E103">
        <v>236</v>
      </c>
      <c r="F103" t="s">
        <v>11</v>
      </c>
      <c r="G103" t="s">
        <v>14</v>
      </c>
      <c r="H103" s="2">
        <f t="shared" si="2"/>
        <v>56254</v>
      </c>
      <c r="I103" s="2">
        <f t="shared" si="3"/>
        <v>100392</v>
      </c>
    </row>
    <row r="104" spans="1:9">
      <c r="A104" s="1">
        <v>43933</v>
      </c>
      <c r="B104" s="2">
        <v>143122</v>
      </c>
      <c r="C104" s="2">
        <v>58141</v>
      </c>
      <c r="D104" s="2">
        <v>15576</v>
      </c>
      <c r="E104">
        <v>274</v>
      </c>
      <c r="F104" t="s">
        <v>11</v>
      </c>
      <c r="G104" t="s">
        <v>14</v>
      </c>
      <c r="H104" s="2">
        <f t="shared" si="2"/>
        <v>69405</v>
      </c>
      <c r="I104" s="2">
        <f t="shared" si="3"/>
        <v>73717</v>
      </c>
    </row>
    <row r="105" spans="1:9">
      <c r="A105" s="1">
        <v>43934</v>
      </c>
      <c r="B105" s="2">
        <v>84519</v>
      </c>
      <c r="C105" s="2">
        <v>39074</v>
      </c>
      <c r="D105" s="2">
        <v>21566</v>
      </c>
      <c r="E105">
        <v>388</v>
      </c>
      <c r="F105" t="s">
        <v>9</v>
      </c>
      <c r="G105" t="s">
        <v>10</v>
      </c>
      <c r="H105" s="2">
        <f t="shared" si="2"/>
        <v>23879</v>
      </c>
      <c r="I105" s="2">
        <f t="shared" si="3"/>
        <v>60640</v>
      </c>
    </row>
    <row r="106" spans="1:9">
      <c r="A106" s="1">
        <v>43935</v>
      </c>
      <c r="B106" s="2">
        <v>140910</v>
      </c>
      <c r="C106" s="2">
        <v>36406</v>
      </c>
      <c r="D106" s="2">
        <v>12190</v>
      </c>
      <c r="E106">
        <v>118</v>
      </c>
      <c r="F106" t="s">
        <v>7</v>
      </c>
      <c r="G106" t="s">
        <v>8</v>
      </c>
      <c r="H106" s="2">
        <f t="shared" si="2"/>
        <v>92314</v>
      </c>
      <c r="I106" s="2">
        <f t="shared" si="3"/>
        <v>48596</v>
      </c>
    </row>
    <row r="107" spans="1:9">
      <c r="A107" s="1">
        <v>43936</v>
      </c>
      <c r="B107" s="2">
        <v>180430</v>
      </c>
      <c r="C107" s="2">
        <v>53291</v>
      </c>
      <c r="D107" s="2">
        <v>28071</v>
      </c>
      <c r="E107">
        <v>294</v>
      </c>
      <c r="F107" t="s">
        <v>13</v>
      </c>
      <c r="G107" t="s">
        <v>14</v>
      </c>
      <c r="H107" s="2">
        <f t="shared" si="2"/>
        <v>99068</v>
      </c>
      <c r="I107" s="2">
        <f t="shared" si="3"/>
        <v>81362</v>
      </c>
    </row>
    <row r="108" spans="1:9">
      <c r="A108" s="1">
        <v>43937</v>
      </c>
      <c r="B108" s="2">
        <v>131324</v>
      </c>
      <c r="C108" s="2">
        <v>71568</v>
      </c>
      <c r="D108" s="2">
        <v>10565</v>
      </c>
      <c r="E108">
        <v>429</v>
      </c>
      <c r="F108" t="s">
        <v>13</v>
      </c>
      <c r="G108" t="s">
        <v>10</v>
      </c>
      <c r="H108" s="2">
        <f t="shared" si="2"/>
        <v>49191</v>
      </c>
      <c r="I108" s="2">
        <f t="shared" si="3"/>
        <v>82133</v>
      </c>
    </row>
    <row r="109" spans="1:9">
      <c r="A109" s="1">
        <v>43938</v>
      </c>
      <c r="B109" s="2">
        <v>65408</v>
      </c>
      <c r="C109" s="2">
        <v>76851</v>
      </c>
      <c r="D109" s="2">
        <v>28625</v>
      </c>
      <c r="E109">
        <v>274</v>
      </c>
      <c r="F109" t="s">
        <v>7</v>
      </c>
      <c r="G109" t="s">
        <v>14</v>
      </c>
      <c r="H109" s="2">
        <f t="shared" si="2"/>
        <v>-40068</v>
      </c>
      <c r="I109" s="2">
        <f t="shared" si="3"/>
        <v>105476</v>
      </c>
    </row>
    <row r="110" spans="1:9">
      <c r="A110" s="1">
        <v>43939</v>
      </c>
      <c r="B110" s="2">
        <v>119379</v>
      </c>
      <c r="C110" s="2">
        <v>84823</v>
      </c>
      <c r="D110" s="2">
        <v>20369</v>
      </c>
      <c r="E110">
        <v>453</v>
      </c>
      <c r="F110" t="s">
        <v>11</v>
      </c>
      <c r="G110" t="s">
        <v>10</v>
      </c>
      <c r="H110" s="2">
        <f t="shared" si="2"/>
        <v>14187</v>
      </c>
      <c r="I110" s="2">
        <f t="shared" si="3"/>
        <v>105192</v>
      </c>
    </row>
    <row r="111" spans="1:9">
      <c r="A111" s="1">
        <v>43940</v>
      </c>
      <c r="B111" s="2">
        <v>85053</v>
      </c>
      <c r="C111" s="2">
        <v>53312</v>
      </c>
      <c r="D111" s="2">
        <v>29035</v>
      </c>
      <c r="E111">
        <v>240</v>
      </c>
      <c r="F111" t="s">
        <v>11</v>
      </c>
      <c r="G111" t="s">
        <v>12</v>
      </c>
      <c r="H111" s="2">
        <f t="shared" si="2"/>
        <v>2706</v>
      </c>
      <c r="I111" s="2">
        <f t="shared" si="3"/>
        <v>82347</v>
      </c>
    </row>
    <row r="112" spans="1:9">
      <c r="A112" s="1">
        <v>43941</v>
      </c>
      <c r="B112" s="2">
        <v>191994</v>
      </c>
      <c r="C112" s="2">
        <v>73108</v>
      </c>
      <c r="D112" s="2">
        <v>26959</v>
      </c>
      <c r="E112">
        <v>345</v>
      </c>
      <c r="F112" t="s">
        <v>13</v>
      </c>
      <c r="G112" t="s">
        <v>10</v>
      </c>
      <c r="H112" s="2">
        <f t="shared" si="2"/>
        <v>91927</v>
      </c>
      <c r="I112" s="2">
        <f t="shared" si="3"/>
        <v>100067</v>
      </c>
    </row>
    <row r="113" spans="1:9">
      <c r="A113" s="1">
        <v>43942</v>
      </c>
      <c r="B113" s="2">
        <v>158723</v>
      </c>
      <c r="C113" s="2">
        <v>96918</v>
      </c>
      <c r="D113" s="2">
        <v>6589</v>
      </c>
      <c r="E113">
        <v>484</v>
      </c>
      <c r="F113" t="s">
        <v>13</v>
      </c>
      <c r="G113" t="s">
        <v>12</v>
      </c>
      <c r="H113" s="2">
        <f t="shared" si="2"/>
        <v>55216</v>
      </c>
      <c r="I113" s="2">
        <f t="shared" si="3"/>
        <v>103507</v>
      </c>
    </row>
    <row r="114" spans="1:9">
      <c r="A114" s="1">
        <v>43943</v>
      </c>
      <c r="B114" s="2">
        <v>111356</v>
      </c>
      <c r="C114" s="2">
        <v>64171</v>
      </c>
      <c r="D114" s="2">
        <v>5159</v>
      </c>
      <c r="E114">
        <v>192</v>
      </c>
      <c r="F114" t="s">
        <v>13</v>
      </c>
      <c r="G114" t="s">
        <v>14</v>
      </c>
      <c r="H114" s="2">
        <f t="shared" si="2"/>
        <v>42026</v>
      </c>
      <c r="I114" s="2">
        <f t="shared" si="3"/>
        <v>69330</v>
      </c>
    </row>
    <row r="115" spans="1:9">
      <c r="A115" s="1">
        <v>43944</v>
      </c>
      <c r="B115" s="2">
        <v>70789</v>
      </c>
      <c r="C115" s="2">
        <v>71779</v>
      </c>
      <c r="D115" s="2">
        <v>17145</v>
      </c>
      <c r="E115">
        <v>338</v>
      </c>
      <c r="F115" t="s">
        <v>9</v>
      </c>
      <c r="G115" t="s">
        <v>10</v>
      </c>
      <c r="H115" s="2">
        <f t="shared" si="2"/>
        <v>-18135</v>
      </c>
      <c r="I115" s="2">
        <f t="shared" si="3"/>
        <v>88924</v>
      </c>
    </row>
    <row r="116" spans="1:9">
      <c r="A116" s="1">
        <v>43945</v>
      </c>
      <c r="B116" s="2">
        <v>157720</v>
      </c>
      <c r="C116" s="2">
        <v>98828</v>
      </c>
      <c r="D116" s="2">
        <v>20373</v>
      </c>
      <c r="E116">
        <v>304</v>
      </c>
      <c r="F116" t="s">
        <v>13</v>
      </c>
      <c r="G116" t="s">
        <v>14</v>
      </c>
      <c r="H116" s="2">
        <f t="shared" si="2"/>
        <v>38519</v>
      </c>
      <c r="I116" s="2">
        <f t="shared" si="3"/>
        <v>119201</v>
      </c>
    </row>
    <row r="117" spans="1:9">
      <c r="A117" s="1">
        <v>43946</v>
      </c>
      <c r="B117" s="2">
        <v>126656</v>
      </c>
      <c r="C117" s="2">
        <v>42411</v>
      </c>
      <c r="D117" s="2">
        <v>11555</v>
      </c>
      <c r="E117">
        <v>147</v>
      </c>
      <c r="F117" t="s">
        <v>9</v>
      </c>
      <c r="G117" t="s">
        <v>12</v>
      </c>
      <c r="H117" s="2">
        <f t="shared" si="2"/>
        <v>72690</v>
      </c>
      <c r="I117" s="2">
        <f t="shared" si="3"/>
        <v>53966</v>
      </c>
    </row>
    <row r="118" spans="1:9">
      <c r="A118" s="1">
        <v>43947</v>
      </c>
      <c r="B118" s="2">
        <v>104028</v>
      </c>
      <c r="C118" s="2">
        <v>87009</v>
      </c>
      <c r="D118" s="2">
        <v>21237</v>
      </c>
      <c r="E118">
        <v>344</v>
      </c>
      <c r="F118" t="s">
        <v>7</v>
      </c>
      <c r="G118" t="s">
        <v>10</v>
      </c>
      <c r="H118" s="2">
        <f t="shared" si="2"/>
        <v>-4218</v>
      </c>
      <c r="I118" s="2">
        <f t="shared" si="3"/>
        <v>108246</v>
      </c>
    </row>
    <row r="119" spans="1:9">
      <c r="A119" s="1">
        <v>43948</v>
      </c>
      <c r="B119" s="2">
        <v>124484</v>
      </c>
      <c r="C119" s="2">
        <v>45422</v>
      </c>
      <c r="D119" s="2">
        <v>14203</v>
      </c>
      <c r="E119">
        <v>419</v>
      </c>
      <c r="F119" t="s">
        <v>11</v>
      </c>
      <c r="G119" t="s">
        <v>14</v>
      </c>
      <c r="H119" s="2">
        <f t="shared" si="2"/>
        <v>64859</v>
      </c>
      <c r="I119" s="2">
        <f t="shared" si="3"/>
        <v>59625</v>
      </c>
    </row>
    <row r="120" spans="1:9">
      <c r="A120" s="1">
        <v>43949</v>
      </c>
      <c r="B120" s="2">
        <v>92154</v>
      </c>
      <c r="C120" s="2">
        <v>72468</v>
      </c>
      <c r="D120" s="2">
        <v>13244</v>
      </c>
      <c r="E120">
        <v>416</v>
      </c>
      <c r="F120" t="s">
        <v>13</v>
      </c>
      <c r="G120" t="s">
        <v>12</v>
      </c>
      <c r="H120" s="2">
        <f t="shared" si="2"/>
        <v>6442</v>
      </c>
      <c r="I120" s="2">
        <f t="shared" si="3"/>
        <v>85712</v>
      </c>
    </row>
    <row r="121" spans="1:9">
      <c r="A121" s="1">
        <v>43950</v>
      </c>
      <c r="B121" s="2">
        <v>62336</v>
      </c>
      <c r="C121" s="2">
        <v>62371</v>
      </c>
      <c r="D121" s="2">
        <v>19743</v>
      </c>
      <c r="E121">
        <v>394</v>
      </c>
      <c r="F121" t="s">
        <v>11</v>
      </c>
      <c r="G121" t="s">
        <v>14</v>
      </c>
      <c r="H121" s="2">
        <f t="shared" si="2"/>
        <v>-19778</v>
      </c>
      <c r="I121" s="2">
        <f t="shared" si="3"/>
        <v>82114</v>
      </c>
    </row>
    <row r="122" spans="1:9">
      <c r="A122" s="1">
        <v>43951</v>
      </c>
      <c r="B122" s="2">
        <v>163677</v>
      </c>
      <c r="C122" s="2">
        <v>87022</v>
      </c>
      <c r="D122" s="2">
        <v>18333</v>
      </c>
      <c r="E122">
        <v>227</v>
      </c>
      <c r="F122" t="s">
        <v>11</v>
      </c>
      <c r="G122" t="s">
        <v>8</v>
      </c>
      <c r="H122" s="2">
        <f t="shared" si="2"/>
        <v>58322</v>
      </c>
      <c r="I122" s="2">
        <f t="shared" si="3"/>
        <v>105355</v>
      </c>
    </row>
    <row r="123" spans="1:9">
      <c r="A123" s="1">
        <v>43952</v>
      </c>
      <c r="B123" s="2">
        <v>127779</v>
      </c>
      <c r="C123" s="2">
        <v>81196</v>
      </c>
      <c r="D123" s="2">
        <v>18341</v>
      </c>
      <c r="E123">
        <v>443</v>
      </c>
      <c r="F123" t="s">
        <v>13</v>
      </c>
      <c r="G123" t="s">
        <v>12</v>
      </c>
      <c r="H123" s="2">
        <f t="shared" si="2"/>
        <v>28242</v>
      </c>
      <c r="I123" s="2">
        <f t="shared" si="3"/>
        <v>99537</v>
      </c>
    </row>
    <row r="124" spans="1:9">
      <c r="A124" s="1">
        <v>43953</v>
      </c>
      <c r="B124" s="2">
        <v>79029</v>
      </c>
      <c r="C124" s="2">
        <v>56715</v>
      </c>
      <c r="D124" s="2">
        <v>28230</v>
      </c>
      <c r="E124">
        <v>381</v>
      </c>
      <c r="F124" t="s">
        <v>13</v>
      </c>
      <c r="G124" t="s">
        <v>12</v>
      </c>
      <c r="H124" s="2">
        <f t="shared" si="2"/>
        <v>-5916</v>
      </c>
      <c r="I124" s="2">
        <f t="shared" si="3"/>
        <v>84945</v>
      </c>
    </row>
    <row r="125" spans="1:9">
      <c r="A125" s="1">
        <v>43954</v>
      </c>
      <c r="B125" s="2">
        <v>119201</v>
      </c>
      <c r="C125" s="2">
        <v>57605</v>
      </c>
      <c r="D125" s="2">
        <v>23691</v>
      </c>
      <c r="E125">
        <v>116</v>
      </c>
      <c r="F125" t="s">
        <v>7</v>
      </c>
      <c r="G125" t="s">
        <v>12</v>
      </c>
      <c r="H125" s="2">
        <f t="shared" si="2"/>
        <v>37905</v>
      </c>
      <c r="I125" s="2">
        <f t="shared" si="3"/>
        <v>81296</v>
      </c>
    </row>
    <row r="126" spans="1:9">
      <c r="A126" s="1">
        <v>43955</v>
      </c>
      <c r="B126" s="2">
        <v>92265</v>
      </c>
      <c r="C126" s="2">
        <v>61174</v>
      </c>
      <c r="D126" s="2">
        <v>6228</v>
      </c>
      <c r="E126">
        <v>170</v>
      </c>
      <c r="F126" t="s">
        <v>9</v>
      </c>
      <c r="G126" t="s">
        <v>10</v>
      </c>
      <c r="H126" s="2">
        <f t="shared" si="2"/>
        <v>24863</v>
      </c>
      <c r="I126" s="2">
        <f t="shared" si="3"/>
        <v>67402</v>
      </c>
    </row>
    <row r="127" spans="1:9">
      <c r="A127" s="1">
        <v>43956</v>
      </c>
      <c r="B127" s="2">
        <v>162916</v>
      </c>
      <c r="C127" s="2">
        <v>39956</v>
      </c>
      <c r="D127" s="2">
        <v>28610</v>
      </c>
      <c r="E127">
        <v>368</v>
      </c>
      <c r="F127" t="s">
        <v>9</v>
      </c>
      <c r="G127" t="s">
        <v>10</v>
      </c>
      <c r="H127" s="2">
        <f t="shared" si="2"/>
        <v>94350</v>
      </c>
      <c r="I127" s="2">
        <f t="shared" si="3"/>
        <v>68566</v>
      </c>
    </row>
    <row r="128" spans="1:9">
      <c r="A128" s="1">
        <v>43957</v>
      </c>
      <c r="B128" s="2">
        <v>106197</v>
      </c>
      <c r="C128" s="2">
        <v>99252</v>
      </c>
      <c r="D128" s="2">
        <v>10590</v>
      </c>
      <c r="E128">
        <v>424</v>
      </c>
      <c r="F128" t="s">
        <v>11</v>
      </c>
      <c r="G128" t="s">
        <v>10</v>
      </c>
      <c r="H128" s="2">
        <f t="shared" si="2"/>
        <v>-3645</v>
      </c>
      <c r="I128" s="2">
        <f t="shared" si="3"/>
        <v>109842</v>
      </c>
    </row>
    <row r="129" spans="1:9">
      <c r="A129" s="1">
        <v>43958</v>
      </c>
      <c r="B129" s="2">
        <v>185733</v>
      </c>
      <c r="C129" s="2">
        <v>91949</v>
      </c>
      <c r="D129" s="2">
        <v>28303</v>
      </c>
      <c r="E129">
        <v>381</v>
      </c>
      <c r="F129" t="s">
        <v>13</v>
      </c>
      <c r="G129" t="s">
        <v>8</v>
      </c>
      <c r="H129" s="2">
        <f t="shared" si="2"/>
        <v>65481</v>
      </c>
      <c r="I129" s="2">
        <f t="shared" si="3"/>
        <v>120252</v>
      </c>
    </row>
    <row r="130" spans="1:9">
      <c r="A130" s="1">
        <v>43959</v>
      </c>
      <c r="B130" s="2">
        <v>131907</v>
      </c>
      <c r="C130" s="2">
        <v>92646</v>
      </c>
      <c r="D130" s="2">
        <v>10585</v>
      </c>
      <c r="E130">
        <v>404</v>
      </c>
      <c r="F130" t="s">
        <v>7</v>
      </c>
      <c r="G130" t="s">
        <v>8</v>
      </c>
      <c r="H130" s="2">
        <f t="shared" si="2"/>
        <v>28676</v>
      </c>
      <c r="I130" s="2">
        <f t="shared" si="3"/>
        <v>103231</v>
      </c>
    </row>
    <row r="131" spans="1:9">
      <c r="A131" s="1">
        <v>43960</v>
      </c>
      <c r="B131" s="2">
        <v>188876</v>
      </c>
      <c r="C131" s="2">
        <v>93037</v>
      </c>
      <c r="D131" s="2">
        <v>14227</v>
      </c>
      <c r="E131">
        <v>106</v>
      </c>
      <c r="F131" t="s">
        <v>7</v>
      </c>
      <c r="G131" t="s">
        <v>12</v>
      </c>
      <c r="H131" s="2">
        <f t="shared" ref="H131:H194" si="4">B131-C131-D131</f>
        <v>81612</v>
      </c>
      <c r="I131" s="2">
        <f t="shared" ref="I131:I194" si="5">C131+D131</f>
        <v>107264</v>
      </c>
    </row>
    <row r="132" spans="1:9">
      <c r="A132" s="1">
        <v>43961</v>
      </c>
      <c r="B132" s="2">
        <v>124435</v>
      </c>
      <c r="C132" s="2">
        <v>36548</v>
      </c>
      <c r="D132" s="2">
        <v>11046</v>
      </c>
      <c r="E132">
        <v>413</v>
      </c>
      <c r="F132" t="s">
        <v>7</v>
      </c>
      <c r="G132" t="s">
        <v>8</v>
      </c>
      <c r="H132" s="2">
        <f t="shared" si="4"/>
        <v>76841</v>
      </c>
      <c r="I132" s="2">
        <f t="shared" si="5"/>
        <v>47594</v>
      </c>
    </row>
    <row r="133" spans="1:9">
      <c r="A133" s="1">
        <v>43962</v>
      </c>
      <c r="B133" s="2">
        <v>100631</v>
      </c>
      <c r="C133" s="2">
        <v>53177</v>
      </c>
      <c r="D133" s="2">
        <v>17237</v>
      </c>
      <c r="E133">
        <v>404</v>
      </c>
      <c r="F133" t="s">
        <v>7</v>
      </c>
      <c r="G133" t="s">
        <v>14</v>
      </c>
      <c r="H133" s="2">
        <f t="shared" si="4"/>
        <v>30217</v>
      </c>
      <c r="I133" s="2">
        <f t="shared" si="5"/>
        <v>70414</v>
      </c>
    </row>
    <row r="134" spans="1:9">
      <c r="A134" s="1">
        <v>43963</v>
      </c>
      <c r="B134" s="2">
        <v>189038</v>
      </c>
      <c r="C134" s="2">
        <v>54022</v>
      </c>
      <c r="D134" s="2">
        <v>20649</v>
      </c>
      <c r="E134">
        <v>202</v>
      </c>
      <c r="F134" t="s">
        <v>7</v>
      </c>
      <c r="G134" t="s">
        <v>12</v>
      </c>
      <c r="H134" s="2">
        <f t="shared" si="4"/>
        <v>114367</v>
      </c>
      <c r="I134" s="2">
        <f t="shared" si="5"/>
        <v>74671</v>
      </c>
    </row>
    <row r="135" spans="1:9">
      <c r="A135" s="1">
        <v>43964</v>
      </c>
      <c r="B135" s="2">
        <v>80103</v>
      </c>
      <c r="C135" s="2">
        <v>35542</v>
      </c>
      <c r="D135" s="2">
        <v>9945</v>
      </c>
      <c r="E135">
        <v>408</v>
      </c>
      <c r="F135" t="s">
        <v>9</v>
      </c>
      <c r="G135" t="s">
        <v>12</v>
      </c>
      <c r="H135" s="2">
        <f t="shared" si="4"/>
        <v>34616</v>
      </c>
      <c r="I135" s="2">
        <f t="shared" si="5"/>
        <v>45487</v>
      </c>
    </row>
    <row r="136" spans="1:9">
      <c r="A136" s="1">
        <v>43965</v>
      </c>
      <c r="B136" s="2">
        <v>124772</v>
      </c>
      <c r="C136" s="2">
        <v>90428</v>
      </c>
      <c r="D136" s="2">
        <v>12927</v>
      </c>
      <c r="E136">
        <v>292</v>
      </c>
      <c r="F136" t="s">
        <v>9</v>
      </c>
      <c r="G136" t="s">
        <v>14</v>
      </c>
      <c r="H136" s="2">
        <f t="shared" si="4"/>
        <v>21417</v>
      </c>
      <c r="I136" s="2">
        <f t="shared" si="5"/>
        <v>103355</v>
      </c>
    </row>
    <row r="137" spans="1:9">
      <c r="A137" s="1">
        <v>43966</v>
      </c>
      <c r="B137" s="2">
        <v>186108</v>
      </c>
      <c r="C137" s="2">
        <v>52740</v>
      </c>
      <c r="D137" s="2">
        <v>17641</v>
      </c>
      <c r="E137">
        <v>340</v>
      </c>
      <c r="F137" t="s">
        <v>9</v>
      </c>
      <c r="G137" t="s">
        <v>12</v>
      </c>
      <c r="H137" s="2">
        <f t="shared" si="4"/>
        <v>115727</v>
      </c>
      <c r="I137" s="2">
        <f t="shared" si="5"/>
        <v>70381</v>
      </c>
    </row>
    <row r="138" spans="1:9">
      <c r="A138" s="1">
        <v>43967</v>
      </c>
      <c r="B138" s="2">
        <v>74382</v>
      </c>
      <c r="C138" s="2">
        <v>89353</v>
      </c>
      <c r="D138" s="2">
        <v>20998</v>
      </c>
      <c r="E138">
        <v>161</v>
      </c>
      <c r="F138" t="s">
        <v>13</v>
      </c>
      <c r="G138" t="s">
        <v>8</v>
      </c>
      <c r="H138" s="2">
        <f t="shared" si="4"/>
        <v>-35969</v>
      </c>
      <c r="I138" s="2">
        <f t="shared" si="5"/>
        <v>110351</v>
      </c>
    </row>
    <row r="139" spans="1:9">
      <c r="A139" s="1">
        <v>43968</v>
      </c>
      <c r="B139" s="2">
        <v>144291</v>
      </c>
      <c r="C139" s="2">
        <v>86532</v>
      </c>
      <c r="D139" s="2">
        <v>18386</v>
      </c>
      <c r="E139">
        <v>116</v>
      </c>
      <c r="F139" t="s">
        <v>11</v>
      </c>
      <c r="G139" t="s">
        <v>10</v>
      </c>
      <c r="H139" s="2">
        <f t="shared" si="4"/>
        <v>39373</v>
      </c>
      <c r="I139" s="2">
        <f t="shared" si="5"/>
        <v>104918</v>
      </c>
    </row>
    <row r="140" spans="1:9">
      <c r="A140" s="1">
        <v>43969</v>
      </c>
      <c r="B140" s="2">
        <v>161195</v>
      </c>
      <c r="C140" s="2">
        <v>46052</v>
      </c>
      <c r="D140" s="2">
        <v>12016</v>
      </c>
      <c r="E140">
        <v>270</v>
      </c>
      <c r="F140" t="s">
        <v>7</v>
      </c>
      <c r="G140" t="s">
        <v>14</v>
      </c>
      <c r="H140" s="2">
        <f t="shared" si="4"/>
        <v>103127</v>
      </c>
      <c r="I140" s="2">
        <f t="shared" si="5"/>
        <v>58068</v>
      </c>
    </row>
    <row r="141" spans="1:9">
      <c r="A141" s="1">
        <v>43970</v>
      </c>
      <c r="B141" s="2">
        <v>194828</v>
      </c>
      <c r="C141" s="2">
        <v>77076</v>
      </c>
      <c r="D141" s="2">
        <v>19027</v>
      </c>
      <c r="E141">
        <v>124</v>
      </c>
      <c r="F141" t="s">
        <v>13</v>
      </c>
      <c r="G141" t="s">
        <v>8</v>
      </c>
      <c r="H141" s="2">
        <f t="shared" si="4"/>
        <v>98725</v>
      </c>
      <c r="I141" s="2">
        <f t="shared" si="5"/>
        <v>96103</v>
      </c>
    </row>
    <row r="142" spans="1:9">
      <c r="A142" s="1">
        <v>43971</v>
      </c>
      <c r="B142" s="2">
        <v>80609</v>
      </c>
      <c r="C142" s="2">
        <v>83420</v>
      </c>
      <c r="D142" s="2">
        <v>20920</v>
      </c>
      <c r="E142">
        <v>350</v>
      </c>
      <c r="F142" t="s">
        <v>7</v>
      </c>
      <c r="G142" t="s">
        <v>14</v>
      </c>
      <c r="H142" s="2">
        <f t="shared" si="4"/>
        <v>-23731</v>
      </c>
      <c r="I142" s="2">
        <f t="shared" si="5"/>
        <v>104340</v>
      </c>
    </row>
    <row r="143" spans="1:9">
      <c r="A143" s="1">
        <v>43972</v>
      </c>
      <c r="B143" s="2">
        <v>135683</v>
      </c>
      <c r="C143" s="2">
        <v>30671</v>
      </c>
      <c r="D143" s="2">
        <v>29142</v>
      </c>
      <c r="E143">
        <v>352</v>
      </c>
      <c r="F143" t="s">
        <v>9</v>
      </c>
      <c r="G143" t="s">
        <v>14</v>
      </c>
      <c r="H143" s="2">
        <f t="shared" si="4"/>
        <v>75870</v>
      </c>
      <c r="I143" s="2">
        <f t="shared" si="5"/>
        <v>59813</v>
      </c>
    </row>
    <row r="144" spans="1:9">
      <c r="A144" s="1">
        <v>43973</v>
      </c>
      <c r="B144" s="2">
        <v>184714</v>
      </c>
      <c r="C144" s="2">
        <v>30163</v>
      </c>
      <c r="D144" s="2">
        <v>18752</v>
      </c>
      <c r="E144">
        <v>486</v>
      </c>
      <c r="F144" t="s">
        <v>13</v>
      </c>
      <c r="G144" t="s">
        <v>12</v>
      </c>
      <c r="H144" s="2">
        <f t="shared" si="4"/>
        <v>135799</v>
      </c>
      <c r="I144" s="2">
        <f t="shared" si="5"/>
        <v>48915</v>
      </c>
    </row>
    <row r="145" spans="1:9">
      <c r="A145" s="1">
        <v>43974</v>
      </c>
      <c r="B145" s="2">
        <v>190330</v>
      </c>
      <c r="C145" s="2">
        <v>71424</v>
      </c>
      <c r="D145" s="2">
        <v>26470</v>
      </c>
      <c r="E145">
        <v>306</v>
      </c>
      <c r="F145" t="s">
        <v>9</v>
      </c>
      <c r="G145" t="s">
        <v>12</v>
      </c>
      <c r="H145" s="2">
        <f t="shared" si="4"/>
        <v>92436</v>
      </c>
      <c r="I145" s="2">
        <f t="shared" si="5"/>
        <v>97894</v>
      </c>
    </row>
    <row r="146" spans="1:9">
      <c r="A146" s="1">
        <v>43975</v>
      </c>
      <c r="B146" s="2">
        <v>131315</v>
      </c>
      <c r="C146" s="2">
        <v>83744</v>
      </c>
      <c r="D146" s="2">
        <v>28545</v>
      </c>
      <c r="E146">
        <v>128</v>
      </c>
      <c r="F146" t="s">
        <v>7</v>
      </c>
      <c r="G146" t="s">
        <v>8</v>
      </c>
      <c r="H146" s="2">
        <f t="shared" si="4"/>
        <v>19026</v>
      </c>
      <c r="I146" s="2">
        <f t="shared" si="5"/>
        <v>112289</v>
      </c>
    </row>
    <row r="147" spans="1:9">
      <c r="A147" s="1">
        <v>43976</v>
      </c>
      <c r="B147" s="2">
        <v>137834</v>
      </c>
      <c r="C147" s="2">
        <v>40634</v>
      </c>
      <c r="D147" s="2">
        <v>23268</v>
      </c>
      <c r="E147">
        <v>216</v>
      </c>
      <c r="F147" t="s">
        <v>7</v>
      </c>
      <c r="G147" t="s">
        <v>14</v>
      </c>
      <c r="H147" s="2">
        <f t="shared" si="4"/>
        <v>73932</v>
      </c>
      <c r="I147" s="2">
        <f t="shared" si="5"/>
        <v>63902</v>
      </c>
    </row>
    <row r="148" spans="1:9">
      <c r="A148" s="1">
        <v>43977</v>
      </c>
      <c r="B148" s="2">
        <v>186205</v>
      </c>
      <c r="C148" s="2">
        <v>34798</v>
      </c>
      <c r="D148" s="2">
        <v>23193</v>
      </c>
      <c r="E148">
        <v>381</v>
      </c>
      <c r="F148" t="s">
        <v>11</v>
      </c>
      <c r="G148" t="s">
        <v>12</v>
      </c>
      <c r="H148" s="2">
        <f t="shared" si="4"/>
        <v>128214</v>
      </c>
      <c r="I148" s="2">
        <f t="shared" si="5"/>
        <v>57991</v>
      </c>
    </row>
    <row r="149" spans="1:9">
      <c r="A149" s="1">
        <v>43978</v>
      </c>
      <c r="B149" s="2">
        <v>74153</v>
      </c>
      <c r="C149" s="2">
        <v>52420</v>
      </c>
      <c r="D149" s="2">
        <v>8167</v>
      </c>
      <c r="E149">
        <v>479</v>
      </c>
      <c r="F149" t="s">
        <v>7</v>
      </c>
      <c r="G149" t="s">
        <v>12</v>
      </c>
      <c r="H149" s="2">
        <f t="shared" si="4"/>
        <v>13566</v>
      </c>
      <c r="I149" s="2">
        <f t="shared" si="5"/>
        <v>60587</v>
      </c>
    </row>
    <row r="150" spans="1:9">
      <c r="A150" s="1">
        <v>43979</v>
      </c>
      <c r="B150" s="2">
        <v>136325</v>
      </c>
      <c r="C150" s="2">
        <v>59300</v>
      </c>
      <c r="D150" s="2">
        <v>16989</v>
      </c>
      <c r="E150">
        <v>243</v>
      </c>
      <c r="F150" t="s">
        <v>9</v>
      </c>
      <c r="G150" t="s">
        <v>14</v>
      </c>
      <c r="H150" s="2">
        <f t="shared" si="4"/>
        <v>60036</v>
      </c>
      <c r="I150" s="2">
        <f t="shared" si="5"/>
        <v>76289</v>
      </c>
    </row>
    <row r="151" spans="1:9">
      <c r="A151" s="1">
        <v>43980</v>
      </c>
      <c r="B151" s="2">
        <v>115318</v>
      </c>
      <c r="C151" s="2">
        <v>40749</v>
      </c>
      <c r="D151" s="2">
        <v>27736</v>
      </c>
      <c r="E151">
        <v>124</v>
      </c>
      <c r="F151" t="s">
        <v>7</v>
      </c>
      <c r="G151" t="s">
        <v>8</v>
      </c>
      <c r="H151" s="2">
        <f t="shared" si="4"/>
        <v>46833</v>
      </c>
      <c r="I151" s="2">
        <f t="shared" si="5"/>
        <v>68485</v>
      </c>
    </row>
    <row r="152" spans="1:9">
      <c r="A152" s="1">
        <v>43981</v>
      </c>
      <c r="B152" s="2">
        <v>191886</v>
      </c>
      <c r="C152" s="2">
        <v>55121</v>
      </c>
      <c r="D152" s="2">
        <v>19087</v>
      </c>
      <c r="E152">
        <v>409</v>
      </c>
      <c r="F152" t="s">
        <v>11</v>
      </c>
      <c r="G152" t="s">
        <v>8</v>
      </c>
      <c r="H152" s="2">
        <f t="shared" si="4"/>
        <v>117678</v>
      </c>
      <c r="I152" s="2">
        <f t="shared" si="5"/>
        <v>74208</v>
      </c>
    </row>
    <row r="153" spans="1:9">
      <c r="A153" s="1">
        <v>43982</v>
      </c>
      <c r="B153" s="2">
        <v>175033</v>
      </c>
      <c r="C153" s="2">
        <v>67487</v>
      </c>
      <c r="D153" s="2">
        <v>27440</v>
      </c>
      <c r="E153">
        <v>255</v>
      </c>
      <c r="F153" t="s">
        <v>11</v>
      </c>
      <c r="G153" t="s">
        <v>14</v>
      </c>
      <c r="H153" s="2">
        <f t="shared" si="4"/>
        <v>80106</v>
      </c>
      <c r="I153" s="2">
        <f t="shared" si="5"/>
        <v>94927</v>
      </c>
    </row>
    <row r="154" spans="1:9">
      <c r="A154" s="1">
        <v>43983</v>
      </c>
      <c r="B154" s="2">
        <v>136077</v>
      </c>
      <c r="C154" s="2">
        <v>63361</v>
      </c>
      <c r="D154" s="2">
        <v>7437</v>
      </c>
      <c r="E154">
        <v>172</v>
      </c>
      <c r="F154" t="s">
        <v>9</v>
      </c>
      <c r="G154" t="s">
        <v>8</v>
      </c>
      <c r="H154" s="2">
        <f t="shared" si="4"/>
        <v>65279</v>
      </c>
      <c r="I154" s="2">
        <f t="shared" si="5"/>
        <v>70798</v>
      </c>
    </row>
    <row r="155" spans="1:9">
      <c r="A155" s="1">
        <v>43984</v>
      </c>
      <c r="B155" s="2">
        <v>150474</v>
      </c>
      <c r="C155" s="2">
        <v>51223</v>
      </c>
      <c r="D155" s="2">
        <v>27852</v>
      </c>
      <c r="E155">
        <v>219</v>
      </c>
      <c r="F155" t="s">
        <v>13</v>
      </c>
      <c r="G155" t="s">
        <v>12</v>
      </c>
      <c r="H155" s="2">
        <f t="shared" si="4"/>
        <v>71399</v>
      </c>
      <c r="I155" s="2">
        <f t="shared" si="5"/>
        <v>79075</v>
      </c>
    </row>
    <row r="156" spans="1:9">
      <c r="A156" s="1">
        <v>43985</v>
      </c>
      <c r="B156" s="2">
        <v>193515</v>
      </c>
      <c r="C156" s="2">
        <v>44056</v>
      </c>
      <c r="D156" s="2">
        <v>20275</v>
      </c>
      <c r="E156">
        <v>411</v>
      </c>
      <c r="F156" t="s">
        <v>7</v>
      </c>
      <c r="G156" t="s">
        <v>14</v>
      </c>
      <c r="H156" s="2">
        <f t="shared" si="4"/>
        <v>129184</v>
      </c>
      <c r="I156" s="2">
        <f t="shared" si="5"/>
        <v>64331</v>
      </c>
    </row>
    <row r="157" spans="1:9">
      <c r="A157" s="1">
        <v>43986</v>
      </c>
      <c r="B157" s="2">
        <v>133319</v>
      </c>
      <c r="C157" s="2">
        <v>58380</v>
      </c>
      <c r="D157" s="2">
        <v>27335</v>
      </c>
      <c r="E157">
        <v>420</v>
      </c>
      <c r="F157" t="s">
        <v>11</v>
      </c>
      <c r="G157" t="s">
        <v>12</v>
      </c>
      <c r="H157" s="2">
        <f t="shared" si="4"/>
        <v>47604</v>
      </c>
      <c r="I157" s="2">
        <f t="shared" si="5"/>
        <v>85715</v>
      </c>
    </row>
    <row r="158" spans="1:9">
      <c r="A158" s="1">
        <v>43987</v>
      </c>
      <c r="B158" s="2">
        <v>185885</v>
      </c>
      <c r="C158" s="2">
        <v>56035</v>
      </c>
      <c r="D158" s="2">
        <v>10276</v>
      </c>
      <c r="E158">
        <v>192</v>
      </c>
      <c r="F158" t="s">
        <v>7</v>
      </c>
      <c r="G158" t="s">
        <v>10</v>
      </c>
      <c r="H158" s="2">
        <f t="shared" si="4"/>
        <v>119574</v>
      </c>
      <c r="I158" s="2">
        <f t="shared" si="5"/>
        <v>66311</v>
      </c>
    </row>
    <row r="159" spans="1:9">
      <c r="A159" s="1">
        <v>43988</v>
      </c>
      <c r="B159" s="2">
        <v>169777</v>
      </c>
      <c r="C159" s="2">
        <v>60620</v>
      </c>
      <c r="D159" s="2">
        <v>13859</v>
      </c>
      <c r="E159">
        <v>185</v>
      </c>
      <c r="F159" t="s">
        <v>7</v>
      </c>
      <c r="G159" t="s">
        <v>10</v>
      </c>
      <c r="H159" s="2">
        <f t="shared" si="4"/>
        <v>95298</v>
      </c>
      <c r="I159" s="2">
        <f t="shared" si="5"/>
        <v>74479</v>
      </c>
    </row>
    <row r="160" spans="1:9">
      <c r="A160" s="1">
        <v>43989</v>
      </c>
      <c r="B160" s="2">
        <v>77368</v>
      </c>
      <c r="C160" s="2">
        <v>49877</v>
      </c>
      <c r="D160" s="2">
        <v>12818</v>
      </c>
      <c r="E160">
        <v>435</v>
      </c>
      <c r="F160" t="s">
        <v>13</v>
      </c>
      <c r="G160" t="s">
        <v>8</v>
      </c>
      <c r="H160" s="2">
        <f t="shared" si="4"/>
        <v>14673</v>
      </c>
      <c r="I160" s="2">
        <f t="shared" si="5"/>
        <v>62695</v>
      </c>
    </row>
    <row r="161" spans="1:9">
      <c r="A161" s="1">
        <v>43990</v>
      </c>
      <c r="B161" s="2">
        <v>151751</v>
      </c>
      <c r="C161" s="2">
        <v>85316</v>
      </c>
      <c r="D161" s="2">
        <v>9728</v>
      </c>
      <c r="E161">
        <v>463</v>
      </c>
      <c r="F161" t="s">
        <v>11</v>
      </c>
      <c r="G161" t="s">
        <v>10</v>
      </c>
      <c r="H161" s="2">
        <f t="shared" si="4"/>
        <v>56707</v>
      </c>
      <c r="I161" s="2">
        <f t="shared" si="5"/>
        <v>95044</v>
      </c>
    </row>
    <row r="162" spans="1:9">
      <c r="A162" s="1">
        <v>43991</v>
      </c>
      <c r="B162" s="2">
        <v>87306</v>
      </c>
      <c r="C162" s="2">
        <v>94041</v>
      </c>
      <c r="D162" s="2">
        <v>24008</v>
      </c>
      <c r="E162">
        <v>217</v>
      </c>
      <c r="F162" t="s">
        <v>7</v>
      </c>
      <c r="G162" t="s">
        <v>12</v>
      </c>
      <c r="H162" s="2">
        <f t="shared" si="4"/>
        <v>-30743</v>
      </c>
      <c r="I162" s="2">
        <f t="shared" si="5"/>
        <v>118049</v>
      </c>
    </row>
    <row r="163" spans="1:9">
      <c r="A163" s="1">
        <v>43992</v>
      </c>
      <c r="B163" s="2">
        <v>97219</v>
      </c>
      <c r="C163" s="2">
        <v>83352</v>
      </c>
      <c r="D163" s="2">
        <v>10738</v>
      </c>
      <c r="E163">
        <v>332</v>
      </c>
      <c r="F163" t="s">
        <v>11</v>
      </c>
      <c r="G163" t="s">
        <v>10</v>
      </c>
      <c r="H163" s="2">
        <f t="shared" si="4"/>
        <v>3129</v>
      </c>
      <c r="I163" s="2">
        <f t="shared" si="5"/>
        <v>94090</v>
      </c>
    </row>
    <row r="164" spans="1:9">
      <c r="A164" s="1">
        <v>43993</v>
      </c>
      <c r="B164" s="2">
        <v>120279</v>
      </c>
      <c r="C164" s="2">
        <v>60911</v>
      </c>
      <c r="D164" s="2">
        <v>25616</v>
      </c>
      <c r="E164">
        <v>298</v>
      </c>
      <c r="F164" t="s">
        <v>9</v>
      </c>
      <c r="G164" t="s">
        <v>12</v>
      </c>
      <c r="H164" s="2">
        <f t="shared" si="4"/>
        <v>33752</v>
      </c>
      <c r="I164" s="2">
        <f t="shared" si="5"/>
        <v>86527</v>
      </c>
    </row>
    <row r="165" spans="1:9">
      <c r="A165" s="1">
        <v>43994</v>
      </c>
      <c r="B165" s="2">
        <v>113028</v>
      </c>
      <c r="C165" s="2">
        <v>62784</v>
      </c>
      <c r="D165" s="2">
        <v>10793</v>
      </c>
      <c r="E165">
        <v>305</v>
      </c>
      <c r="F165" t="s">
        <v>9</v>
      </c>
      <c r="G165" t="s">
        <v>8</v>
      </c>
      <c r="H165" s="2">
        <f t="shared" si="4"/>
        <v>39451</v>
      </c>
      <c r="I165" s="2">
        <f t="shared" si="5"/>
        <v>73577</v>
      </c>
    </row>
    <row r="166" spans="1:9">
      <c r="A166" s="1">
        <v>43995</v>
      </c>
      <c r="B166" s="2">
        <v>164263</v>
      </c>
      <c r="C166" s="2">
        <v>33191</v>
      </c>
      <c r="D166" s="2">
        <v>9523</v>
      </c>
      <c r="E166">
        <v>438</v>
      </c>
      <c r="F166" t="s">
        <v>7</v>
      </c>
      <c r="G166" t="s">
        <v>8</v>
      </c>
      <c r="H166" s="2">
        <f t="shared" si="4"/>
        <v>121549</v>
      </c>
      <c r="I166" s="2">
        <f t="shared" si="5"/>
        <v>42714</v>
      </c>
    </row>
    <row r="167" spans="1:9">
      <c r="A167" s="1">
        <v>43996</v>
      </c>
      <c r="B167" s="2">
        <v>60126</v>
      </c>
      <c r="C167" s="2">
        <v>63160</v>
      </c>
      <c r="D167" s="2">
        <v>10571</v>
      </c>
      <c r="E167">
        <v>246</v>
      </c>
      <c r="F167" t="s">
        <v>11</v>
      </c>
      <c r="G167" t="s">
        <v>12</v>
      </c>
      <c r="H167" s="2">
        <f t="shared" si="4"/>
        <v>-13605</v>
      </c>
      <c r="I167" s="2">
        <f t="shared" si="5"/>
        <v>73731</v>
      </c>
    </row>
    <row r="168" spans="1:9">
      <c r="A168" s="1">
        <v>43997</v>
      </c>
      <c r="B168" s="2">
        <v>112329</v>
      </c>
      <c r="C168" s="2">
        <v>94641</v>
      </c>
      <c r="D168" s="2">
        <v>21209</v>
      </c>
      <c r="E168">
        <v>370</v>
      </c>
      <c r="F168" t="s">
        <v>7</v>
      </c>
      <c r="G168" t="s">
        <v>10</v>
      </c>
      <c r="H168" s="2">
        <f t="shared" si="4"/>
        <v>-3521</v>
      </c>
      <c r="I168" s="2">
        <f t="shared" si="5"/>
        <v>115850</v>
      </c>
    </row>
    <row r="169" spans="1:9">
      <c r="A169" s="1">
        <v>43998</v>
      </c>
      <c r="B169" s="2">
        <v>87632</v>
      </c>
      <c r="C169" s="2">
        <v>79723</v>
      </c>
      <c r="D169" s="2">
        <v>20246</v>
      </c>
      <c r="E169">
        <v>486</v>
      </c>
      <c r="F169" t="s">
        <v>11</v>
      </c>
      <c r="G169" t="s">
        <v>8</v>
      </c>
      <c r="H169" s="2">
        <f t="shared" si="4"/>
        <v>-12337</v>
      </c>
      <c r="I169" s="2">
        <f t="shared" si="5"/>
        <v>99969</v>
      </c>
    </row>
    <row r="170" spans="1:9">
      <c r="A170" s="1">
        <v>43999</v>
      </c>
      <c r="B170" s="2">
        <v>169945</v>
      </c>
      <c r="C170" s="2">
        <v>33631</v>
      </c>
      <c r="D170" s="2">
        <v>15380</v>
      </c>
      <c r="E170">
        <v>238</v>
      </c>
      <c r="F170" t="s">
        <v>11</v>
      </c>
      <c r="G170" t="s">
        <v>14</v>
      </c>
      <c r="H170" s="2">
        <f t="shared" si="4"/>
        <v>120934</v>
      </c>
      <c r="I170" s="2">
        <f t="shared" si="5"/>
        <v>49011</v>
      </c>
    </row>
    <row r="171" spans="1:9">
      <c r="A171" s="1">
        <v>44000</v>
      </c>
      <c r="B171" s="2">
        <v>115176</v>
      </c>
      <c r="C171" s="2">
        <v>36172</v>
      </c>
      <c r="D171" s="2">
        <v>7224</v>
      </c>
      <c r="E171">
        <v>280</v>
      </c>
      <c r="F171" t="s">
        <v>13</v>
      </c>
      <c r="G171" t="s">
        <v>8</v>
      </c>
      <c r="H171" s="2">
        <f t="shared" si="4"/>
        <v>71780</v>
      </c>
      <c r="I171" s="2">
        <f t="shared" si="5"/>
        <v>43396</v>
      </c>
    </row>
    <row r="172" spans="1:9">
      <c r="A172" s="1">
        <v>44001</v>
      </c>
      <c r="B172" s="2">
        <v>194869</v>
      </c>
      <c r="C172" s="2">
        <v>72080</v>
      </c>
      <c r="D172" s="2">
        <v>13389</v>
      </c>
      <c r="E172">
        <v>129</v>
      </c>
      <c r="F172" t="s">
        <v>13</v>
      </c>
      <c r="G172" t="s">
        <v>10</v>
      </c>
      <c r="H172" s="2">
        <f t="shared" si="4"/>
        <v>109400</v>
      </c>
      <c r="I172" s="2">
        <f t="shared" si="5"/>
        <v>85469</v>
      </c>
    </row>
    <row r="173" spans="1:9">
      <c r="A173" s="1">
        <v>44002</v>
      </c>
      <c r="B173" s="2">
        <v>94560</v>
      </c>
      <c r="C173" s="2">
        <v>50281</v>
      </c>
      <c r="D173" s="2">
        <v>20927</v>
      </c>
      <c r="E173">
        <v>156</v>
      </c>
      <c r="F173" t="s">
        <v>13</v>
      </c>
      <c r="G173" t="s">
        <v>14</v>
      </c>
      <c r="H173" s="2">
        <f t="shared" si="4"/>
        <v>23352</v>
      </c>
      <c r="I173" s="2">
        <f t="shared" si="5"/>
        <v>71208</v>
      </c>
    </row>
    <row r="174" spans="1:9">
      <c r="A174" s="1">
        <v>44003</v>
      </c>
      <c r="B174" s="2">
        <v>136589</v>
      </c>
      <c r="C174" s="2">
        <v>58671</v>
      </c>
      <c r="D174" s="2">
        <v>27475</v>
      </c>
      <c r="E174">
        <v>331</v>
      </c>
      <c r="F174" t="s">
        <v>7</v>
      </c>
      <c r="G174" t="s">
        <v>10</v>
      </c>
      <c r="H174" s="2">
        <f t="shared" si="4"/>
        <v>50443</v>
      </c>
      <c r="I174" s="2">
        <f t="shared" si="5"/>
        <v>86146</v>
      </c>
    </row>
    <row r="175" spans="1:9">
      <c r="A175" s="1">
        <v>44004</v>
      </c>
      <c r="B175" s="2">
        <v>82116</v>
      </c>
      <c r="C175" s="2">
        <v>81431</v>
      </c>
      <c r="D175" s="2">
        <v>16684</v>
      </c>
      <c r="E175">
        <v>245</v>
      </c>
      <c r="F175" t="s">
        <v>13</v>
      </c>
      <c r="G175" t="s">
        <v>12</v>
      </c>
      <c r="H175" s="2">
        <f t="shared" si="4"/>
        <v>-15999</v>
      </c>
      <c r="I175" s="2">
        <f t="shared" si="5"/>
        <v>98115</v>
      </c>
    </row>
    <row r="176" spans="1:9">
      <c r="A176" s="1">
        <v>44005</v>
      </c>
      <c r="B176" s="2">
        <v>192717</v>
      </c>
      <c r="C176" s="2">
        <v>58602</v>
      </c>
      <c r="D176" s="2">
        <v>15640</v>
      </c>
      <c r="E176">
        <v>483</v>
      </c>
      <c r="F176" t="s">
        <v>13</v>
      </c>
      <c r="G176" t="s">
        <v>14</v>
      </c>
      <c r="H176" s="2">
        <f t="shared" si="4"/>
        <v>118475</v>
      </c>
      <c r="I176" s="2">
        <f t="shared" si="5"/>
        <v>74242</v>
      </c>
    </row>
    <row r="177" spans="1:9">
      <c r="A177" s="1">
        <v>44006</v>
      </c>
      <c r="B177" s="2">
        <v>184085</v>
      </c>
      <c r="C177" s="2">
        <v>81399</v>
      </c>
      <c r="D177" s="2">
        <v>13662</v>
      </c>
      <c r="E177">
        <v>147</v>
      </c>
      <c r="F177" t="s">
        <v>9</v>
      </c>
      <c r="G177" t="s">
        <v>10</v>
      </c>
      <c r="H177" s="2">
        <f t="shared" si="4"/>
        <v>89024</v>
      </c>
      <c r="I177" s="2">
        <f t="shared" si="5"/>
        <v>95061</v>
      </c>
    </row>
    <row r="178" spans="1:9">
      <c r="A178" s="1">
        <v>44007</v>
      </c>
      <c r="B178" s="2">
        <v>177718</v>
      </c>
      <c r="C178" s="2">
        <v>53472</v>
      </c>
      <c r="D178" s="2">
        <v>11361</v>
      </c>
      <c r="E178">
        <v>293</v>
      </c>
      <c r="F178" t="s">
        <v>11</v>
      </c>
      <c r="G178" t="s">
        <v>14</v>
      </c>
      <c r="H178" s="2">
        <f t="shared" si="4"/>
        <v>112885</v>
      </c>
      <c r="I178" s="2">
        <f t="shared" si="5"/>
        <v>64833</v>
      </c>
    </row>
    <row r="179" spans="1:9">
      <c r="A179" s="1">
        <v>44008</v>
      </c>
      <c r="B179" s="2">
        <v>79256</v>
      </c>
      <c r="C179" s="2">
        <v>79230</v>
      </c>
      <c r="D179" s="2">
        <v>6948</v>
      </c>
      <c r="E179">
        <v>323</v>
      </c>
      <c r="F179" t="s">
        <v>11</v>
      </c>
      <c r="G179" t="s">
        <v>10</v>
      </c>
      <c r="H179" s="2">
        <f t="shared" si="4"/>
        <v>-6922</v>
      </c>
      <c r="I179" s="2">
        <f t="shared" si="5"/>
        <v>86178</v>
      </c>
    </row>
    <row r="180" spans="1:9">
      <c r="A180" s="1">
        <v>44009</v>
      </c>
      <c r="B180" s="2">
        <v>160158</v>
      </c>
      <c r="C180" s="2">
        <v>37099</v>
      </c>
      <c r="D180" s="2">
        <v>17091</v>
      </c>
      <c r="E180">
        <v>235</v>
      </c>
      <c r="F180" t="s">
        <v>13</v>
      </c>
      <c r="G180" t="s">
        <v>14</v>
      </c>
      <c r="H180" s="2">
        <f t="shared" si="4"/>
        <v>105968</v>
      </c>
      <c r="I180" s="2">
        <f t="shared" si="5"/>
        <v>54190</v>
      </c>
    </row>
    <row r="181" spans="1:9">
      <c r="A181" s="1">
        <v>44010</v>
      </c>
      <c r="B181" s="2">
        <v>179719</v>
      </c>
      <c r="C181" s="2">
        <v>55431</v>
      </c>
      <c r="D181" s="2">
        <v>16992</v>
      </c>
      <c r="E181">
        <v>121</v>
      </c>
      <c r="F181" t="s">
        <v>11</v>
      </c>
      <c r="G181" t="s">
        <v>10</v>
      </c>
      <c r="H181" s="2">
        <f t="shared" si="4"/>
        <v>107296</v>
      </c>
      <c r="I181" s="2">
        <f t="shared" si="5"/>
        <v>72423</v>
      </c>
    </row>
    <row r="182" spans="1:9">
      <c r="A182" s="1">
        <v>44011</v>
      </c>
      <c r="B182" s="2">
        <v>128244</v>
      </c>
      <c r="C182" s="2">
        <v>86492</v>
      </c>
      <c r="D182" s="2">
        <v>28478</v>
      </c>
      <c r="E182">
        <v>105</v>
      </c>
      <c r="F182" t="s">
        <v>9</v>
      </c>
      <c r="G182" t="s">
        <v>12</v>
      </c>
      <c r="H182" s="2">
        <f t="shared" si="4"/>
        <v>13274</v>
      </c>
      <c r="I182" s="2">
        <f t="shared" si="5"/>
        <v>114970</v>
      </c>
    </row>
    <row r="183" spans="1:9">
      <c r="A183" s="1">
        <v>44012</v>
      </c>
      <c r="B183" s="2">
        <v>116264</v>
      </c>
      <c r="C183" s="2">
        <v>77684</v>
      </c>
      <c r="D183" s="2">
        <v>11318</v>
      </c>
      <c r="E183">
        <v>303</v>
      </c>
      <c r="F183" t="s">
        <v>9</v>
      </c>
      <c r="G183" t="s">
        <v>14</v>
      </c>
      <c r="H183" s="2">
        <f t="shared" si="4"/>
        <v>27262</v>
      </c>
      <c r="I183" s="2">
        <f t="shared" si="5"/>
        <v>89002</v>
      </c>
    </row>
    <row r="184" spans="1:9">
      <c r="A184" s="1">
        <v>44013</v>
      </c>
      <c r="B184" s="2">
        <v>117545</v>
      </c>
      <c r="C184" s="2">
        <v>60111</v>
      </c>
      <c r="D184" s="2">
        <v>25180</v>
      </c>
      <c r="E184">
        <v>338</v>
      </c>
      <c r="F184" t="s">
        <v>13</v>
      </c>
      <c r="G184" t="s">
        <v>14</v>
      </c>
      <c r="H184" s="2">
        <f t="shared" si="4"/>
        <v>32254</v>
      </c>
      <c r="I184" s="2">
        <f t="shared" si="5"/>
        <v>85291</v>
      </c>
    </row>
    <row r="185" spans="1:9">
      <c r="A185" s="1">
        <v>44014</v>
      </c>
      <c r="B185" s="2">
        <v>99224</v>
      </c>
      <c r="C185" s="2">
        <v>93936</v>
      </c>
      <c r="D185" s="2">
        <v>17180</v>
      </c>
      <c r="E185">
        <v>284</v>
      </c>
      <c r="F185" t="s">
        <v>9</v>
      </c>
      <c r="G185" t="s">
        <v>14</v>
      </c>
      <c r="H185" s="2">
        <f t="shared" si="4"/>
        <v>-11892</v>
      </c>
      <c r="I185" s="2">
        <f t="shared" si="5"/>
        <v>111116</v>
      </c>
    </row>
    <row r="186" spans="1:9">
      <c r="A186" s="1">
        <v>44015</v>
      </c>
      <c r="B186" s="2">
        <v>157945</v>
      </c>
      <c r="C186" s="2">
        <v>52614</v>
      </c>
      <c r="D186" s="2">
        <v>5234</v>
      </c>
      <c r="E186">
        <v>459</v>
      </c>
      <c r="F186" t="s">
        <v>11</v>
      </c>
      <c r="G186" t="s">
        <v>14</v>
      </c>
      <c r="H186" s="2">
        <f t="shared" si="4"/>
        <v>100097</v>
      </c>
      <c r="I186" s="2">
        <f t="shared" si="5"/>
        <v>57848</v>
      </c>
    </row>
    <row r="187" spans="1:9">
      <c r="A187" s="1">
        <v>44016</v>
      </c>
      <c r="B187" s="2">
        <v>73224</v>
      </c>
      <c r="C187" s="2">
        <v>71991</v>
      </c>
      <c r="D187" s="2">
        <v>20372</v>
      </c>
      <c r="E187">
        <v>391</v>
      </c>
      <c r="F187" t="s">
        <v>7</v>
      </c>
      <c r="G187" t="s">
        <v>12</v>
      </c>
      <c r="H187" s="2">
        <f t="shared" si="4"/>
        <v>-19139</v>
      </c>
      <c r="I187" s="2">
        <f t="shared" si="5"/>
        <v>92363</v>
      </c>
    </row>
    <row r="188" spans="1:9">
      <c r="A188" s="1">
        <v>44017</v>
      </c>
      <c r="B188" s="2">
        <v>100738</v>
      </c>
      <c r="C188" s="2">
        <v>90920</v>
      </c>
      <c r="D188" s="2">
        <v>24991</v>
      </c>
      <c r="E188">
        <v>434</v>
      </c>
      <c r="F188" t="s">
        <v>11</v>
      </c>
      <c r="G188" t="s">
        <v>14</v>
      </c>
      <c r="H188" s="2">
        <f t="shared" si="4"/>
        <v>-15173</v>
      </c>
      <c r="I188" s="2">
        <f t="shared" si="5"/>
        <v>115911</v>
      </c>
    </row>
    <row r="189" spans="1:9">
      <c r="A189" s="1">
        <v>44018</v>
      </c>
      <c r="B189" s="2">
        <v>123731</v>
      </c>
      <c r="C189" s="2">
        <v>93530</v>
      </c>
      <c r="D189" s="2">
        <v>29427</v>
      </c>
      <c r="E189">
        <v>319</v>
      </c>
      <c r="F189" t="s">
        <v>7</v>
      </c>
      <c r="G189" t="s">
        <v>8</v>
      </c>
      <c r="H189" s="2">
        <f t="shared" si="4"/>
        <v>774</v>
      </c>
      <c r="I189" s="2">
        <f t="shared" si="5"/>
        <v>122957</v>
      </c>
    </row>
    <row r="190" spans="1:9">
      <c r="A190" s="1">
        <v>44019</v>
      </c>
      <c r="B190" s="2">
        <v>199649</v>
      </c>
      <c r="C190" s="2">
        <v>66224</v>
      </c>
      <c r="D190" s="2">
        <v>5522</v>
      </c>
      <c r="E190">
        <v>215</v>
      </c>
      <c r="F190" t="s">
        <v>13</v>
      </c>
      <c r="G190" t="s">
        <v>12</v>
      </c>
      <c r="H190" s="2">
        <f t="shared" si="4"/>
        <v>127903</v>
      </c>
      <c r="I190" s="2">
        <f t="shared" si="5"/>
        <v>71746</v>
      </c>
    </row>
    <row r="191" spans="1:9">
      <c r="A191" s="1">
        <v>44020</v>
      </c>
      <c r="B191" s="2">
        <v>68070</v>
      </c>
      <c r="C191" s="2">
        <v>37788</v>
      </c>
      <c r="D191" s="2">
        <v>27288</v>
      </c>
      <c r="E191">
        <v>412</v>
      </c>
      <c r="F191" t="s">
        <v>7</v>
      </c>
      <c r="G191" t="s">
        <v>8</v>
      </c>
      <c r="H191" s="2">
        <f t="shared" si="4"/>
        <v>2994</v>
      </c>
      <c r="I191" s="2">
        <f t="shared" si="5"/>
        <v>65076</v>
      </c>
    </row>
    <row r="192" spans="1:9">
      <c r="A192" s="1">
        <v>44021</v>
      </c>
      <c r="B192" s="2">
        <v>186161</v>
      </c>
      <c r="C192" s="2">
        <v>58082</v>
      </c>
      <c r="D192" s="2">
        <v>17718</v>
      </c>
      <c r="E192">
        <v>148</v>
      </c>
      <c r="F192" t="s">
        <v>9</v>
      </c>
      <c r="G192" t="s">
        <v>14</v>
      </c>
      <c r="H192" s="2">
        <f t="shared" si="4"/>
        <v>110361</v>
      </c>
      <c r="I192" s="2">
        <f t="shared" si="5"/>
        <v>75800</v>
      </c>
    </row>
    <row r="193" spans="1:9">
      <c r="A193" s="1">
        <v>44022</v>
      </c>
      <c r="B193" s="2">
        <v>68666</v>
      </c>
      <c r="C193" s="2">
        <v>46531</v>
      </c>
      <c r="D193" s="2">
        <v>26272</v>
      </c>
      <c r="E193">
        <v>272</v>
      </c>
      <c r="F193" t="s">
        <v>11</v>
      </c>
      <c r="G193" t="s">
        <v>10</v>
      </c>
      <c r="H193" s="2">
        <f t="shared" si="4"/>
        <v>-4137</v>
      </c>
      <c r="I193" s="2">
        <f t="shared" si="5"/>
        <v>72803</v>
      </c>
    </row>
    <row r="194" spans="1:9">
      <c r="A194" s="1">
        <v>44023</v>
      </c>
      <c r="B194" s="2">
        <v>117761</v>
      </c>
      <c r="C194" s="2">
        <v>74857</v>
      </c>
      <c r="D194" s="2">
        <v>14821</v>
      </c>
      <c r="E194">
        <v>181</v>
      </c>
      <c r="F194" t="s">
        <v>7</v>
      </c>
      <c r="G194" t="s">
        <v>8</v>
      </c>
      <c r="H194" s="2">
        <f t="shared" si="4"/>
        <v>28083</v>
      </c>
      <c r="I194" s="2">
        <f t="shared" si="5"/>
        <v>89678</v>
      </c>
    </row>
    <row r="195" spans="1:9">
      <c r="A195" s="1">
        <v>44024</v>
      </c>
      <c r="B195" s="2">
        <v>96368</v>
      </c>
      <c r="C195" s="2">
        <v>40142</v>
      </c>
      <c r="D195" s="2">
        <v>10832</v>
      </c>
      <c r="E195">
        <v>421</v>
      </c>
      <c r="F195" t="s">
        <v>11</v>
      </c>
      <c r="G195" t="s">
        <v>14</v>
      </c>
      <c r="H195" s="2">
        <f t="shared" ref="H195:H258" si="6">B195-C195-D195</f>
        <v>45394</v>
      </c>
      <c r="I195" s="2">
        <f t="shared" ref="I195:I258" si="7">C195+D195</f>
        <v>50974</v>
      </c>
    </row>
    <row r="196" spans="1:9">
      <c r="A196" s="1">
        <v>44025</v>
      </c>
      <c r="B196" s="2">
        <v>197855</v>
      </c>
      <c r="C196" s="2">
        <v>78355</v>
      </c>
      <c r="D196" s="2">
        <v>17820</v>
      </c>
      <c r="E196">
        <v>432</v>
      </c>
      <c r="F196" t="s">
        <v>13</v>
      </c>
      <c r="G196" t="s">
        <v>8</v>
      </c>
      <c r="H196" s="2">
        <f t="shared" si="6"/>
        <v>101680</v>
      </c>
      <c r="I196" s="2">
        <f t="shared" si="7"/>
        <v>96175</v>
      </c>
    </row>
    <row r="197" spans="1:9">
      <c r="A197" s="1">
        <v>44026</v>
      </c>
      <c r="B197" s="2">
        <v>101914</v>
      </c>
      <c r="C197" s="2">
        <v>39866</v>
      </c>
      <c r="D197" s="2">
        <v>21211</v>
      </c>
      <c r="E197">
        <v>144</v>
      </c>
      <c r="F197" t="s">
        <v>13</v>
      </c>
      <c r="G197" t="s">
        <v>14</v>
      </c>
      <c r="H197" s="2">
        <f t="shared" si="6"/>
        <v>40837</v>
      </c>
      <c r="I197" s="2">
        <f t="shared" si="7"/>
        <v>61077</v>
      </c>
    </row>
    <row r="198" spans="1:9">
      <c r="A198" s="1">
        <v>44027</v>
      </c>
      <c r="B198" s="2">
        <v>187738</v>
      </c>
      <c r="C198" s="2">
        <v>94027</v>
      </c>
      <c r="D198" s="2">
        <v>12122</v>
      </c>
      <c r="E198">
        <v>434</v>
      </c>
      <c r="F198" t="s">
        <v>9</v>
      </c>
      <c r="G198" t="s">
        <v>14</v>
      </c>
      <c r="H198" s="2">
        <f t="shared" si="6"/>
        <v>81589</v>
      </c>
      <c r="I198" s="2">
        <f t="shared" si="7"/>
        <v>106149</v>
      </c>
    </row>
    <row r="199" spans="1:9">
      <c r="A199" s="1">
        <v>44028</v>
      </c>
      <c r="B199" s="2">
        <v>127526</v>
      </c>
      <c r="C199" s="2">
        <v>87906</v>
      </c>
      <c r="D199" s="2">
        <v>10842</v>
      </c>
      <c r="E199">
        <v>119</v>
      </c>
      <c r="F199" t="s">
        <v>13</v>
      </c>
      <c r="G199" t="s">
        <v>14</v>
      </c>
      <c r="H199" s="2">
        <f t="shared" si="6"/>
        <v>28778</v>
      </c>
      <c r="I199" s="2">
        <f t="shared" si="7"/>
        <v>98748</v>
      </c>
    </row>
    <row r="200" spans="1:9">
      <c r="A200" s="1">
        <v>44029</v>
      </c>
      <c r="B200" s="2">
        <v>79956</v>
      </c>
      <c r="C200" s="2">
        <v>58138</v>
      </c>
      <c r="D200" s="2">
        <v>6316</v>
      </c>
      <c r="E200">
        <v>320</v>
      </c>
      <c r="F200" t="s">
        <v>7</v>
      </c>
      <c r="G200" t="s">
        <v>10</v>
      </c>
      <c r="H200" s="2">
        <f t="shared" si="6"/>
        <v>15502</v>
      </c>
      <c r="I200" s="2">
        <f t="shared" si="7"/>
        <v>64454</v>
      </c>
    </row>
    <row r="201" spans="1:9">
      <c r="A201" s="1">
        <v>44030</v>
      </c>
      <c r="B201" s="2">
        <v>106240</v>
      </c>
      <c r="C201" s="2">
        <v>59956</v>
      </c>
      <c r="D201" s="2">
        <v>18200</v>
      </c>
      <c r="E201">
        <v>222</v>
      </c>
      <c r="F201" t="s">
        <v>13</v>
      </c>
      <c r="G201" t="s">
        <v>8</v>
      </c>
      <c r="H201" s="2">
        <f t="shared" si="6"/>
        <v>28084</v>
      </c>
      <c r="I201" s="2">
        <f t="shared" si="7"/>
        <v>78156</v>
      </c>
    </row>
    <row r="202" spans="1:9">
      <c r="A202" s="1">
        <v>44031</v>
      </c>
      <c r="B202" s="2">
        <v>181008</v>
      </c>
      <c r="C202" s="2">
        <v>35439</v>
      </c>
      <c r="D202" s="2">
        <v>22508</v>
      </c>
      <c r="E202">
        <v>333</v>
      </c>
      <c r="F202" t="s">
        <v>9</v>
      </c>
      <c r="G202" t="s">
        <v>12</v>
      </c>
      <c r="H202" s="2">
        <f t="shared" si="6"/>
        <v>123061</v>
      </c>
      <c r="I202" s="2">
        <f t="shared" si="7"/>
        <v>57947</v>
      </c>
    </row>
    <row r="203" spans="1:9">
      <c r="A203" s="1">
        <v>44032</v>
      </c>
      <c r="B203" s="2">
        <v>154270</v>
      </c>
      <c r="C203" s="2">
        <v>77241</v>
      </c>
      <c r="D203" s="2">
        <v>27005</v>
      </c>
      <c r="E203">
        <v>320</v>
      </c>
      <c r="F203" t="s">
        <v>11</v>
      </c>
      <c r="G203" t="s">
        <v>12</v>
      </c>
      <c r="H203" s="2">
        <f t="shared" si="6"/>
        <v>50024</v>
      </c>
      <c r="I203" s="2">
        <f t="shared" si="7"/>
        <v>104246</v>
      </c>
    </row>
    <row r="204" spans="1:9">
      <c r="A204" s="1">
        <v>44033</v>
      </c>
      <c r="B204" s="2">
        <v>64757</v>
      </c>
      <c r="C204" s="2">
        <v>72533</v>
      </c>
      <c r="D204" s="2">
        <v>26807</v>
      </c>
      <c r="E204">
        <v>422</v>
      </c>
      <c r="F204" t="s">
        <v>11</v>
      </c>
      <c r="G204" t="s">
        <v>12</v>
      </c>
      <c r="H204" s="2">
        <f t="shared" si="6"/>
        <v>-34583</v>
      </c>
      <c r="I204" s="2">
        <f t="shared" si="7"/>
        <v>99340</v>
      </c>
    </row>
    <row r="205" spans="1:9">
      <c r="A205" s="1">
        <v>44034</v>
      </c>
      <c r="B205" s="2">
        <v>79097</v>
      </c>
      <c r="C205" s="2">
        <v>58270</v>
      </c>
      <c r="D205" s="2">
        <v>20206</v>
      </c>
      <c r="E205">
        <v>438</v>
      </c>
      <c r="F205" t="s">
        <v>13</v>
      </c>
      <c r="G205" t="s">
        <v>12</v>
      </c>
      <c r="H205" s="2">
        <f t="shared" si="6"/>
        <v>621</v>
      </c>
      <c r="I205" s="2">
        <f t="shared" si="7"/>
        <v>78476</v>
      </c>
    </row>
    <row r="206" spans="1:9">
      <c r="A206" s="1">
        <v>44035</v>
      </c>
      <c r="B206" s="2">
        <v>163892</v>
      </c>
      <c r="C206" s="2">
        <v>69279</v>
      </c>
      <c r="D206" s="2">
        <v>23971</v>
      </c>
      <c r="E206">
        <v>102</v>
      </c>
      <c r="F206" t="s">
        <v>7</v>
      </c>
      <c r="G206" t="s">
        <v>14</v>
      </c>
      <c r="H206" s="2">
        <f t="shared" si="6"/>
        <v>70642</v>
      </c>
      <c r="I206" s="2">
        <f t="shared" si="7"/>
        <v>93250</v>
      </c>
    </row>
    <row r="207" spans="1:9">
      <c r="A207" s="1">
        <v>44036</v>
      </c>
      <c r="B207" s="2">
        <v>130480</v>
      </c>
      <c r="C207" s="2">
        <v>53888</v>
      </c>
      <c r="D207" s="2">
        <v>27056</v>
      </c>
      <c r="E207">
        <v>281</v>
      </c>
      <c r="F207" t="s">
        <v>9</v>
      </c>
      <c r="G207" t="s">
        <v>8</v>
      </c>
      <c r="H207" s="2">
        <f t="shared" si="6"/>
        <v>49536</v>
      </c>
      <c r="I207" s="2">
        <f t="shared" si="7"/>
        <v>80944</v>
      </c>
    </row>
    <row r="208" spans="1:9">
      <c r="A208" s="1">
        <v>44037</v>
      </c>
      <c r="B208" s="2">
        <v>106163</v>
      </c>
      <c r="C208" s="2">
        <v>47630</v>
      </c>
      <c r="D208" s="2">
        <v>6378</v>
      </c>
      <c r="E208">
        <v>305</v>
      </c>
      <c r="F208" t="s">
        <v>7</v>
      </c>
      <c r="G208" t="s">
        <v>8</v>
      </c>
      <c r="H208" s="2">
        <f t="shared" si="6"/>
        <v>52155</v>
      </c>
      <c r="I208" s="2">
        <f t="shared" si="7"/>
        <v>54008</v>
      </c>
    </row>
    <row r="209" spans="1:9">
      <c r="A209" s="1">
        <v>44038</v>
      </c>
      <c r="B209" s="2">
        <v>79816</v>
      </c>
      <c r="C209" s="2">
        <v>91063</v>
      </c>
      <c r="D209" s="2">
        <v>24758</v>
      </c>
      <c r="E209">
        <v>419</v>
      </c>
      <c r="F209" t="s">
        <v>9</v>
      </c>
      <c r="G209" t="s">
        <v>10</v>
      </c>
      <c r="H209" s="2">
        <f t="shared" si="6"/>
        <v>-36005</v>
      </c>
      <c r="I209" s="2">
        <f t="shared" si="7"/>
        <v>115821</v>
      </c>
    </row>
    <row r="210" spans="1:9">
      <c r="A210" s="1">
        <v>44039</v>
      </c>
      <c r="B210" s="2">
        <v>112853</v>
      </c>
      <c r="C210" s="2">
        <v>65144</v>
      </c>
      <c r="D210" s="2">
        <v>6519</v>
      </c>
      <c r="E210">
        <v>139</v>
      </c>
      <c r="F210" t="s">
        <v>13</v>
      </c>
      <c r="G210" t="s">
        <v>8</v>
      </c>
      <c r="H210" s="2">
        <f t="shared" si="6"/>
        <v>41190</v>
      </c>
      <c r="I210" s="2">
        <f t="shared" si="7"/>
        <v>71663</v>
      </c>
    </row>
    <row r="211" spans="1:9">
      <c r="A211" s="1">
        <v>44040</v>
      </c>
      <c r="B211" s="2">
        <v>156731</v>
      </c>
      <c r="C211" s="2">
        <v>82161</v>
      </c>
      <c r="D211" s="2">
        <v>27161</v>
      </c>
      <c r="E211">
        <v>158</v>
      </c>
      <c r="F211" t="s">
        <v>9</v>
      </c>
      <c r="G211" t="s">
        <v>8</v>
      </c>
      <c r="H211" s="2">
        <f t="shared" si="6"/>
        <v>47409</v>
      </c>
      <c r="I211" s="2">
        <f t="shared" si="7"/>
        <v>109322</v>
      </c>
    </row>
    <row r="212" spans="1:9">
      <c r="A212" s="1">
        <v>44041</v>
      </c>
      <c r="B212" s="2">
        <v>122823</v>
      </c>
      <c r="C212" s="2">
        <v>80979</v>
      </c>
      <c r="D212" s="2">
        <v>12935</v>
      </c>
      <c r="E212">
        <v>161</v>
      </c>
      <c r="F212" t="s">
        <v>9</v>
      </c>
      <c r="G212" t="s">
        <v>8</v>
      </c>
      <c r="H212" s="2">
        <f t="shared" si="6"/>
        <v>28909</v>
      </c>
      <c r="I212" s="2">
        <f t="shared" si="7"/>
        <v>93914</v>
      </c>
    </row>
    <row r="213" spans="1:9">
      <c r="A213" s="1">
        <v>44042</v>
      </c>
      <c r="B213" s="2">
        <v>61759</v>
      </c>
      <c r="C213" s="2">
        <v>36979</v>
      </c>
      <c r="D213" s="2">
        <v>11093</v>
      </c>
      <c r="E213">
        <v>231</v>
      </c>
      <c r="F213" t="s">
        <v>13</v>
      </c>
      <c r="G213" t="s">
        <v>10</v>
      </c>
      <c r="H213" s="2">
        <f t="shared" si="6"/>
        <v>13687</v>
      </c>
      <c r="I213" s="2">
        <f t="shared" si="7"/>
        <v>48072</v>
      </c>
    </row>
    <row r="214" spans="1:9">
      <c r="A214" s="1">
        <v>44043</v>
      </c>
      <c r="B214" s="2">
        <v>152374</v>
      </c>
      <c r="C214" s="2">
        <v>56189</v>
      </c>
      <c r="D214" s="2">
        <v>29802</v>
      </c>
      <c r="E214">
        <v>159</v>
      </c>
      <c r="F214" t="s">
        <v>7</v>
      </c>
      <c r="G214" t="s">
        <v>12</v>
      </c>
      <c r="H214" s="2">
        <f t="shared" si="6"/>
        <v>66383</v>
      </c>
      <c r="I214" s="2">
        <f t="shared" si="7"/>
        <v>85991</v>
      </c>
    </row>
    <row r="215" spans="1:9">
      <c r="A215" s="1">
        <v>44044</v>
      </c>
      <c r="B215" s="2">
        <v>193554</v>
      </c>
      <c r="C215" s="2">
        <v>72600</v>
      </c>
      <c r="D215" s="2">
        <v>10355</v>
      </c>
      <c r="E215">
        <v>471</v>
      </c>
      <c r="F215" t="s">
        <v>13</v>
      </c>
      <c r="G215" t="s">
        <v>8</v>
      </c>
      <c r="H215" s="2">
        <f t="shared" si="6"/>
        <v>110599</v>
      </c>
      <c r="I215" s="2">
        <f t="shared" si="7"/>
        <v>82955</v>
      </c>
    </row>
    <row r="216" spans="1:9">
      <c r="A216" s="1">
        <v>44045</v>
      </c>
      <c r="B216" s="2">
        <v>84442</v>
      </c>
      <c r="C216" s="2">
        <v>89560</v>
      </c>
      <c r="D216" s="2">
        <v>26352</v>
      </c>
      <c r="E216">
        <v>430</v>
      </c>
      <c r="F216" t="s">
        <v>9</v>
      </c>
      <c r="G216" t="s">
        <v>10</v>
      </c>
      <c r="H216" s="2">
        <f t="shared" si="6"/>
        <v>-31470</v>
      </c>
      <c r="I216" s="2">
        <f t="shared" si="7"/>
        <v>115912</v>
      </c>
    </row>
    <row r="217" spans="1:9">
      <c r="A217" s="1">
        <v>44046</v>
      </c>
      <c r="B217" s="2">
        <v>153501</v>
      </c>
      <c r="C217" s="2">
        <v>91558</v>
      </c>
      <c r="D217" s="2">
        <v>14083</v>
      </c>
      <c r="E217">
        <v>221</v>
      </c>
      <c r="F217" t="s">
        <v>13</v>
      </c>
      <c r="G217" t="s">
        <v>10</v>
      </c>
      <c r="H217" s="2">
        <f t="shared" si="6"/>
        <v>47860</v>
      </c>
      <c r="I217" s="2">
        <f t="shared" si="7"/>
        <v>105641</v>
      </c>
    </row>
    <row r="218" spans="1:9">
      <c r="A218" s="1">
        <v>44047</v>
      </c>
      <c r="B218" s="2">
        <v>62079</v>
      </c>
      <c r="C218" s="2">
        <v>36910</v>
      </c>
      <c r="D218" s="2">
        <v>10574</v>
      </c>
      <c r="E218">
        <v>206</v>
      </c>
      <c r="F218" t="s">
        <v>9</v>
      </c>
      <c r="G218" t="s">
        <v>14</v>
      </c>
      <c r="H218" s="2">
        <f t="shared" si="6"/>
        <v>14595</v>
      </c>
      <c r="I218" s="2">
        <f t="shared" si="7"/>
        <v>47484</v>
      </c>
    </row>
    <row r="219" spans="1:9">
      <c r="A219" s="1">
        <v>44048</v>
      </c>
      <c r="B219" s="2">
        <v>193789</v>
      </c>
      <c r="C219" s="2">
        <v>87713</v>
      </c>
      <c r="D219" s="2">
        <v>25456</v>
      </c>
      <c r="E219">
        <v>195</v>
      </c>
      <c r="F219" t="s">
        <v>13</v>
      </c>
      <c r="G219" t="s">
        <v>10</v>
      </c>
      <c r="H219" s="2">
        <f t="shared" si="6"/>
        <v>80620</v>
      </c>
      <c r="I219" s="2">
        <f t="shared" si="7"/>
        <v>113169</v>
      </c>
    </row>
    <row r="220" spans="1:9">
      <c r="A220" s="1">
        <v>44049</v>
      </c>
      <c r="B220" s="2">
        <v>119676</v>
      </c>
      <c r="C220" s="2">
        <v>76857</v>
      </c>
      <c r="D220" s="2">
        <v>18324</v>
      </c>
      <c r="E220">
        <v>446</v>
      </c>
      <c r="F220" t="s">
        <v>11</v>
      </c>
      <c r="G220" t="s">
        <v>12</v>
      </c>
      <c r="H220" s="2">
        <f t="shared" si="6"/>
        <v>24495</v>
      </c>
      <c r="I220" s="2">
        <f t="shared" si="7"/>
        <v>95181</v>
      </c>
    </row>
    <row r="221" spans="1:9">
      <c r="A221" s="1">
        <v>44050</v>
      </c>
      <c r="B221" s="2">
        <v>150397</v>
      </c>
      <c r="C221" s="2">
        <v>64964</v>
      </c>
      <c r="D221" s="2">
        <v>7257</v>
      </c>
      <c r="E221">
        <v>334</v>
      </c>
      <c r="F221" t="s">
        <v>11</v>
      </c>
      <c r="G221" t="s">
        <v>8</v>
      </c>
      <c r="H221" s="2">
        <f t="shared" si="6"/>
        <v>78176</v>
      </c>
      <c r="I221" s="2">
        <f t="shared" si="7"/>
        <v>72221</v>
      </c>
    </row>
    <row r="222" spans="1:9">
      <c r="A222" s="1">
        <v>44051</v>
      </c>
      <c r="B222" s="2">
        <v>132847</v>
      </c>
      <c r="C222" s="2">
        <v>55227</v>
      </c>
      <c r="D222" s="2">
        <v>29972</v>
      </c>
      <c r="E222">
        <v>485</v>
      </c>
      <c r="F222" t="s">
        <v>13</v>
      </c>
      <c r="G222" t="s">
        <v>10</v>
      </c>
      <c r="H222" s="2">
        <f t="shared" si="6"/>
        <v>47648</v>
      </c>
      <c r="I222" s="2">
        <f t="shared" si="7"/>
        <v>85199</v>
      </c>
    </row>
    <row r="223" spans="1:9">
      <c r="A223" s="1">
        <v>44052</v>
      </c>
      <c r="B223" s="2">
        <v>153607</v>
      </c>
      <c r="C223" s="2">
        <v>35978</v>
      </c>
      <c r="D223" s="2">
        <v>18411</v>
      </c>
      <c r="E223">
        <v>161</v>
      </c>
      <c r="F223" t="s">
        <v>7</v>
      </c>
      <c r="G223" t="s">
        <v>12</v>
      </c>
      <c r="H223" s="2">
        <f t="shared" si="6"/>
        <v>99218</v>
      </c>
      <c r="I223" s="2">
        <f t="shared" si="7"/>
        <v>54389</v>
      </c>
    </row>
    <row r="224" spans="1:9">
      <c r="A224" s="1">
        <v>44053</v>
      </c>
      <c r="B224" s="2">
        <v>124077</v>
      </c>
      <c r="C224" s="2">
        <v>47153</v>
      </c>
      <c r="D224" s="2">
        <v>20233</v>
      </c>
      <c r="E224">
        <v>355</v>
      </c>
      <c r="F224" t="s">
        <v>9</v>
      </c>
      <c r="G224" t="s">
        <v>10</v>
      </c>
      <c r="H224" s="2">
        <f t="shared" si="6"/>
        <v>56691</v>
      </c>
      <c r="I224" s="2">
        <f t="shared" si="7"/>
        <v>67386</v>
      </c>
    </row>
    <row r="225" spans="1:9">
      <c r="A225" s="1">
        <v>44054</v>
      </c>
      <c r="B225" s="2">
        <v>98258</v>
      </c>
      <c r="C225" s="2">
        <v>89765</v>
      </c>
      <c r="D225" s="2">
        <v>20887</v>
      </c>
      <c r="E225">
        <v>148</v>
      </c>
      <c r="F225" t="s">
        <v>11</v>
      </c>
      <c r="G225" t="s">
        <v>10</v>
      </c>
      <c r="H225" s="2">
        <f t="shared" si="6"/>
        <v>-12394</v>
      </c>
      <c r="I225" s="2">
        <f t="shared" si="7"/>
        <v>110652</v>
      </c>
    </row>
    <row r="226" spans="1:9">
      <c r="A226" s="1">
        <v>44055</v>
      </c>
      <c r="B226" s="2">
        <v>197717</v>
      </c>
      <c r="C226" s="2">
        <v>69071</v>
      </c>
      <c r="D226" s="2">
        <v>25808</v>
      </c>
      <c r="E226">
        <v>492</v>
      </c>
      <c r="F226" t="s">
        <v>7</v>
      </c>
      <c r="G226" t="s">
        <v>10</v>
      </c>
      <c r="H226" s="2">
        <f t="shared" si="6"/>
        <v>102838</v>
      </c>
      <c r="I226" s="2">
        <f t="shared" si="7"/>
        <v>94879</v>
      </c>
    </row>
    <row r="227" spans="1:9">
      <c r="A227" s="1">
        <v>44056</v>
      </c>
      <c r="B227" s="2">
        <v>179771</v>
      </c>
      <c r="C227" s="2">
        <v>99519</v>
      </c>
      <c r="D227" s="2">
        <v>24621</v>
      </c>
      <c r="E227">
        <v>447</v>
      </c>
      <c r="F227" t="s">
        <v>9</v>
      </c>
      <c r="G227" t="s">
        <v>10</v>
      </c>
      <c r="H227" s="2">
        <f t="shared" si="6"/>
        <v>55631</v>
      </c>
      <c r="I227" s="2">
        <f t="shared" si="7"/>
        <v>124140</v>
      </c>
    </row>
    <row r="228" spans="1:9">
      <c r="A228" s="1">
        <v>44057</v>
      </c>
      <c r="B228" s="2">
        <v>98000</v>
      </c>
      <c r="C228" s="2">
        <v>39503</v>
      </c>
      <c r="D228" s="2">
        <v>25277</v>
      </c>
      <c r="E228">
        <v>258</v>
      </c>
      <c r="F228" t="s">
        <v>11</v>
      </c>
      <c r="G228" t="s">
        <v>10</v>
      </c>
      <c r="H228" s="2">
        <f t="shared" si="6"/>
        <v>33220</v>
      </c>
      <c r="I228" s="2">
        <f t="shared" si="7"/>
        <v>64780</v>
      </c>
    </row>
    <row r="229" spans="1:9">
      <c r="A229" s="1">
        <v>44058</v>
      </c>
      <c r="B229" s="2">
        <v>86737</v>
      </c>
      <c r="C229" s="2">
        <v>90703</v>
      </c>
      <c r="D229" s="2">
        <v>7005</v>
      </c>
      <c r="E229">
        <v>223</v>
      </c>
      <c r="F229" t="s">
        <v>11</v>
      </c>
      <c r="G229" t="s">
        <v>12</v>
      </c>
      <c r="H229" s="2">
        <f t="shared" si="6"/>
        <v>-10971</v>
      </c>
      <c r="I229" s="2">
        <f t="shared" si="7"/>
        <v>97708</v>
      </c>
    </row>
    <row r="230" spans="1:9">
      <c r="A230" s="1">
        <v>44059</v>
      </c>
      <c r="B230" s="2">
        <v>71485</v>
      </c>
      <c r="C230" s="2">
        <v>94379</v>
      </c>
      <c r="D230" s="2">
        <v>23400</v>
      </c>
      <c r="E230">
        <v>416</v>
      </c>
      <c r="F230" t="s">
        <v>13</v>
      </c>
      <c r="G230" t="s">
        <v>8</v>
      </c>
      <c r="H230" s="2">
        <f t="shared" si="6"/>
        <v>-46294</v>
      </c>
      <c r="I230" s="2">
        <f t="shared" si="7"/>
        <v>117779</v>
      </c>
    </row>
    <row r="231" spans="1:9">
      <c r="A231" s="1">
        <v>44060</v>
      </c>
      <c r="B231" s="2">
        <v>98565</v>
      </c>
      <c r="C231" s="2">
        <v>87866</v>
      </c>
      <c r="D231" s="2">
        <v>15860</v>
      </c>
      <c r="E231">
        <v>306</v>
      </c>
      <c r="F231" t="s">
        <v>9</v>
      </c>
      <c r="G231" t="s">
        <v>8</v>
      </c>
      <c r="H231" s="2">
        <f t="shared" si="6"/>
        <v>-5161</v>
      </c>
      <c r="I231" s="2">
        <f t="shared" si="7"/>
        <v>103726</v>
      </c>
    </row>
    <row r="232" spans="1:9">
      <c r="A232" s="1">
        <v>44061</v>
      </c>
      <c r="B232" s="2">
        <v>179614</v>
      </c>
      <c r="C232" s="2">
        <v>46905</v>
      </c>
      <c r="D232" s="2">
        <v>15070</v>
      </c>
      <c r="E232">
        <v>147</v>
      </c>
      <c r="F232" t="s">
        <v>7</v>
      </c>
      <c r="G232" t="s">
        <v>8</v>
      </c>
      <c r="H232" s="2">
        <f t="shared" si="6"/>
        <v>117639</v>
      </c>
      <c r="I232" s="2">
        <f t="shared" si="7"/>
        <v>61975</v>
      </c>
    </row>
    <row r="233" spans="1:9">
      <c r="A233" s="1">
        <v>44062</v>
      </c>
      <c r="B233" s="2">
        <v>125155</v>
      </c>
      <c r="C233" s="2">
        <v>75838</v>
      </c>
      <c r="D233" s="2">
        <v>14388</v>
      </c>
      <c r="E233">
        <v>235</v>
      </c>
      <c r="F233" t="s">
        <v>7</v>
      </c>
      <c r="G233" t="s">
        <v>8</v>
      </c>
      <c r="H233" s="2">
        <f t="shared" si="6"/>
        <v>34929</v>
      </c>
      <c r="I233" s="2">
        <f t="shared" si="7"/>
        <v>90226</v>
      </c>
    </row>
    <row r="234" spans="1:9">
      <c r="A234" s="1">
        <v>44063</v>
      </c>
      <c r="B234" s="2">
        <v>112487</v>
      </c>
      <c r="C234" s="2">
        <v>88279</v>
      </c>
      <c r="D234" s="2">
        <v>23156</v>
      </c>
      <c r="E234">
        <v>300</v>
      </c>
      <c r="F234" t="s">
        <v>7</v>
      </c>
      <c r="G234" t="s">
        <v>12</v>
      </c>
      <c r="H234" s="2">
        <f t="shared" si="6"/>
        <v>1052</v>
      </c>
      <c r="I234" s="2">
        <f t="shared" si="7"/>
        <v>111435</v>
      </c>
    </row>
    <row r="235" spans="1:9">
      <c r="A235" s="1">
        <v>44064</v>
      </c>
      <c r="B235" s="2">
        <v>189948</v>
      </c>
      <c r="C235" s="2">
        <v>56806</v>
      </c>
      <c r="D235" s="2">
        <v>29737</v>
      </c>
      <c r="E235">
        <v>349</v>
      </c>
      <c r="F235" t="s">
        <v>9</v>
      </c>
      <c r="G235" t="s">
        <v>14</v>
      </c>
      <c r="H235" s="2">
        <f t="shared" si="6"/>
        <v>103405</v>
      </c>
      <c r="I235" s="2">
        <f t="shared" si="7"/>
        <v>86543</v>
      </c>
    </row>
    <row r="236" spans="1:9">
      <c r="A236" s="1">
        <v>44065</v>
      </c>
      <c r="B236" s="2">
        <v>72342</v>
      </c>
      <c r="C236" s="2">
        <v>75000</v>
      </c>
      <c r="D236" s="2">
        <v>25360</v>
      </c>
      <c r="E236">
        <v>413</v>
      </c>
      <c r="F236" t="s">
        <v>7</v>
      </c>
      <c r="G236" t="s">
        <v>14</v>
      </c>
      <c r="H236" s="2">
        <f t="shared" si="6"/>
        <v>-28018</v>
      </c>
      <c r="I236" s="2">
        <f t="shared" si="7"/>
        <v>100360</v>
      </c>
    </row>
    <row r="237" spans="1:9">
      <c r="A237" s="1">
        <v>44066</v>
      </c>
      <c r="B237" s="2">
        <v>100806</v>
      </c>
      <c r="C237" s="2">
        <v>52168</v>
      </c>
      <c r="D237" s="2">
        <v>23135</v>
      </c>
      <c r="E237">
        <v>456</v>
      </c>
      <c r="F237" t="s">
        <v>7</v>
      </c>
      <c r="G237" t="s">
        <v>12</v>
      </c>
      <c r="H237" s="2">
        <f t="shared" si="6"/>
        <v>25503</v>
      </c>
      <c r="I237" s="2">
        <f t="shared" si="7"/>
        <v>75303</v>
      </c>
    </row>
    <row r="238" spans="1:9">
      <c r="A238" s="1">
        <v>44067</v>
      </c>
      <c r="B238" s="2">
        <v>108770</v>
      </c>
      <c r="C238" s="2">
        <v>68714</v>
      </c>
      <c r="D238" s="2">
        <v>28814</v>
      </c>
      <c r="E238">
        <v>467</v>
      </c>
      <c r="F238" t="s">
        <v>7</v>
      </c>
      <c r="G238" t="s">
        <v>12</v>
      </c>
      <c r="H238" s="2">
        <f t="shared" si="6"/>
        <v>11242</v>
      </c>
      <c r="I238" s="2">
        <f t="shared" si="7"/>
        <v>97528</v>
      </c>
    </row>
    <row r="239" spans="1:9">
      <c r="A239" s="1">
        <v>44068</v>
      </c>
      <c r="B239" s="2">
        <v>138623</v>
      </c>
      <c r="C239" s="2">
        <v>84093</v>
      </c>
      <c r="D239" s="2">
        <v>19609</v>
      </c>
      <c r="E239">
        <v>417</v>
      </c>
      <c r="F239" t="s">
        <v>13</v>
      </c>
      <c r="G239" t="s">
        <v>10</v>
      </c>
      <c r="H239" s="2">
        <f t="shared" si="6"/>
        <v>34921</v>
      </c>
      <c r="I239" s="2">
        <f t="shared" si="7"/>
        <v>103702</v>
      </c>
    </row>
    <row r="240" spans="1:9">
      <c r="A240" s="1">
        <v>44069</v>
      </c>
      <c r="B240" s="2">
        <v>163177</v>
      </c>
      <c r="C240" s="2">
        <v>85419</v>
      </c>
      <c r="D240" s="2">
        <v>28554</v>
      </c>
      <c r="E240">
        <v>394</v>
      </c>
      <c r="F240" t="s">
        <v>13</v>
      </c>
      <c r="G240" t="s">
        <v>10</v>
      </c>
      <c r="H240" s="2">
        <f t="shared" si="6"/>
        <v>49204</v>
      </c>
      <c r="I240" s="2">
        <f t="shared" si="7"/>
        <v>113973</v>
      </c>
    </row>
    <row r="241" spans="1:9">
      <c r="A241" s="1">
        <v>44070</v>
      </c>
      <c r="B241" s="2">
        <v>191026</v>
      </c>
      <c r="C241" s="2">
        <v>79145</v>
      </c>
      <c r="D241" s="2">
        <v>27853</v>
      </c>
      <c r="E241">
        <v>413</v>
      </c>
      <c r="F241" t="s">
        <v>9</v>
      </c>
      <c r="G241" t="s">
        <v>10</v>
      </c>
      <c r="H241" s="2">
        <f t="shared" si="6"/>
        <v>84028</v>
      </c>
      <c r="I241" s="2">
        <f t="shared" si="7"/>
        <v>106998</v>
      </c>
    </row>
    <row r="242" spans="1:9">
      <c r="A242" s="1">
        <v>44071</v>
      </c>
      <c r="B242" s="2">
        <v>135629</v>
      </c>
      <c r="C242" s="2">
        <v>32461</v>
      </c>
      <c r="D242" s="2">
        <v>21363</v>
      </c>
      <c r="E242">
        <v>308</v>
      </c>
      <c r="F242" t="s">
        <v>9</v>
      </c>
      <c r="G242" t="s">
        <v>8</v>
      </c>
      <c r="H242" s="2">
        <f t="shared" si="6"/>
        <v>81805</v>
      </c>
      <c r="I242" s="2">
        <f t="shared" si="7"/>
        <v>53824</v>
      </c>
    </row>
    <row r="243" spans="1:9">
      <c r="A243" s="1">
        <v>44072</v>
      </c>
      <c r="B243" s="2">
        <v>180993</v>
      </c>
      <c r="C243" s="2">
        <v>44291</v>
      </c>
      <c r="D243" s="2">
        <v>24604</v>
      </c>
      <c r="E243">
        <v>454</v>
      </c>
      <c r="F243" t="s">
        <v>7</v>
      </c>
      <c r="G243" t="s">
        <v>10</v>
      </c>
      <c r="H243" s="2">
        <f t="shared" si="6"/>
        <v>112098</v>
      </c>
      <c r="I243" s="2">
        <f t="shared" si="7"/>
        <v>68895</v>
      </c>
    </row>
    <row r="244" spans="1:9">
      <c r="A244" s="1">
        <v>44073</v>
      </c>
      <c r="B244" s="2">
        <v>186944</v>
      </c>
      <c r="C244" s="2">
        <v>76804</v>
      </c>
      <c r="D244" s="2">
        <v>21923</v>
      </c>
      <c r="E244">
        <v>310</v>
      </c>
      <c r="F244" t="s">
        <v>13</v>
      </c>
      <c r="G244" t="s">
        <v>14</v>
      </c>
      <c r="H244" s="2">
        <f t="shared" si="6"/>
        <v>88217</v>
      </c>
      <c r="I244" s="2">
        <f t="shared" si="7"/>
        <v>98727</v>
      </c>
    </row>
    <row r="245" spans="1:9">
      <c r="A245" s="1">
        <v>44074</v>
      </c>
      <c r="B245" s="2">
        <v>165947</v>
      </c>
      <c r="C245" s="2">
        <v>94946</v>
      </c>
      <c r="D245" s="2">
        <v>19823</v>
      </c>
      <c r="E245">
        <v>291</v>
      </c>
      <c r="F245" t="s">
        <v>11</v>
      </c>
      <c r="G245" t="s">
        <v>8</v>
      </c>
      <c r="H245" s="2">
        <f t="shared" si="6"/>
        <v>51178</v>
      </c>
      <c r="I245" s="2">
        <f t="shared" si="7"/>
        <v>114769</v>
      </c>
    </row>
    <row r="246" spans="1:9">
      <c r="A246" s="1">
        <v>44075</v>
      </c>
      <c r="B246" s="2">
        <v>86399</v>
      </c>
      <c r="C246" s="2">
        <v>91332</v>
      </c>
      <c r="D246" s="2">
        <v>22845</v>
      </c>
      <c r="E246">
        <v>143</v>
      </c>
      <c r="F246" t="s">
        <v>11</v>
      </c>
      <c r="G246" t="s">
        <v>10</v>
      </c>
      <c r="H246" s="2">
        <f t="shared" si="6"/>
        <v>-27778</v>
      </c>
      <c r="I246" s="2">
        <f t="shared" si="7"/>
        <v>114177</v>
      </c>
    </row>
    <row r="247" spans="1:9">
      <c r="A247" s="1">
        <v>44076</v>
      </c>
      <c r="B247" s="2">
        <v>188177</v>
      </c>
      <c r="C247" s="2">
        <v>60841</v>
      </c>
      <c r="D247" s="2">
        <v>26568</v>
      </c>
      <c r="E247">
        <v>128</v>
      </c>
      <c r="F247" t="s">
        <v>7</v>
      </c>
      <c r="G247" t="s">
        <v>8</v>
      </c>
      <c r="H247" s="2">
        <f t="shared" si="6"/>
        <v>100768</v>
      </c>
      <c r="I247" s="2">
        <f t="shared" si="7"/>
        <v>87409</v>
      </c>
    </row>
    <row r="248" spans="1:9">
      <c r="A248" s="1">
        <v>44077</v>
      </c>
      <c r="B248" s="2">
        <v>169575</v>
      </c>
      <c r="C248" s="2">
        <v>78758</v>
      </c>
      <c r="D248" s="2">
        <v>13547</v>
      </c>
      <c r="E248">
        <v>158</v>
      </c>
      <c r="F248" t="s">
        <v>7</v>
      </c>
      <c r="G248" t="s">
        <v>14</v>
      </c>
      <c r="H248" s="2">
        <f t="shared" si="6"/>
        <v>77270</v>
      </c>
      <c r="I248" s="2">
        <f t="shared" si="7"/>
        <v>92305</v>
      </c>
    </row>
    <row r="249" spans="1:9">
      <c r="A249" s="1">
        <v>44078</v>
      </c>
      <c r="B249" s="2">
        <v>170904</v>
      </c>
      <c r="C249" s="2">
        <v>67643</v>
      </c>
      <c r="D249" s="2">
        <v>16515</v>
      </c>
      <c r="E249">
        <v>170</v>
      </c>
      <c r="F249" t="s">
        <v>13</v>
      </c>
      <c r="G249" t="s">
        <v>10</v>
      </c>
      <c r="H249" s="2">
        <f t="shared" si="6"/>
        <v>86746</v>
      </c>
      <c r="I249" s="2">
        <f t="shared" si="7"/>
        <v>84158</v>
      </c>
    </row>
    <row r="250" spans="1:9">
      <c r="A250" s="1">
        <v>44079</v>
      </c>
      <c r="B250" s="2">
        <v>90678</v>
      </c>
      <c r="C250" s="2">
        <v>80408</v>
      </c>
      <c r="D250" s="2">
        <v>5234</v>
      </c>
      <c r="E250">
        <v>191</v>
      </c>
      <c r="F250" t="s">
        <v>13</v>
      </c>
      <c r="G250" t="s">
        <v>14</v>
      </c>
      <c r="H250" s="2">
        <f t="shared" si="6"/>
        <v>5036</v>
      </c>
      <c r="I250" s="2">
        <f t="shared" si="7"/>
        <v>85642</v>
      </c>
    </row>
    <row r="251" spans="1:9">
      <c r="A251" s="1">
        <v>44080</v>
      </c>
      <c r="B251" s="2">
        <v>136218</v>
      </c>
      <c r="C251" s="2">
        <v>73950</v>
      </c>
      <c r="D251" s="2">
        <v>19562</v>
      </c>
      <c r="E251">
        <v>364</v>
      </c>
      <c r="F251" t="s">
        <v>13</v>
      </c>
      <c r="G251" t="s">
        <v>14</v>
      </c>
      <c r="H251" s="2">
        <f t="shared" si="6"/>
        <v>42706</v>
      </c>
      <c r="I251" s="2">
        <f t="shared" si="7"/>
        <v>93512</v>
      </c>
    </row>
    <row r="252" spans="1:9">
      <c r="A252" s="1">
        <v>44081</v>
      </c>
      <c r="B252" s="2">
        <v>123230</v>
      </c>
      <c r="C252" s="2">
        <v>86849</v>
      </c>
      <c r="D252" s="2">
        <v>22932</v>
      </c>
      <c r="E252">
        <v>482</v>
      </c>
      <c r="F252" t="s">
        <v>9</v>
      </c>
      <c r="G252" t="s">
        <v>14</v>
      </c>
      <c r="H252" s="2">
        <f t="shared" si="6"/>
        <v>13449</v>
      </c>
      <c r="I252" s="2">
        <f t="shared" si="7"/>
        <v>109781</v>
      </c>
    </row>
    <row r="253" spans="1:9">
      <c r="A253" s="1">
        <v>44082</v>
      </c>
      <c r="B253" s="2">
        <v>134055</v>
      </c>
      <c r="C253" s="2">
        <v>58044</v>
      </c>
      <c r="D253" s="2">
        <v>12480</v>
      </c>
      <c r="E253">
        <v>319</v>
      </c>
      <c r="F253" t="s">
        <v>9</v>
      </c>
      <c r="G253" t="s">
        <v>10</v>
      </c>
      <c r="H253" s="2">
        <f t="shared" si="6"/>
        <v>63531</v>
      </c>
      <c r="I253" s="2">
        <f t="shared" si="7"/>
        <v>70524</v>
      </c>
    </row>
    <row r="254" spans="1:9">
      <c r="A254" s="1">
        <v>44083</v>
      </c>
      <c r="B254" s="2">
        <v>132258</v>
      </c>
      <c r="C254" s="2">
        <v>45997</v>
      </c>
      <c r="D254" s="2">
        <v>9213</v>
      </c>
      <c r="E254">
        <v>489</v>
      </c>
      <c r="F254" t="s">
        <v>7</v>
      </c>
      <c r="G254" t="s">
        <v>12</v>
      </c>
      <c r="H254" s="2">
        <f t="shared" si="6"/>
        <v>77048</v>
      </c>
      <c r="I254" s="2">
        <f t="shared" si="7"/>
        <v>55210</v>
      </c>
    </row>
    <row r="255" spans="1:9">
      <c r="A255" s="1">
        <v>44084</v>
      </c>
      <c r="B255" s="2">
        <v>99986</v>
      </c>
      <c r="C255" s="2">
        <v>53911</v>
      </c>
      <c r="D255" s="2">
        <v>15293</v>
      </c>
      <c r="E255">
        <v>499</v>
      </c>
      <c r="F255" t="s">
        <v>9</v>
      </c>
      <c r="G255" t="s">
        <v>10</v>
      </c>
      <c r="H255" s="2">
        <f t="shared" si="6"/>
        <v>30782</v>
      </c>
      <c r="I255" s="2">
        <f t="shared" si="7"/>
        <v>69204</v>
      </c>
    </row>
    <row r="256" spans="1:9">
      <c r="A256" s="1">
        <v>44085</v>
      </c>
      <c r="B256" s="2">
        <v>145595</v>
      </c>
      <c r="C256" s="2">
        <v>85533</v>
      </c>
      <c r="D256" s="2">
        <v>6673</v>
      </c>
      <c r="E256">
        <v>314</v>
      </c>
      <c r="F256" t="s">
        <v>13</v>
      </c>
      <c r="G256" t="s">
        <v>14</v>
      </c>
      <c r="H256" s="2">
        <f t="shared" si="6"/>
        <v>53389</v>
      </c>
      <c r="I256" s="2">
        <f t="shared" si="7"/>
        <v>92206</v>
      </c>
    </row>
    <row r="257" spans="1:9">
      <c r="A257" s="1">
        <v>44086</v>
      </c>
      <c r="B257" s="2">
        <v>161358</v>
      </c>
      <c r="C257" s="2">
        <v>44571</v>
      </c>
      <c r="D257" s="2">
        <v>28092</v>
      </c>
      <c r="E257">
        <v>486</v>
      </c>
      <c r="F257" t="s">
        <v>13</v>
      </c>
      <c r="G257" t="s">
        <v>10</v>
      </c>
      <c r="H257" s="2">
        <f t="shared" si="6"/>
        <v>88695</v>
      </c>
      <c r="I257" s="2">
        <f t="shared" si="7"/>
        <v>72663</v>
      </c>
    </row>
    <row r="258" spans="1:9">
      <c r="A258" s="1">
        <v>44087</v>
      </c>
      <c r="B258" s="2">
        <v>124929</v>
      </c>
      <c r="C258" s="2">
        <v>87941</v>
      </c>
      <c r="D258" s="2">
        <v>29366</v>
      </c>
      <c r="E258">
        <v>376</v>
      </c>
      <c r="F258" t="s">
        <v>9</v>
      </c>
      <c r="G258" t="s">
        <v>14</v>
      </c>
      <c r="H258" s="2">
        <f t="shared" si="6"/>
        <v>7622</v>
      </c>
      <c r="I258" s="2">
        <f t="shared" si="7"/>
        <v>117307</v>
      </c>
    </row>
    <row r="259" spans="1:9">
      <c r="A259" s="1">
        <v>44088</v>
      </c>
      <c r="B259" s="2">
        <v>133506</v>
      </c>
      <c r="C259" s="2">
        <v>88005</v>
      </c>
      <c r="D259" s="2">
        <v>7100</v>
      </c>
      <c r="E259">
        <v>163</v>
      </c>
      <c r="F259" t="s">
        <v>11</v>
      </c>
      <c r="G259" t="s">
        <v>12</v>
      </c>
      <c r="H259" s="2">
        <f t="shared" ref="H259:H322" si="8">B259-C259-D259</f>
        <v>38401</v>
      </c>
      <c r="I259" s="2">
        <f t="shared" ref="I259:I322" si="9">C259+D259</f>
        <v>95105</v>
      </c>
    </row>
    <row r="260" spans="1:9">
      <c r="A260" s="1">
        <v>44089</v>
      </c>
      <c r="B260" s="2">
        <v>94911</v>
      </c>
      <c r="C260" s="2">
        <v>88712</v>
      </c>
      <c r="D260" s="2">
        <v>16849</v>
      </c>
      <c r="E260">
        <v>445</v>
      </c>
      <c r="F260" t="s">
        <v>7</v>
      </c>
      <c r="G260" t="s">
        <v>8</v>
      </c>
      <c r="H260" s="2">
        <f t="shared" si="8"/>
        <v>-10650</v>
      </c>
      <c r="I260" s="2">
        <f t="shared" si="9"/>
        <v>105561</v>
      </c>
    </row>
    <row r="261" spans="1:9">
      <c r="A261" s="1">
        <v>44090</v>
      </c>
      <c r="B261" s="2">
        <v>147127</v>
      </c>
      <c r="C261" s="2">
        <v>73541</v>
      </c>
      <c r="D261" s="2">
        <v>25132</v>
      </c>
      <c r="E261">
        <v>391</v>
      </c>
      <c r="F261" t="s">
        <v>11</v>
      </c>
      <c r="G261" t="s">
        <v>12</v>
      </c>
      <c r="H261" s="2">
        <f t="shared" si="8"/>
        <v>48454</v>
      </c>
      <c r="I261" s="2">
        <f t="shared" si="9"/>
        <v>98673</v>
      </c>
    </row>
    <row r="262" spans="1:9">
      <c r="A262" s="1">
        <v>44091</v>
      </c>
      <c r="B262" s="2">
        <v>173453</v>
      </c>
      <c r="C262" s="2">
        <v>53387</v>
      </c>
      <c r="D262" s="2">
        <v>24557</v>
      </c>
      <c r="E262">
        <v>344</v>
      </c>
      <c r="F262" t="s">
        <v>7</v>
      </c>
      <c r="G262" t="s">
        <v>12</v>
      </c>
      <c r="H262" s="2">
        <f t="shared" si="8"/>
        <v>95509</v>
      </c>
      <c r="I262" s="2">
        <f t="shared" si="9"/>
        <v>77944</v>
      </c>
    </row>
    <row r="263" spans="1:9">
      <c r="A263" s="1">
        <v>44092</v>
      </c>
      <c r="B263" s="2">
        <v>144458</v>
      </c>
      <c r="C263" s="2">
        <v>78908</v>
      </c>
      <c r="D263" s="2">
        <v>23199</v>
      </c>
      <c r="E263">
        <v>161</v>
      </c>
      <c r="F263" t="s">
        <v>11</v>
      </c>
      <c r="G263" t="s">
        <v>8</v>
      </c>
      <c r="H263" s="2">
        <f t="shared" si="8"/>
        <v>42351</v>
      </c>
      <c r="I263" s="2">
        <f t="shared" si="9"/>
        <v>102107</v>
      </c>
    </row>
    <row r="264" spans="1:9">
      <c r="A264" s="1">
        <v>44093</v>
      </c>
      <c r="B264" s="2">
        <v>72175</v>
      </c>
      <c r="C264" s="2">
        <v>43057</v>
      </c>
      <c r="D264" s="2">
        <v>8841</v>
      </c>
      <c r="E264">
        <v>431</v>
      </c>
      <c r="F264" t="s">
        <v>9</v>
      </c>
      <c r="G264" t="s">
        <v>10</v>
      </c>
      <c r="H264" s="2">
        <f t="shared" si="8"/>
        <v>20277</v>
      </c>
      <c r="I264" s="2">
        <f t="shared" si="9"/>
        <v>51898</v>
      </c>
    </row>
    <row r="265" spans="1:9">
      <c r="A265" s="1">
        <v>44094</v>
      </c>
      <c r="B265" s="2">
        <v>179235</v>
      </c>
      <c r="C265" s="2">
        <v>94028</v>
      </c>
      <c r="D265" s="2">
        <v>15197</v>
      </c>
      <c r="E265">
        <v>269</v>
      </c>
      <c r="F265" t="s">
        <v>7</v>
      </c>
      <c r="G265" t="s">
        <v>8</v>
      </c>
      <c r="H265" s="2">
        <f t="shared" si="8"/>
        <v>70010</v>
      </c>
      <c r="I265" s="2">
        <f t="shared" si="9"/>
        <v>109225</v>
      </c>
    </row>
    <row r="266" spans="1:9">
      <c r="A266" s="1">
        <v>44095</v>
      </c>
      <c r="B266" s="2">
        <v>114771</v>
      </c>
      <c r="C266" s="2">
        <v>85731</v>
      </c>
      <c r="D266" s="2">
        <v>13016</v>
      </c>
      <c r="E266">
        <v>368</v>
      </c>
      <c r="F266" t="s">
        <v>7</v>
      </c>
      <c r="G266" t="s">
        <v>10</v>
      </c>
      <c r="H266" s="2">
        <f t="shared" si="8"/>
        <v>16024</v>
      </c>
      <c r="I266" s="2">
        <f t="shared" si="9"/>
        <v>98747</v>
      </c>
    </row>
    <row r="267" spans="1:9">
      <c r="A267" s="1">
        <v>44096</v>
      </c>
      <c r="B267" s="2">
        <v>187157</v>
      </c>
      <c r="C267" s="2">
        <v>54858</v>
      </c>
      <c r="D267" s="2">
        <v>12011</v>
      </c>
      <c r="E267">
        <v>366</v>
      </c>
      <c r="F267" t="s">
        <v>7</v>
      </c>
      <c r="G267" t="s">
        <v>10</v>
      </c>
      <c r="H267" s="2">
        <f t="shared" si="8"/>
        <v>120288</v>
      </c>
      <c r="I267" s="2">
        <f t="shared" si="9"/>
        <v>66869</v>
      </c>
    </row>
    <row r="268" spans="1:9">
      <c r="A268" s="1">
        <v>44097</v>
      </c>
      <c r="B268" s="2">
        <v>181300</v>
      </c>
      <c r="C268" s="2">
        <v>78689</v>
      </c>
      <c r="D268" s="2">
        <v>9493</v>
      </c>
      <c r="E268">
        <v>153</v>
      </c>
      <c r="F268" t="s">
        <v>13</v>
      </c>
      <c r="G268" t="s">
        <v>14</v>
      </c>
      <c r="H268" s="2">
        <f t="shared" si="8"/>
        <v>93118</v>
      </c>
      <c r="I268" s="2">
        <f t="shared" si="9"/>
        <v>88182</v>
      </c>
    </row>
    <row r="269" spans="1:9">
      <c r="A269" s="1">
        <v>44098</v>
      </c>
      <c r="B269" s="2">
        <v>146925</v>
      </c>
      <c r="C269" s="2">
        <v>74638</v>
      </c>
      <c r="D269" s="2">
        <v>22058</v>
      </c>
      <c r="E269">
        <v>115</v>
      </c>
      <c r="F269" t="s">
        <v>13</v>
      </c>
      <c r="G269" t="s">
        <v>14</v>
      </c>
      <c r="H269" s="2">
        <f t="shared" si="8"/>
        <v>50229</v>
      </c>
      <c r="I269" s="2">
        <f t="shared" si="9"/>
        <v>96696</v>
      </c>
    </row>
    <row r="270" spans="1:9">
      <c r="A270" s="1">
        <v>44099</v>
      </c>
      <c r="B270" s="2">
        <v>126358</v>
      </c>
      <c r="C270" s="2">
        <v>76486</v>
      </c>
      <c r="D270" s="2">
        <v>29472</v>
      </c>
      <c r="E270">
        <v>107</v>
      </c>
      <c r="F270" t="s">
        <v>11</v>
      </c>
      <c r="G270" t="s">
        <v>8</v>
      </c>
      <c r="H270" s="2">
        <f t="shared" si="8"/>
        <v>20400</v>
      </c>
      <c r="I270" s="2">
        <f t="shared" si="9"/>
        <v>105958</v>
      </c>
    </row>
    <row r="271" spans="1:9">
      <c r="A271" s="1">
        <v>44100</v>
      </c>
      <c r="B271" s="2">
        <v>107057</v>
      </c>
      <c r="C271" s="2">
        <v>50567</v>
      </c>
      <c r="D271" s="2">
        <v>13578</v>
      </c>
      <c r="E271">
        <v>203</v>
      </c>
      <c r="F271" t="s">
        <v>9</v>
      </c>
      <c r="G271" t="s">
        <v>12</v>
      </c>
      <c r="H271" s="2">
        <f t="shared" si="8"/>
        <v>42912</v>
      </c>
      <c r="I271" s="2">
        <f t="shared" si="9"/>
        <v>64145</v>
      </c>
    </row>
    <row r="272" spans="1:9">
      <c r="A272" s="1">
        <v>44101</v>
      </c>
      <c r="B272" s="2">
        <v>66150</v>
      </c>
      <c r="C272" s="2">
        <v>59739</v>
      </c>
      <c r="D272" s="2">
        <v>7158</v>
      </c>
      <c r="E272">
        <v>158</v>
      </c>
      <c r="F272" t="s">
        <v>13</v>
      </c>
      <c r="G272" t="s">
        <v>8</v>
      </c>
      <c r="H272" s="2">
        <f t="shared" si="8"/>
        <v>-747</v>
      </c>
      <c r="I272" s="2">
        <f t="shared" si="9"/>
        <v>66897</v>
      </c>
    </row>
    <row r="273" spans="1:9">
      <c r="A273" s="1">
        <v>44102</v>
      </c>
      <c r="B273" s="2">
        <v>64425</v>
      </c>
      <c r="C273" s="2">
        <v>87804</v>
      </c>
      <c r="D273" s="2">
        <v>24045</v>
      </c>
      <c r="E273">
        <v>412</v>
      </c>
      <c r="F273" t="s">
        <v>7</v>
      </c>
      <c r="G273" t="s">
        <v>10</v>
      </c>
      <c r="H273" s="2">
        <f t="shared" si="8"/>
        <v>-47424</v>
      </c>
      <c r="I273" s="2">
        <f t="shared" si="9"/>
        <v>111849</v>
      </c>
    </row>
    <row r="274" spans="1:9">
      <c r="A274" s="1">
        <v>44103</v>
      </c>
      <c r="B274" s="2">
        <v>76032</v>
      </c>
      <c r="C274" s="2">
        <v>33754</v>
      </c>
      <c r="D274" s="2">
        <v>7064</v>
      </c>
      <c r="E274">
        <v>139</v>
      </c>
      <c r="F274" t="s">
        <v>13</v>
      </c>
      <c r="G274" t="s">
        <v>14</v>
      </c>
      <c r="H274" s="2">
        <f t="shared" si="8"/>
        <v>35214</v>
      </c>
      <c r="I274" s="2">
        <f t="shared" si="9"/>
        <v>40818</v>
      </c>
    </row>
    <row r="275" spans="1:9">
      <c r="A275" s="1">
        <v>44104</v>
      </c>
      <c r="B275" s="2">
        <v>62198</v>
      </c>
      <c r="C275" s="2">
        <v>57044</v>
      </c>
      <c r="D275" s="2">
        <v>8253</v>
      </c>
      <c r="E275">
        <v>336</v>
      </c>
      <c r="F275" t="s">
        <v>9</v>
      </c>
      <c r="G275" t="s">
        <v>8</v>
      </c>
      <c r="H275" s="2">
        <f t="shared" si="8"/>
        <v>-3099</v>
      </c>
      <c r="I275" s="2">
        <f t="shared" si="9"/>
        <v>65297</v>
      </c>
    </row>
    <row r="276" spans="1:9">
      <c r="A276" s="1">
        <v>44105</v>
      </c>
      <c r="B276" s="2">
        <v>178865</v>
      </c>
      <c r="C276" s="2">
        <v>97260</v>
      </c>
      <c r="D276" s="2">
        <v>26363</v>
      </c>
      <c r="E276">
        <v>485</v>
      </c>
      <c r="F276" t="s">
        <v>13</v>
      </c>
      <c r="G276" t="s">
        <v>8</v>
      </c>
      <c r="H276" s="2">
        <f t="shared" si="8"/>
        <v>55242</v>
      </c>
      <c r="I276" s="2">
        <f t="shared" si="9"/>
        <v>123623</v>
      </c>
    </row>
    <row r="277" spans="1:9">
      <c r="A277" s="1">
        <v>44106</v>
      </c>
      <c r="B277" s="2">
        <v>199777</v>
      </c>
      <c r="C277" s="2">
        <v>96912</v>
      </c>
      <c r="D277" s="2">
        <v>29087</v>
      </c>
      <c r="E277">
        <v>193</v>
      </c>
      <c r="F277" t="s">
        <v>7</v>
      </c>
      <c r="G277" t="s">
        <v>14</v>
      </c>
      <c r="H277" s="2">
        <f t="shared" si="8"/>
        <v>73778</v>
      </c>
      <c r="I277" s="2">
        <f t="shared" si="9"/>
        <v>125999</v>
      </c>
    </row>
    <row r="278" spans="1:9">
      <c r="A278" s="1">
        <v>44107</v>
      </c>
      <c r="B278" s="2">
        <v>83236</v>
      </c>
      <c r="C278" s="2">
        <v>38706</v>
      </c>
      <c r="D278" s="2">
        <v>17828</v>
      </c>
      <c r="E278">
        <v>321</v>
      </c>
      <c r="F278" t="s">
        <v>11</v>
      </c>
      <c r="G278" t="s">
        <v>14</v>
      </c>
      <c r="H278" s="2">
        <f t="shared" si="8"/>
        <v>26702</v>
      </c>
      <c r="I278" s="2">
        <f t="shared" si="9"/>
        <v>56534</v>
      </c>
    </row>
    <row r="279" spans="1:9">
      <c r="A279" s="1">
        <v>44108</v>
      </c>
      <c r="B279" s="2">
        <v>147955</v>
      </c>
      <c r="C279" s="2">
        <v>38894</v>
      </c>
      <c r="D279" s="2">
        <v>6401</v>
      </c>
      <c r="E279">
        <v>303</v>
      </c>
      <c r="F279" t="s">
        <v>7</v>
      </c>
      <c r="G279" t="s">
        <v>14</v>
      </c>
      <c r="H279" s="2">
        <f t="shared" si="8"/>
        <v>102660</v>
      </c>
      <c r="I279" s="2">
        <f t="shared" si="9"/>
        <v>45295</v>
      </c>
    </row>
    <row r="280" spans="1:9">
      <c r="A280" s="1">
        <v>44109</v>
      </c>
      <c r="B280" s="2">
        <v>163145</v>
      </c>
      <c r="C280" s="2">
        <v>48037</v>
      </c>
      <c r="D280" s="2">
        <v>24643</v>
      </c>
      <c r="E280">
        <v>237</v>
      </c>
      <c r="F280" t="s">
        <v>9</v>
      </c>
      <c r="G280" t="s">
        <v>10</v>
      </c>
      <c r="H280" s="2">
        <f t="shared" si="8"/>
        <v>90465</v>
      </c>
      <c r="I280" s="2">
        <f t="shared" si="9"/>
        <v>72680</v>
      </c>
    </row>
    <row r="281" spans="1:9">
      <c r="A281" s="1">
        <v>44110</v>
      </c>
      <c r="B281" s="2">
        <v>154914</v>
      </c>
      <c r="C281" s="2">
        <v>81612</v>
      </c>
      <c r="D281" s="2">
        <v>20193</v>
      </c>
      <c r="E281">
        <v>399</v>
      </c>
      <c r="F281" t="s">
        <v>11</v>
      </c>
      <c r="G281" t="s">
        <v>14</v>
      </c>
      <c r="H281" s="2">
        <f t="shared" si="8"/>
        <v>53109</v>
      </c>
      <c r="I281" s="2">
        <f t="shared" si="9"/>
        <v>101805</v>
      </c>
    </row>
    <row r="282" spans="1:9">
      <c r="A282" s="1">
        <v>44111</v>
      </c>
      <c r="B282" s="2">
        <v>162870</v>
      </c>
      <c r="C282" s="2">
        <v>59725</v>
      </c>
      <c r="D282" s="2">
        <v>17096</v>
      </c>
      <c r="E282">
        <v>494</v>
      </c>
      <c r="F282" t="s">
        <v>13</v>
      </c>
      <c r="G282" t="s">
        <v>12</v>
      </c>
      <c r="H282" s="2">
        <f t="shared" si="8"/>
        <v>86049</v>
      </c>
      <c r="I282" s="2">
        <f t="shared" si="9"/>
        <v>76821</v>
      </c>
    </row>
    <row r="283" spans="1:9">
      <c r="A283" s="1">
        <v>44112</v>
      </c>
      <c r="B283" s="2">
        <v>176243</v>
      </c>
      <c r="C283" s="2">
        <v>35926</v>
      </c>
      <c r="D283" s="2">
        <v>25307</v>
      </c>
      <c r="E283">
        <v>306</v>
      </c>
      <c r="F283" t="s">
        <v>13</v>
      </c>
      <c r="G283" t="s">
        <v>8</v>
      </c>
      <c r="H283" s="2">
        <f t="shared" si="8"/>
        <v>115010</v>
      </c>
      <c r="I283" s="2">
        <f t="shared" si="9"/>
        <v>61233</v>
      </c>
    </row>
    <row r="284" spans="1:9">
      <c r="A284" s="1">
        <v>44113</v>
      </c>
      <c r="B284" s="2">
        <v>74596</v>
      </c>
      <c r="C284" s="2">
        <v>39496</v>
      </c>
      <c r="D284" s="2">
        <v>9214</v>
      </c>
      <c r="E284">
        <v>435</v>
      </c>
      <c r="F284" t="s">
        <v>13</v>
      </c>
      <c r="G284" t="s">
        <v>14</v>
      </c>
      <c r="H284" s="2">
        <f t="shared" si="8"/>
        <v>25886</v>
      </c>
      <c r="I284" s="2">
        <f t="shared" si="9"/>
        <v>48710</v>
      </c>
    </row>
    <row r="285" spans="1:9">
      <c r="A285" s="1">
        <v>44114</v>
      </c>
      <c r="B285" s="2">
        <v>192351</v>
      </c>
      <c r="C285" s="2">
        <v>86447</v>
      </c>
      <c r="D285" s="2">
        <v>24611</v>
      </c>
      <c r="E285">
        <v>180</v>
      </c>
      <c r="F285" t="s">
        <v>11</v>
      </c>
      <c r="G285" t="s">
        <v>14</v>
      </c>
      <c r="H285" s="2">
        <f t="shared" si="8"/>
        <v>81293</v>
      </c>
      <c r="I285" s="2">
        <f t="shared" si="9"/>
        <v>111058</v>
      </c>
    </row>
    <row r="286" spans="1:9">
      <c r="A286" s="1">
        <v>44115</v>
      </c>
      <c r="B286" s="2">
        <v>171496</v>
      </c>
      <c r="C286" s="2">
        <v>59806</v>
      </c>
      <c r="D286" s="2">
        <v>16023</v>
      </c>
      <c r="E286">
        <v>317</v>
      </c>
      <c r="F286" t="s">
        <v>7</v>
      </c>
      <c r="G286" t="s">
        <v>10</v>
      </c>
      <c r="H286" s="2">
        <f t="shared" si="8"/>
        <v>95667</v>
      </c>
      <c r="I286" s="2">
        <f t="shared" si="9"/>
        <v>75829</v>
      </c>
    </row>
    <row r="287" spans="1:9">
      <c r="A287" s="1">
        <v>44116</v>
      </c>
      <c r="B287" s="2">
        <v>190273</v>
      </c>
      <c r="C287" s="2">
        <v>71321</v>
      </c>
      <c r="D287" s="2">
        <v>16950</v>
      </c>
      <c r="E287">
        <v>101</v>
      </c>
      <c r="F287" t="s">
        <v>11</v>
      </c>
      <c r="G287" t="s">
        <v>10</v>
      </c>
      <c r="H287" s="2">
        <f t="shared" si="8"/>
        <v>102002</v>
      </c>
      <c r="I287" s="2">
        <f t="shared" si="9"/>
        <v>88271</v>
      </c>
    </row>
    <row r="288" spans="1:9">
      <c r="A288" s="1">
        <v>44117</v>
      </c>
      <c r="B288" s="2">
        <v>198155</v>
      </c>
      <c r="C288" s="2">
        <v>95095</v>
      </c>
      <c r="D288" s="2">
        <v>15704</v>
      </c>
      <c r="E288">
        <v>277</v>
      </c>
      <c r="F288" t="s">
        <v>11</v>
      </c>
      <c r="G288" t="s">
        <v>8</v>
      </c>
      <c r="H288" s="2">
        <f t="shared" si="8"/>
        <v>87356</v>
      </c>
      <c r="I288" s="2">
        <f t="shared" si="9"/>
        <v>110799</v>
      </c>
    </row>
    <row r="289" spans="1:9">
      <c r="A289" s="1">
        <v>44118</v>
      </c>
      <c r="B289" s="2">
        <v>180674</v>
      </c>
      <c r="C289" s="2">
        <v>52656</v>
      </c>
      <c r="D289" s="2">
        <v>15343</v>
      </c>
      <c r="E289">
        <v>495</v>
      </c>
      <c r="F289" t="s">
        <v>9</v>
      </c>
      <c r="G289" t="s">
        <v>12</v>
      </c>
      <c r="H289" s="2">
        <f t="shared" si="8"/>
        <v>112675</v>
      </c>
      <c r="I289" s="2">
        <f t="shared" si="9"/>
        <v>67999</v>
      </c>
    </row>
    <row r="290" spans="1:9">
      <c r="A290" s="1">
        <v>44119</v>
      </c>
      <c r="B290" s="2">
        <v>180307</v>
      </c>
      <c r="C290" s="2">
        <v>85147</v>
      </c>
      <c r="D290" s="2">
        <v>16867</v>
      </c>
      <c r="E290">
        <v>470</v>
      </c>
      <c r="F290" t="s">
        <v>11</v>
      </c>
      <c r="G290" t="s">
        <v>8</v>
      </c>
      <c r="H290" s="2">
        <f t="shared" si="8"/>
        <v>78293</v>
      </c>
      <c r="I290" s="2">
        <f t="shared" si="9"/>
        <v>102014</v>
      </c>
    </row>
    <row r="291" spans="1:9">
      <c r="A291" s="1">
        <v>44120</v>
      </c>
      <c r="B291" s="2">
        <v>79063</v>
      </c>
      <c r="C291" s="2">
        <v>79666</v>
      </c>
      <c r="D291" s="2">
        <v>7745</v>
      </c>
      <c r="E291">
        <v>445</v>
      </c>
      <c r="F291" t="s">
        <v>13</v>
      </c>
      <c r="G291" t="s">
        <v>14</v>
      </c>
      <c r="H291" s="2">
        <f t="shared" si="8"/>
        <v>-8348</v>
      </c>
      <c r="I291" s="2">
        <f t="shared" si="9"/>
        <v>87411</v>
      </c>
    </row>
    <row r="292" spans="1:9">
      <c r="A292" s="1">
        <v>44121</v>
      </c>
      <c r="B292" s="2">
        <v>127642</v>
      </c>
      <c r="C292" s="2">
        <v>68787</v>
      </c>
      <c r="D292" s="2">
        <v>27475</v>
      </c>
      <c r="E292">
        <v>378</v>
      </c>
      <c r="F292" t="s">
        <v>7</v>
      </c>
      <c r="G292" t="s">
        <v>12</v>
      </c>
      <c r="H292" s="2">
        <f t="shared" si="8"/>
        <v>31380</v>
      </c>
      <c r="I292" s="2">
        <f t="shared" si="9"/>
        <v>96262</v>
      </c>
    </row>
    <row r="293" spans="1:9">
      <c r="A293" s="1">
        <v>44122</v>
      </c>
      <c r="B293" s="2">
        <v>150093</v>
      </c>
      <c r="C293" s="2">
        <v>92946</v>
      </c>
      <c r="D293" s="2">
        <v>8866</v>
      </c>
      <c r="E293">
        <v>245</v>
      </c>
      <c r="F293" t="s">
        <v>7</v>
      </c>
      <c r="G293" t="s">
        <v>12</v>
      </c>
      <c r="H293" s="2">
        <f t="shared" si="8"/>
        <v>48281</v>
      </c>
      <c r="I293" s="2">
        <f t="shared" si="9"/>
        <v>101812</v>
      </c>
    </row>
    <row r="294" spans="1:9">
      <c r="A294" s="1">
        <v>44123</v>
      </c>
      <c r="B294" s="2">
        <v>95954</v>
      </c>
      <c r="C294" s="2">
        <v>51727</v>
      </c>
      <c r="D294" s="2">
        <v>16956</v>
      </c>
      <c r="E294">
        <v>417</v>
      </c>
      <c r="F294" t="s">
        <v>7</v>
      </c>
      <c r="G294" t="s">
        <v>12</v>
      </c>
      <c r="H294" s="2">
        <f t="shared" si="8"/>
        <v>27271</v>
      </c>
      <c r="I294" s="2">
        <f t="shared" si="9"/>
        <v>68683</v>
      </c>
    </row>
    <row r="295" spans="1:9">
      <c r="A295" s="1">
        <v>44124</v>
      </c>
      <c r="B295" s="2">
        <v>87856</v>
      </c>
      <c r="C295" s="2">
        <v>98056</v>
      </c>
      <c r="D295" s="2">
        <v>10818</v>
      </c>
      <c r="E295">
        <v>323</v>
      </c>
      <c r="F295" t="s">
        <v>13</v>
      </c>
      <c r="G295" t="s">
        <v>12</v>
      </c>
      <c r="H295" s="2">
        <f t="shared" si="8"/>
        <v>-21018</v>
      </c>
      <c r="I295" s="2">
        <f t="shared" si="9"/>
        <v>108874</v>
      </c>
    </row>
    <row r="296" spans="1:9">
      <c r="A296" s="1">
        <v>44125</v>
      </c>
      <c r="B296" s="2">
        <v>62573</v>
      </c>
      <c r="C296" s="2">
        <v>33081</v>
      </c>
      <c r="D296" s="2">
        <v>23606</v>
      </c>
      <c r="E296">
        <v>468</v>
      </c>
      <c r="F296" t="s">
        <v>13</v>
      </c>
      <c r="G296" t="s">
        <v>8</v>
      </c>
      <c r="H296" s="2">
        <f t="shared" si="8"/>
        <v>5886</v>
      </c>
      <c r="I296" s="2">
        <f t="shared" si="9"/>
        <v>56687</v>
      </c>
    </row>
    <row r="297" spans="1:9">
      <c r="A297" s="1">
        <v>44126</v>
      </c>
      <c r="B297" s="2">
        <v>95367</v>
      </c>
      <c r="C297" s="2">
        <v>64196</v>
      </c>
      <c r="D297" s="2">
        <v>21093</v>
      </c>
      <c r="E297">
        <v>483</v>
      </c>
      <c r="F297" t="s">
        <v>13</v>
      </c>
      <c r="G297" t="s">
        <v>10</v>
      </c>
      <c r="H297" s="2">
        <f t="shared" si="8"/>
        <v>10078</v>
      </c>
      <c r="I297" s="2">
        <f t="shared" si="9"/>
        <v>85289</v>
      </c>
    </row>
    <row r="298" spans="1:9">
      <c r="A298" s="1">
        <v>44127</v>
      </c>
      <c r="B298" s="2">
        <v>159608</v>
      </c>
      <c r="C298" s="2">
        <v>66735</v>
      </c>
      <c r="D298" s="2">
        <v>24176</v>
      </c>
      <c r="E298">
        <v>161</v>
      </c>
      <c r="F298" t="s">
        <v>13</v>
      </c>
      <c r="G298" t="s">
        <v>10</v>
      </c>
      <c r="H298" s="2">
        <f t="shared" si="8"/>
        <v>68697</v>
      </c>
      <c r="I298" s="2">
        <f t="shared" si="9"/>
        <v>90911</v>
      </c>
    </row>
    <row r="299" spans="1:9">
      <c r="A299" s="1">
        <v>44128</v>
      </c>
      <c r="B299" s="2">
        <v>120774</v>
      </c>
      <c r="C299" s="2">
        <v>55498</v>
      </c>
      <c r="D299" s="2">
        <v>20493</v>
      </c>
      <c r="E299">
        <v>393</v>
      </c>
      <c r="F299" t="s">
        <v>13</v>
      </c>
      <c r="G299" t="s">
        <v>14</v>
      </c>
      <c r="H299" s="2">
        <f t="shared" si="8"/>
        <v>44783</v>
      </c>
      <c r="I299" s="2">
        <f t="shared" si="9"/>
        <v>75991</v>
      </c>
    </row>
    <row r="300" spans="1:9">
      <c r="A300" s="1">
        <v>44129</v>
      </c>
      <c r="B300" s="2">
        <v>83752</v>
      </c>
      <c r="C300" s="2">
        <v>61656</v>
      </c>
      <c r="D300" s="2">
        <v>25447</v>
      </c>
      <c r="E300">
        <v>338</v>
      </c>
      <c r="F300" t="s">
        <v>11</v>
      </c>
      <c r="G300" t="s">
        <v>10</v>
      </c>
      <c r="H300" s="2">
        <f t="shared" si="8"/>
        <v>-3351</v>
      </c>
      <c r="I300" s="2">
        <f t="shared" si="9"/>
        <v>87103</v>
      </c>
    </row>
    <row r="301" spans="1:9">
      <c r="A301" s="1">
        <v>44130</v>
      </c>
      <c r="B301" s="2">
        <v>115029</v>
      </c>
      <c r="C301" s="2">
        <v>97695</v>
      </c>
      <c r="D301" s="2">
        <v>22908</v>
      </c>
      <c r="E301">
        <v>294</v>
      </c>
      <c r="F301" t="s">
        <v>13</v>
      </c>
      <c r="G301" t="s">
        <v>10</v>
      </c>
      <c r="H301" s="2">
        <f t="shared" si="8"/>
        <v>-5574</v>
      </c>
      <c r="I301" s="2">
        <f t="shared" si="9"/>
        <v>120603</v>
      </c>
    </row>
    <row r="302" spans="1:9">
      <c r="A302" s="1">
        <v>44131</v>
      </c>
      <c r="B302" s="2">
        <v>190282</v>
      </c>
      <c r="C302" s="2">
        <v>67900</v>
      </c>
      <c r="D302" s="2">
        <v>13224</v>
      </c>
      <c r="E302">
        <v>265</v>
      </c>
      <c r="F302" t="s">
        <v>13</v>
      </c>
      <c r="G302" t="s">
        <v>10</v>
      </c>
      <c r="H302" s="2">
        <f t="shared" si="8"/>
        <v>109158</v>
      </c>
      <c r="I302" s="2">
        <f t="shared" si="9"/>
        <v>81124</v>
      </c>
    </row>
    <row r="303" spans="1:9">
      <c r="A303" s="1">
        <v>44132</v>
      </c>
      <c r="B303" s="2">
        <v>111693</v>
      </c>
      <c r="C303" s="2">
        <v>77701</v>
      </c>
      <c r="D303" s="2">
        <v>27582</v>
      </c>
      <c r="E303">
        <v>321</v>
      </c>
      <c r="F303" t="s">
        <v>13</v>
      </c>
      <c r="G303" t="s">
        <v>10</v>
      </c>
      <c r="H303" s="2">
        <f t="shared" si="8"/>
        <v>6410</v>
      </c>
      <c r="I303" s="2">
        <f t="shared" si="9"/>
        <v>105283</v>
      </c>
    </row>
    <row r="304" spans="1:9">
      <c r="A304" s="1">
        <v>44133</v>
      </c>
      <c r="B304" s="2">
        <v>176739</v>
      </c>
      <c r="C304" s="2">
        <v>49033</v>
      </c>
      <c r="D304" s="2">
        <v>9025</v>
      </c>
      <c r="E304">
        <v>160</v>
      </c>
      <c r="F304" t="s">
        <v>13</v>
      </c>
      <c r="G304" t="s">
        <v>14</v>
      </c>
      <c r="H304" s="2">
        <f t="shared" si="8"/>
        <v>118681</v>
      </c>
      <c r="I304" s="2">
        <f t="shared" si="9"/>
        <v>58058</v>
      </c>
    </row>
    <row r="305" spans="1:9">
      <c r="A305" s="1">
        <v>44134</v>
      </c>
      <c r="B305" s="2">
        <v>115961</v>
      </c>
      <c r="C305" s="2">
        <v>40805</v>
      </c>
      <c r="D305" s="2">
        <v>23950</v>
      </c>
      <c r="E305">
        <v>228</v>
      </c>
      <c r="F305" t="s">
        <v>7</v>
      </c>
      <c r="G305" t="s">
        <v>8</v>
      </c>
      <c r="H305" s="2">
        <f t="shared" si="8"/>
        <v>51206</v>
      </c>
      <c r="I305" s="2">
        <f t="shared" si="9"/>
        <v>64755</v>
      </c>
    </row>
    <row r="306" spans="1:9">
      <c r="A306" s="1">
        <v>44135</v>
      </c>
      <c r="B306" s="2">
        <v>186678</v>
      </c>
      <c r="C306" s="2">
        <v>65851</v>
      </c>
      <c r="D306" s="2">
        <v>24187</v>
      </c>
      <c r="E306">
        <v>272</v>
      </c>
      <c r="F306" t="s">
        <v>13</v>
      </c>
      <c r="G306" t="s">
        <v>12</v>
      </c>
      <c r="H306" s="2">
        <f t="shared" si="8"/>
        <v>96640</v>
      </c>
      <c r="I306" s="2">
        <f t="shared" si="9"/>
        <v>90038</v>
      </c>
    </row>
    <row r="307" spans="1:9">
      <c r="A307" s="1">
        <v>44136</v>
      </c>
      <c r="B307" s="2">
        <v>134532</v>
      </c>
      <c r="C307" s="2">
        <v>56832</v>
      </c>
      <c r="D307" s="2">
        <v>25093</v>
      </c>
      <c r="E307">
        <v>255</v>
      </c>
      <c r="F307" t="s">
        <v>11</v>
      </c>
      <c r="G307" t="s">
        <v>10</v>
      </c>
      <c r="H307" s="2">
        <f t="shared" si="8"/>
        <v>52607</v>
      </c>
      <c r="I307" s="2">
        <f t="shared" si="9"/>
        <v>81925</v>
      </c>
    </row>
    <row r="308" spans="1:9">
      <c r="A308" s="1">
        <v>44137</v>
      </c>
      <c r="B308" s="2">
        <v>141994</v>
      </c>
      <c r="C308" s="2">
        <v>93437</v>
      </c>
      <c r="D308" s="2">
        <v>11155</v>
      </c>
      <c r="E308">
        <v>477</v>
      </c>
      <c r="F308" t="s">
        <v>11</v>
      </c>
      <c r="G308" t="s">
        <v>8</v>
      </c>
      <c r="H308" s="2">
        <f t="shared" si="8"/>
        <v>37402</v>
      </c>
      <c r="I308" s="2">
        <f t="shared" si="9"/>
        <v>104592</v>
      </c>
    </row>
    <row r="309" spans="1:9">
      <c r="A309" s="1">
        <v>44138</v>
      </c>
      <c r="B309" s="2">
        <v>116133</v>
      </c>
      <c r="C309" s="2">
        <v>43944</v>
      </c>
      <c r="D309" s="2">
        <v>18839</v>
      </c>
      <c r="E309">
        <v>209</v>
      </c>
      <c r="F309" t="s">
        <v>11</v>
      </c>
      <c r="G309" t="s">
        <v>10</v>
      </c>
      <c r="H309" s="2">
        <f t="shared" si="8"/>
        <v>53350</v>
      </c>
      <c r="I309" s="2">
        <f t="shared" si="9"/>
        <v>62783</v>
      </c>
    </row>
    <row r="310" spans="1:9">
      <c r="A310" s="1">
        <v>44139</v>
      </c>
      <c r="B310" s="2">
        <v>121268</v>
      </c>
      <c r="C310" s="2">
        <v>49873</v>
      </c>
      <c r="D310" s="2">
        <v>5719</v>
      </c>
      <c r="E310">
        <v>368</v>
      </c>
      <c r="F310" t="s">
        <v>9</v>
      </c>
      <c r="G310" t="s">
        <v>10</v>
      </c>
      <c r="H310" s="2">
        <f t="shared" si="8"/>
        <v>65676</v>
      </c>
      <c r="I310" s="2">
        <f t="shared" si="9"/>
        <v>55592</v>
      </c>
    </row>
    <row r="311" spans="1:9">
      <c r="A311" s="1">
        <v>44140</v>
      </c>
      <c r="B311" s="2">
        <v>91653</v>
      </c>
      <c r="C311" s="2">
        <v>70372</v>
      </c>
      <c r="D311" s="2">
        <v>19890</v>
      </c>
      <c r="E311">
        <v>455</v>
      </c>
      <c r="F311" t="s">
        <v>7</v>
      </c>
      <c r="G311" t="s">
        <v>12</v>
      </c>
      <c r="H311" s="2">
        <f t="shared" si="8"/>
        <v>1391</v>
      </c>
      <c r="I311" s="2">
        <f t="shared" si="9"/>
        <v>90262</v>
      </c>
    </row>
    <row r="312" spans="1:9">
      <c r="A312" s="1">
        <v>44141</v>
      </c>
      <c r="B312" s="2">
        <v>181829</v>
      </c>
      <c r="C312" s="2">
        <v>45379</v>
      </c>
      <c r="D312" s="2">
        <v>27900</v>
      </c>
      <c r="E312">
        <v>490</v>
      </c>
      <c r="F312" t="s">
        <v>13</v>
      </c>
      <c r="G312" t="s">
        <v>12</v>
      </c>
      <c r="H312" s="2">
        <f t="shared" si="8"/>
        <v>108550</v>
      </c>
      <c r="I312" s="2">
        <f t="shared" si="9"/>
        <v>73279</v>
      </c>
    </row>
    <row r="313" spans="1:9">
      <c r="A313" s="1">
        <v>44142</v>
      </c>
      <c r="B313" s="2">
        <v>188377</v>
      </c>
      <c r="C313" s="2">
        <v>66751</v>
      </c>
      <c r="D313" s="2">
        <v>25963</v>
      </c>
      <c r="E313">
        <v>377</v>
      </c>
      <c r="F313" t="s">
        <v>9</v>
      </c>
      <c r="G313" t="s">
        <v>12</v>
      </c>
      <c r="H313" s="2">
        <f t="shared" si="8"/>
        <v>95663</v>
      </c>
      <c r="I313" s="2">
        <f t="shared" si="9"/>
        <v>92714</v>
      </c>
    </row>
    <row r="314" spans="1:9">
      <c r="A314" s="1">
        <v>44143</v>
      </c>
      <c r="B314" s="2">
        <v>61622</v>
      </c>
      <c r="C314" s="2">
        <v>35110</v>
      </c>
      <c r="D314" s="2">
        <v>22356</v>
      </c>
      <c r="E314">
        <v>173</v>
      </c>
      <c r="F314" t="s">
        <v>13</v>
      </c>
      <c r="G314" t="s">
        <v>10</v>
      </c>
      <c r="H314" s="2">
        <f t="shared" si="8"/>
        <v>4156</v>
      </c>
      <c r="I314" s="2">
        <f t="shared" si="9"/>
        <v>57466</v>
      </c>
    </row>
    <row r="315" spans="1:9">
      <c r="A315" s="1">
        <v>44144</v>
      </c>
      <c r="B315" s="2">
        <v>108756</v>
      </c>
      <c r="C315" s="2">
        <v>84341</v>
      </c>
      <c r="D315" s="2">
        <v>25102</v>
      </c>
      <c r="E315">
        <v>306</v>
      </c>
      <c r="F315" t="s">
        <v>9</v>
      </c>
      <c r="G315" t="s">
        <v>10</v>
      </c>
      <c r="H315" s="2">
        <f t="shared" si="8"/>
        <v>-687</v>
      </c>
      <c r="I315" s="2">
        <f t="shared" si="9"/>
        <v>109443</v>
      </c>
    </row>
    <row r="316" spans="1:9">
      <c r="A316" s="1">
        <v>44145</v>
      </c>
      <c r="B316" s="2">
        <v>100809</v>
      </c>
      <c r="C316" s="2">
        <v>42087</v>
      </c>
      <c r="D316" s="2">
        <v>28779</v>
      </c>
      <c r="E316">
        <v>487</v>
      </c>
      <c r="F316" t="s">
        <v>9</v>
      </c>
      <c r="G316" t="s">
        <v>10</v>
      </c>
      <c r="H316" s="2">
        <f t="shared" si="8"/>
        <v>29943</v>
      </c>
      <c r="I316" s="2">
        <f t="shared" si="9"/>
        <v>70866</v>
      </c>
    </row>
    <row r="317" spans="1:9">
      <c r="A317" s="1">
        <v>44146</v>
      </c>
      <c r="B317" s="2">
        <v>76725</v>
      </c>
      <c r="C317" s="2">
        <v>53762</v>
      </c>
      <c r="D317" s="2">
        <v>25786</v>
      </c>
      <c r="E317">
        <v>378</v>
      </c>
      <c r="F317" t="s">
        <v>11</v>
      </c>
      <c r="G317" t="s">
        <v>12</v>
      </c>
      <c r="H317" s="2">
        <f t="shared" si="8"/>
        <v>-2823</v>
      </c>
      <c r="I317" s="2">
        <f t="shared" si="9"/>
        <v>79548</v>
      </c>
    </row>
    <row r="318" spans="1:9">
      <c r="A318" s="1">
        <v>44147</v>
      </c>
      <c r="B318" s="2">
        <v>111226</v>
      </c>
      <c r="C318" s="2">
        <v>39596</v>
      </c>
      <c r="D318" s="2">
        <v>25936</v>
      </c>
      <c r="E318">
        <v>474</v>
      </c>
      <c r="F318" t="s">
        <v>11</v>
      </c>
      <c r="G318" t="s">
        <v>14</v>
      </c>
      <c r="H318" s="2">
        <f t="shared" si="8"/>
        <v>45694</v>
      </c>
      <c r="I318" s="2">
        <f t="shared" si="9"/>
        <v>65532</v>
      </c>
    </row>
    <row r="319" spans="1:9">
      <c r="A319" s="1">
        <v>44148</v>
      </c>
      <c r="B319" s="2">
        <v>141182</v>
      </c>
      <c r="C319" s="2">
        <v>48313</v>
      </c>
      <c r="D319" s="2">
        <v>23591</v>
      </c>
      <c r="E319">
        <v>425</v>
      </c>
      <c r="F319" t="s">
        <v>9</v>
      </c>
      <c r="G319" t="s">
        <v>8</v>
      </c>
      <c r="H319" s="2">
        <f t="shared" si="8"/>
        <v>69278</v>
      </c>
      <c r="I319" s="2">
        <f t="shared" si="9"/>
        <v>71904</v>
      </c>
    </row>
    <row r="320" spans="1:9">
      <c r="A320" s="1">
        <v>44149</v>
      </c>
      <c r="B320" s="2">
        <v>89402</v>
      </c>
      <c r="C320" s="2">
        <v>96549</v>
      </c>
      <c r="D320" s="2">
        <v>9426</v>
      </c>
      <c r="E320">
        <v>439</v>
      </c>
      <c r="F320" t="s">
        <v>11</v>
      </c>
      <c r="G320" t="s">
        <v>14</v>
      </c>
      <c r="H320" s="2">
        <f t="shared" si="8"/>
        <v>-16573</v>
      </c>
      <c r="I320" s="2">
        <f t="shared" si="9"/>
        <v>105975</v>
      </c>
    </row>
    <row r="321" spans="1:9">
      <c r="A321" s="1">
        <v>44150</v>
      </c>
      <c r="B321" s="2">
        <v>64263</v>
      </c>
      <c r="C321" s="2">
        <v>53705</v>
      </c>
      <c r="D321" s="2">
        <v>28303</v>
      </c>
      <c r="E321">
        <v>456</v>
      </c>
      <c r="F321" t="s">
        <v>9</v>
      </c>
      <c r="G321" t="s">
        <v>10</v>
      </c>
      <c r="H321" s="2">
        <f t="shared" si="8"/>
        <v>-17745</v>
      </c>
      <c r="I321" s="2">
        <f t="shared" si="9"/>
        <v>82008</v>
      </c>
    </row>
    <row r="322" spans="1:9">
      <c r="A322" s="1">
        <v>44151</v>
      </c>
      <c r="B322" s="2">
        <v>107924</v>
      </c>
      <c r="C322" s="2">
        <v>97364</v>
      </c>
      <c r="D322" s="2">
        <v>17512</v>
      </c>
      <c r="E322">
        <v>439</v>
      </c>
      <c r="F322" t="s">
        <v>7</v>
      </c>
      <c r="G322" t="s">
        <v>10</v>
      </c>
      <c r="H322" s="2">
        <f t="shared" si="8"/>
        <v>-6952</v>
      </c>
      <c r="I322" s="2">
        <f t="shared" si="9"/>
        <v>114876</v>
      </c>
    </row>
    <row r="323" spans="1:9">
      <c r="A323" s="1">
        <v>44152</v>
      </c>
      <c r="B323" s="2">
        <v>134182</v>
      </c>
      <c r="C323" s="2">
        <v>32023</v>
      </c>
      <c r="D323" s="2">
        <v>20064</v>
      </c>
      <c r="E323">
        <v>303</v>
      </c>
      <c r="F323" t="s">
        <v>11</v>
      </c>
      <c r="G323" t="s">
        <v>14</v>
      </c>
      <c r="H323" s="2">
        <f t="shared" ref="H323:H386" si="10">B323-C323-D323</f>
        <v>82095</v>
      </c>
      <c r="I323" s="2">
        <f t="shared" ref="I323:I386" si="11">C323+D323</f>
        <v>52087</v>
      </c>
    </row>
    <row r="324" spans="1:9">
      <c r="A324" s="1">
        <v>44153</v>
      </c>
      <c r="B324" s="2">
        <v>95737</v>
      </c>
      <c r="C324" s="2">
        <v>89796</v>
      </c>
      <c r="D324" s="2">
        <v>18767</v>
      </c>
      <c r="E324">
        <v>260</v>
      </c>
      <c r="F324" t="s">
        <v>11</v>
      </c>
      <c r="G324" t="s">
        <v>10</v>
      </c>
      <c r="H324" s="2">
        <f t="shared" si="10"/>
        <v>-12826</v>
      </c>
      <c r="I324" s="2">
        <f t="shared" si="11"/>
        <v>108563</v>
      </c>
    </row>
    <row r="325" spans="1:9">
      <c r="A325" s="1">
        <v>44154</v>
      </c>
      <c r="B325" s="2">
        <v>161332</v>
      </c>
      <c r="C325" s="2">
        <v>94429</v>
      </c>
      <c r="D325" s="2">
        <v>16308</v>
      </c>
      <c r="E325">
        <v>127</v>
      </c>
      <c r="F325" t="s">
        <v>11</v>
      </c>
      <c r="G325" t="s">
        <v>8</v>
      </c>
      <c r="H325" s="2">
        <f t="shared" si="10"/>
        <v>50595</v>
      </c>
      <c r="I325" s="2">
        <f t="shared" si="11"/>
        <v>110737</v>
      </c>
    </row>
    <row r="326" spans="1:9">
      <c r="A326" s="1">
        <v>44155</v>
      </c>
      <c r="B326" s="2">
        <v>149563</v>
      </c>
      <c r="C326" s="2">
        <v>91627</v>
      </c>
      <c r="D326" s="2">
        <v>16477</v>
      </c>
      <c r="E326">
        <v>491</v>
      </c>
      <c r="F326" t="s">
        <v>7</v>
      </c>
      <c r="G326" t="s">
        <v>10</v>
      </c>
      <c r="H326" s="2">
        <f t="shared" si="10"/>
        <v>41459</v>
      </c>
      <c r="I326" s="2">
        <f t="shared" si="11"/>
        <v>108104</v>
      </c>
    </row>
    <row r="327" spans="1:9">
      <c r="A327" s="1">
        <v>44156</v>
      </c>
      <c r="B327" s="2">
        <v>188575</v>
      </c>
      <c r="C327" s="2">
        <v>63848</v>
      </c>
      <c r="D327" s="2">
        <v>17903</v>
      </c>
      <c r="E327">
        <v>356</v>
      </c>
      <c r="F327" t="s">
        <v>9</v>
      </c>
      <c r="G327" t="s">
        <v>8</v>
      </c>
      <c r="H327" s="2">
        <f t="shared" si="10"/>
        <v>106824</v>
      </c>
      <c r="I327" s="2">
        <f t="shared" si="11"/>
        <v>81751</v>
      </c>
    </row>
    <row r="328" spans="1:9">
      <c r="A328" s="1">
        <v>44157</v>
      </c>
      <c r="B328" s="2">
        <v>161371</v>
      </c>
      <c r="C328" s="2">
        <v>67804</v>
      </c>
      <c r="D328" s="2">
        <v>29770</v>
      </c>
      <c r="E328">
        <v>264</v>
      </c>
      <c r="F328" t="s">
        <v>13</v>
      </c>
      <c r="G328" t="s">
        <v>14</v>
      </c>
      <c r="H328" s="2">
        <f t="shared" si="10"/>
        <v>63797</v>
      </c>
      <c r="I328" s="2">
        <f t="shared" si="11"/>
        <v>97574</v>
      </c>
    </row>
    <row r="329" spans="1:9">
      <c r="A329" s="1">
        <v>44158</v>
      </c>
      <c r="B329" s="2">
        <v>98709</v>
      </c>
      <c r="C329" s="2">
        <v>45379</v>
      </c>
      <c r="D329" s="2">
        <v>13680</v>
      </c>
      <c r="E329">
        <v>162</v>
      </c>
      <c r="F329" t="s">
        <v>11</v>
      </c>
      <c r="G329" t="s">
        <v>14</v>
      </c>
      <c r="H329" s="2">
        <f t="shared" si="10"/>
        <v>39650</v>
      </c>
      <c r="I329" s="2">
        <f t="shared" si="11"/>
        <v>59059</v>
      </c>
    </row>
    <row r="330" spans="1:9">
      <c r="A330" s="1">
        <v>44159</v>
      </c>
      <c r="B330" s="2">
        <v>81172</v>
      </c>
      <c r="C330" s="2">
        <v>89664</v>
      </c>
      <c r="D330" s="2">
        <v>7204</v>
      </c>
      <c r="E330">
        <v>121</v>
      </c>
      <c r="F330" t="s">
        <v>9</v>
      </c>
      <c r="G330" t="s">
        <v>10</v>
      </c>
      <c r="H330" s="2">
        <f t="shared" si="10"/>
        <v>-15696</v>
      </c>
      <c r="I330" s="2">
        <f t="shared" si="11"/>
        <v>96868</v>
      </c>
    </row>
    <row r="331" spans="1:9">
      <c r="A331" s="1">
        <v>44160</v>
      </c>
      <c r="B331" s="2">
        <v>71555</v>
      </c>
      <c r="C331" s="2">
        <v>57766</v>
      </c>
      <c r="D331" s="2">
        <v>26729</v>
      </c>
      <c r="E331">
        <v>169</v>
      </c>
      <c r="F331" t="s">
        <v>7</v>
      </c>
      <c r="G331" t="s">
        <v>8</v>
      </c>
      <c r="H331" s="2">
        <f t="shared" si="10"/>
        <v>-12940</v>
      </c>
      <c r="I331" s="2">
        <f t="shared" si="11"/>
        <v>84495</v>
      </c>
    </row>
    <row r="332" spans="1:9">
      <c r="A332" s="1">
        <v>44161</v>
      </c>
      <c r="B332" s="2">
        <v>113276</v>
      </c>
      <c r="C332" s="2">
        <v>98099</v>
      </c>
      <c r="D332" s="2">
        <v>24660</v>
      </c>
      <c r="E332">
        <v>480</v>
      </c>
      <c r="F332" t="s">
        <v>13</v>
      </c>
      <c r="G332" t="s">
        <v>10</v>
      </c>
      <c r="H332" s="2">
        <f t="shared" si="10"/>
        <v>-9483</v>
      </c>
      <c r="I332" s="2">
        <f t="shared" si="11"/>
        <v>122759</v>
      </c>
    </row>
    <row r="333" spans="1:9">
      <c r="A333" s="1">
        <v>44162</v>
      </c>
      <c r="B333" s="2">
        <v>117492</v>
      </c>
      <c r="C333" s="2">
        <v>66060</v>
      </c>
      <c r="D333" s="2">
        <v>6102</v>
      </c>
      <c r="E333">
        <v>195</v>
      </c>
      <c r="F333" t="s">
        <v>11</v>
      </c>
      <c r="G333" t="s">
        <v>12</v>
      </c>
      <c r="H333" s="2">
        <f t="shared" si="10"/>
        <v>45330</v>
      </c>
      <c r="I333" s="2">
        <f t="shared" si="11"/>
        <v>72162</v>
      </c>
    </row>
    <row r="334" spans="1:9">
      <c r="A334" s="1">
        <v>44163</v>
      </c>
      <c r="B334" s="2">
        <v>149599</v>
      </c>
      <c r="C334" s="2">
        <v>99122</v>
      </c>
      <c r="D334" s="2">
        <v>10243</v>
      </c>
      <c r="E334">
        <v>262</v>
      </c>
      <c r="F334" t="s">
        <v>7</v>
      </c>
      <c r="G334" t="s">
        <v>12</v>
      </c>
      <c r="H334" s="2">
        <f t="shared" si="10"/>
        <v>40234</v>
      </c>
      <c r="I334" s="2">
        <f t="shared" si="11"/>
        <v>109365</v>
      </c>
    </row>
    <row r="335" spans="1:9">
      <c r="A335" s="1">
        <v>44164</v>
      </c>
      <c r="B335" s="2">
        <v>71046</v>
      </c>
      <c r="C335" s="2">
        <v>46087</v>
      </c>
      <c r="D335" s="2">
        <v>11614</v>
      </c>
      <c r="E335">
        <v>178</v>
      </c>
      <c r="F335" t="s">
        <v>7</v>
      </c>
      <c r="G335" t="s">
        <v>12</v>
      </c>
      <c r="H335" s="2">
        <f t="shared" si="10"/>
        <v>13345</v>
      </c>
      <c r="I335" s="2">
        <f t="shared" si="11"/>
        <v>57701</v>
      </c>
    </row>
    <row r="336" spans="1:9">
      <c r="A336" s="1">
        <v>44165</v>
      </c>
      <c r="B336" s="2">
        <v>176021</v>
      </c>
      <c r="C336" s="2">
        <v>78868</v>
      </c>
      <c r="D336" s="2">
        <v>21299</v>
      </c>
      <c r="E336">
        <v>104</v>
      </c>
      <c r="F336" t="s">
        <v>13</v>
      </c>
      <c r="G336" t="s">
        <v>12</v>
      </c>
      <c r="H336" s="2">
        <f t="shared" si="10"/>
        <v>75854</v>
      </c>
      <c r="I336" s="2">
        <f t="shared" si="11"/>
        <v>100167</v>
      </c>
    </row>
    <row r="337" spans="1:9">
      <c r="A337" s="1">
        <v>44166</v>
      </c>
      <c r="B337" s="2">
        <v>64853</v>
      </c>
      <c r="C337" s="2">
        <v>53225</v>
      </c>
      <c r="D337" s="2">
        <v>13707</v>
      </c>
      <c r="E337">
        <v>415</v>
      </c>
      <c r="F337" t="s">
        <v>9</v>
      </c>
      <c r="G337" t="s">
        <v>10</v>
      </c>
      <c r="H337" s="2">
        <f t="shared" si="10"/>
        <v>-2079</v>
      </c>
      <c r="I337" s="2">
        <f t="shared" si="11"/>
        <v>66932</v>
      </c>
    </row>
    <row r="338" spans="1:9">
      <c r="A338" s="1">
        <v>44167</v>
      </c>
      <c r="B338" s="2">
        <v>180900</v>
      </c>
      <c r="C338" s="2">
        <v>36643</v>
      </c>
      <c r="D338" s="2">
        <v>18913</v>
      </c>
      <c r="E338">
        <v>219</v>
      </c>
      <c r="F338" t="s">
        <v>11</v>
      </c>
      <c r="G338" t="s">
        <v>12</v>
      </c>
      <c r="H338" s="2">
        <f t="shared" si="10"/>
        <v>125344</v>
      </c>
      <c r="I338" s="2">
        <f t="shared" si="11"/>
        <v>55556</v>
      </c>
    </row>
    <row r="339" spans="1:9">
      <c r="A339" s="1">
        <v>44168</v>
      </c>
      <c r="B339" s="2">
        <v>119129</v>
      </c>
      <c r="C339" s="2">
        <v>66727</v>
      </c>
      <c r="D339" s="2">
        <v>26607</v>
      </c>
      <c r="E339">
        <v>401</v>
      </c>
      <c r="F339" t="s">
        <v>11</v>
      </c>
      <c r="G339" t="s">
        <v>8</v>
      </c>
      <c r="H339" s="2">
        <f t="shared" si="10"/>
        <v>25795</v>
      </c>
      <c r="I339" s="2">
        <f t="shared" si="11"/>
        <v>93334</v>
      </c>
    </row>
    <row r="340" spans="1:9">
      <c r="A340" s="1">
        <v>44169</v>
      </c>
      <c r="B340" s="2">
        <v>174130</v>
      </c>
      <c r="C340" s="2">
        <v>41005</v>
      </c>
      <c r="D340" s="2">
        <v>29968</v>
      </c>
      <c r="E340">
        <v>277</v>
      </c>
      <c r="F340" t="s">
        <v>9</v>
      </c>
      <c r="G340" t="s">
        <v>14</v>
      </c>
      <c r="H340" s="2">
        <f t="shared" si="10"/>
        <v>103157</v>
      </c>
      <c r="I340" s="2">
        <f t="shared" si="11"/>
        <v>70973</v>
      </c>
    </row>
    <row r="341" spans="1:9">
      <c r="A341" s="1">
        <v>44170</v>
      </c>
      <c r="B341" s="2">
        <v>181789</v>
      </c>
      <c r="C341" s="2">
        <v>95697</v>
      </c>
      <c r="D341" s="2">
        <v>5630</v>
      </c>
      <c r="E341">
        <v>275</v>
      </c>
      <c r="F341" t="s">
        <v>9</v>
      </c>
      <c r="G341" t="s">
        <v>14</v>
      </c>
      <c r="H341" s="2">
        <f t="shared" si="10"/>
        <v>80462</v>
      </c>
      <c r="I341" s="2">
        <f t="shared" si="11"/>
        <v>101327</v>
      </c>
    </row>
    <row r="342" spans="1:9">
      <c r="A342" s="1">
        <v>44171</v>
      </c>
      <c r="B342" s="2">
        <v>98890</v>
      </c>
      <c r="C342" s="2">
        <v>46029</v>
      </c>
      <c r="D342" s="2">
        <v>16908</v>
      </c>
      <c r="E342">
        <v>489</v>
      </c>
      <c r="F342" t="s">
        <v>9</v>
      </c>
      <c r="G342" t="s">
        <v>12</v>
      </c>
      <c r="H342" s="2">
        <f t="shared" si="10"/>
        <v>35953</v>
      </c>
      <c r="I342" s="2">
        <f t="shared" si="11"/>
        <v>62937</v>
      </c>
    </row>
    <row r="343" spans="1:9">
      <c r="A343" s="1">
        <v>44172</v>
      </c>
      <c r="B343" s="2">
        <v>126017</v>
      </c>
      <c r="C343" s="2">
        <v>44226</v>
      </c>
      <c r="D343" s="2">
        <v>15847</v>
      </c>
      <c r="E343">
        <v>316</v>
      </c>
      <c r="F343" t="s">
        <v>13</v>
      </c>
      <c r="G343" t="s">
        <v>12</v>
      </c>
      <c r="H343" s="2">
        <f t="shared" si="10"/>
        <v>65944</v>
      </c>
      <c r="I343" s="2">
        <f t="shared" si="11"/>
        <v>60073</v>
      </c>
    </row>
    <row r="344" spans="1:9">
      <c r="A344" s="1">
        <v>44173</v>
      </c>
      <c r="B344" s="2">
        <v>192596</v>
      </c>
      <c r="C344" s="2">
        <v>93646</v>
      </c>
      <c r="D344" s="2">
        <v>14171</v>
      </c>
      <c r="E344">
        <v>155</v>
      </c>
      <c r="F344" t="s">
        <v>13</v>
      </c>
      <c r="G344" t="s">
        <v>12</v>
      </c>
      <c r="H344" s="2">
        <f t="shared" si="10"/>
        <v>84779</v>
      </c>
      <c r="I344" s="2">
        <f t="shared" si="11"/>
        <v>107817</v>
      </c>
    </row>
    <row r="345" spans="1:9">
      <c r="A345" s="1">
        <v>44174</v>
      </c>
      <c r="B345" s="2">
        <v>160424</v>
      </c>
      <c r="C345" s="2">
        <v>90603</v>
      </c>
      <c r="D345" s="2">
        <v>17721</v>
      </c>
      <c r="E345">
        <v>465</v>
      </c>
      <c r="F345" t="s">
        <v>11</v>
      </c>
      <c r="G345" t="s">
        <v>10</v>
      </c>
      <c r="H345" s="2">
        <f t="shared" si="10"/>
        <v>52100</v>
      </c>
      <c r="I345" s="2">
        <f t="shared" si="11"/>
        <v>108324</v>
      </c>
    </row>
    <row r="346" spans="1:9">
      <c r="A346" s="1">
        <v>44175</v>
      </c>
      <c r="B346" s="2">
        <v>75048</v>
      </c>
      <c r="C346" s="2">
        <v>58731</v>
      </c>
      <c r="D346" s="2">
        <v>28067</v>
      </c>
      <c r="E346">
        <v>286</v>
      </c>
      <c r="F346" t="s">
        <v>13</v>
      </c>
      <c r="G346" t="s">
        <v>14</v>
      </c>
      <c r="H346" s="2">
        <f t="shared" si="10"/>
        <v>-11750</v>
      </c>
      <c r="I346" s="2">
        <f t="shared" si="11"/>
        <v>86798</v>
      </c>
    </row>
    <row r="347" spans="1:9">
      <c r="A347" s="1">
        <v>44176</v>
      </c>
      <c r="B347" s="2">
        <v>114912</v>
      </c>
      <c r="C347" s="2">
        <v>98926</v>
      </c>
      <c r="D347" s="2">
        <v>21661</v>
      </c>
      <c r="E347">
        <v>331</v>
      </c>
      <c r="F347" t="s">
        <v>7</v>
      </c>
      <c r="G347" t="s">
        <v>12</v>
      </c>
      <c r="H347" s="2">
        <f t="shared" si="10"/>
        <v>-5675</v>
      </c>
      <c r="I347" s="2">
        <f t="shared" si="11"/>
        <v>120587</v>
      </c>
    </row>
    <row r="348" spans="1:9">
      <c r="A348" s="1">
        <v>44177</v>
      </c>
      <c r="B348" s="2">
        <v>94008</v>
      </c>
      <c r="C348" s="2">
        <v>35997</v>
      </c>
      <c r="D348" s="2">
        <v>21616</v>
      </c>
      <c r="E348">
        <v>354</v>
      </c>
      <c r="F348" t="s">
        <v>11</v>
      </c>
      <c r="G348" t="s">
        <v>8</v>
      </c>
      <c r="H348" s="2">
        <f t="shared" si="10"/>
        <v>36395</v>
      </c>
      <c r="I348" s="2">
        <f t="shared" si="11"/>
        <v>57613</v>
      </c>
    </row>
    <row r="349" spans="1:9">
      <c r="A349" s="1">
        <v>44178</v>
      </c>
      <c r="B349" s="2">
        <v>191132</v>
      </c>
      <c r="C349" s="2">
        <v>85506</v>
      </c>
      <c r="D349" s="2">
        <v>14744</v>
      </c>
      <c r="E349">
        <v>203</v>
      </c>
      <c r="F349" t="s">
        <v>13</v>
      </c>
      <c r="G349" t="s">
        <v>12</v>
      </c>
      <c r="H349" s="2">
        <f t="shared" si="10"/>
        <v>90882</v>
      </c>
      <c r="I349" s="2">
        <f t="shared" si="11"/>
        <v>100250</v>
      </c>
    </row>
    <row r="350" spans="1:9">
      <c r="A350" s="1">
        <v>44179</v>
      </c>
      <c r="B350" s="2">
        <v>143559</v>
      </c>
      <c r="C350" s="2">
        <v>79815</v>
      </c>
      <c r="D350" s="2">
        <v>10690</v>
      </c>
      <c r="E350">
        <v>176</v>
      </c>
      <c r="F350" t="s">
        <v>9</v>
      </c>
      <c r="G350" t="s">
        <v>14</v>
      </c>
      <c r="H350" s="2">
        <f t="shared" si="10"/>
        <v>53054</v>
      </c>
      <c r="I350" s="2">
        <f t="shared" si="11"/>
        <v>90505</v>
      </c>
    </row>
    <row r="351" spans="1:9">
      <c r="A351" s="1">
        <v>44180</v>
      </c>
      <c r="B351" s="2">
        <v>115337</v>
      </c>
      <c r="C351" s="2">
        <v>72092</v>
      </c>
      <c r="D351" s="2">
        <v>18401</v>
      </c>
      <c r="E351">
        <v>329</v>
      </c>
      <c r="F351" t="s">
        <v>7</v>
      </c>
      <c r="G351" t="s">
        <v>12</v>
      </c>
      <c r="H351" s="2">
        <f t="shared" si="10"/>
        <v>24844</v>
      </c>
      <c r="I351" s="2">
        <f t="shared" si="11"/>
        <v>90493</v>
      </c>
    </row>
    <row r="352" spans="1:9">
      <c r="A352" s="1">
        <v>44181</v>
      </c>
      <c r="B352" s="2">
        <v>170616</v>
      </c>
      <c r="C352" s="2">
        <v>92539</v>
      </c>
      <c r="D352" s="2">
        <v>12659</v>
      </c>
      <c r="E352">
        <v>357</v>
      </c>
      <c r="F352" t="s">
        <v>9</v>
      </c>
      <c r="G352" t="s">
        <v>14</v>
      </c>
      <c r="H352" s="2">
        <f t="shared" si="10"/>
        <v>65418</v>
      </c>
      <c r="I352" s="2">
        <f t="shared" si="11"/>
        <v>105198</v>
      </c>
    </row>
    <row r="353" spans="1:9">
      <c r="A353" s="1">
        <v>44182</v>
      </c>
      <c r="B353" s="2">
        <v>73350</v>
      </c>
      <c r="C353" s="2">
        <v>96077</v>
      </c>
      <c r="D353" s="2">
        <v>15601</v>
      </c>
      <c r="E353">
        <v>363</v>
      </c>
      <c r="F353" t="s">
        <v>11</v>
      </c>
      <c r="G353" t="s">
        <v>12</v>
      </c>
      <c r="H353" s="2">
        <f t="shared" si="10"/>
        <v>-38328</v>
      </c>
      <c r="I353" s="2">
        <f t="shared" si="11"/>
        <v>111678</v>
      </c>
    </row>
    <row r="354" spans="1:9">
      <c r="A354" s="1">
        <v>44183</v>
      </c>
      <c r="B354" s="2">
        <v>84354</v>
      </c>
      <c r="C354" s="2">
        <v>51817</v>
      </c>
      <c r="D354" s="2">
        <v>16704</v>
      </c>
      <c r="E354">
        <v>430</v>
      </c>
      <c r="F354" t="s">
        <v>9</v>
      </c>
      <c r="G354" t="s">
        <v>8</v>
      </c>
      <c r="H354" s="2">
        <f t="shared" si="10"/>
        <v>15833</v>
      </c>
      <c r="I354" s="2">
        <f t="shared" si="11"/>
        <v>68521</v>
      </c>
    </row>
    <row r="355" spans="1:9">
      <c r="A355" s="1">
        <v>44184</v>
      </c>
      <c r="B355" s="2">
        <v>105186</v>
      </c>
      <c r="C355" s="2">
        <v>67861</v>
      </c>
      <c r="D355" s="2">
        <v>5025</v>
      </c>
      <c r="E355">
        <v>281</v>
      </c>
      <c r="F355" t="s">
        <v>13</v>
      </c>
      <c r="G355" t="s">
        <v>12</v>
      </c>
      <c r="H355" s="2">
        <f t="shared" si="10"/>
        <v>32300</v>
      </c>
      <c r="I355" s="2">
        <f t="shared" si="11"/>
        <v>72886</v>
      </c>
    </row>
    <row r="356" spans="1:9">
      <c r="A356" s="1">
        <v>44185</v>
      </c>
      <c r="B356" s="2">
        <v>88145</v>
      </c>
      <c r="C356" s="2">
        <v>43428</v>
      </c>
      <c r="D356" s="2">
        <v>20384</v>
      </c>
      <c r="E356">
        <v>480</v>
      </c>
      <c r="F356" t="s">
        <v>13</v>
      </c>
      <c r="G356" t="s">
        <v>8</v>
      </c>
      <c r="H356" s="2">
        <f t="shared" si="10"/>
        <v>24333</v>
      </c>
      <c r="I356" s="2">
        <f t="shared" si="11"/>
        <v>63812</v>
      </c>
    </row>
    <row r="357" spans="1:9">
      <c r="A357" s="1">
        <v>44186</v>
      </c>
      <c r="B357" s="2">
        <v>146123</v>
      </c>
      <c r="C357" s="2">
        <v>73934</v>
      </c>
      <c r="D357" s="2">
        <v>18705</v>
      </c>
      <c r="E357">
        <v>355</v>
      </c>
      <c r="F357" t="s">
        <v>11</v>
      </c>
      <c r="G357" t="s">
        <v>8</v>
      </c>
      <c r="H357" s="2">
        <f t="shared" si="10"/>
        <v>53484</v>
      </c>
      <c r="I357" s="2">
        <f t="shared" si="11"/>
        <v>92639</v>
      </c>
    </row>
    <row r="358" spans="1:9">
      <c r="A358" s="1">
        <v>44187</v>
      </c>
      <c r="B358" s="2">
        <v>80581</v>
      </c>
      <c r="C358" s="2">
        <v>40258</v>
      </c>
      <c r="D358" s="2">
        <v>28852</v>
      </c>
      <c r="E358">
        <v>137</v>
      </c>
      <c r="F358" t="s">
        <v>9</v>
      </c>
      <c r="G358" t="s">
        <v>12</v>
      </c>
      <c r="H358" s="2">
        <f t="shared" si="10"/>
        <v>11471</v>
      </c>
      <c r="I358" s="2">
        <f t="shared" si="11"/>
        <v>69110</v>
      </c>
    </row>
    <row r="359" spans="1:9">
      <c r="A359" s="1">
        <v>44188</v>
      </c>
      <c r="B359" s="2">
        <v>148929</v>
      </c>
      <c r="C359" s="2">
        <v>87775</v>
      </c>
      <c r="D359" s="2">
        <v>27794</v>
      </c>
      <c r="E359">
        <v>275</v>
      </c>
      <c r="F359" t="s">
        <v>11</v>
      </c>
      <c r="G359" t="s">
        <v>8</v>
      </c>
      <c r="H359" s="2">
        <f t="shared" si="10"/>
        <v>33360</v>
      </c>
      <c r="I359" s="2">
        <f t="shared" si="11"/>
        <v>115569</v>
      </c>
    </row>
    <row r="360" spans="1:9">
      <c r="A360" s="1">
        <v>44189</v>
      </c>
      <c r="B360" s="2">
        <v>83051</v>
      </c>
      <c r="C360" s="2">
        <v>35469</v>
      </c>
      <c r="D360" s="2">
        <v>13652</v>
      </c>
      <c r="E360">
        <v>126</v>
      </c>
      <c r="F360" t="s">
        <v>9</v>
      </c>
      <c r="G360" t="s">
        <v>10</v>
      </c>
      <c r="H360" s="2">
        <f t="shared" si="10"/>
        <v>33930</v>
      </c>
      <c r="I360" s="2">
        <f t="shared" si="11"/>
        <v>49121</v>
      </c>
    </row>
    <row r="361" spans="1:9">
      <c r="A361" s="1">
        <v>44190</v>
      </c>
      <c r="B361" s="2">
        <v>111474</v>
      </c>
      <c r="C361" s="2">
        <v>58854</v>
      </c>
      <c r="D361" s="2">
        <v>25148</v>
      </c>
      <c r="E361">
        <v>375</v>
      </c>
      <c r="F361" t="s">
        <v>7</v>
      </c>
      <c r="G361" t="s">
        <v>12</v>
      </c>
      <c r="H361" s="2">
        <f t="shared" si="10"/>
        <v>27472</v>
      </c>
      <c r="I361" s="2">
        <f t="shared" si="11"/>
        <v>84002</v>
      </c>
    </row>
    <row r="362" spans="1:9">
      <c r="A362" s="1">
        <v>44191</v>
      </c>
      <c r="B362" s="2">
        <v>151748</v>
      </c>
      <c r="C362" s="2">
        <v>36256</v>
      </c>
      <c r="D362" s="2">
        <v>27983</v>
      </c>
      <c r="E362">
        <v>239</v>
      </c>
      <c r="F362" t="s">
        <v>13</v>
      </c>
      <c r="G362" t="s">
        <v>12</v>
      </c>
      <c r="H362" s="2">
        <f t="shared" si="10"/>
        <v>87509</v>
      </c>
      <c r="I362" s="2">
        <f t="shared" si="11"/>
        <v>64239</v>
      </c>
    </row>
    <row r="363" spans="1:9">
      <c r="A363" s="1">
        <v>44192</v>
      </c>
      <c r="B363" s="2">
        <v>185995</v>
      </c>
      <c r="C363" s="2">
        <v>63937</v>
      </c>
      <c r="D363" s="2">
        <v>18379</v>
      </c>
      <c r="E363">
        <v>398</v>
      </c>
      <c r="F363" t="s">
        <v>11</v>
      </c>
      <c r="G363" t="s">
        <v>8</v>
      </c>
      <c r="H363" s="2">
        <f t="shared" si="10"/>
        <v>103679</v>
      </c>
      <c r="I363" s="2">
        <f t="shared" si="11"/>
        <v>82316</v>
      </c>
    </row>
    <row r="364" spans="1:9">
      <c r="A364" s="1">
        <v>44193</v>
      </c>
      <c r="B364" s="2">
        <v>129626</v>
      </c>
      <c r="C364" s="2">
        <v>31651</v>
      </c>
      <c r="D364" s="2">
        <v>26486</v>
      </c>
      <c r="E364">
        <v>386</v>
      </c>
      <c r="F364" t="s">
        <v>7</v>
      </c>
      <c r="G364" t="s">
        <v>8</v>
      </c>
      <c r="H364" s="2">
        <f t="shared" si="10"/>
        <v>71489</v>
      </c>
      <c r="I364" s="2">
        <f t="shared" si="11"/>
        <v>58137</v>
      </c>
    </row>
    <row r="365" spans="1:9">
      <c r="A365" s="1">
        <v>44194</v>
      </c>
      <c r="B365" s="2">
        <v>66960</v>
      </c>
      <c r="C365" s="2">
        <v>80288</v>
      </c>
      <c r="D365" s="2">
        <v>12006</v>
      </c>
      <c r="E365">
        <v>190</v>
      </c>
      <c r="F365" t="s">
        <v>7</v>
      </c>
      <c r="G365" t="s">
        <v>12</v>
      </c>
      <c r="H365" s="2">
        <f t="shared" si="10"/>
        <v>-25334</v>
      </c>
      <c r="I365" s="2">
        <f t="shared" si="11"/>
        <v>92294</v>
      </c>
    </row>
    <row r="366" spans="1:9">
      <c r="A366" s="1">
        <v>44195</v>
      </c>
      <c r="B366" s="2">
        <v>96408</v>
      </c>
      <c r="C366" s="2">
        <v>55051</v>
      </c>
      <c r="D366" s="2">
        <v>24867</v>
      </c>
      <c r="E366">
        <v>160</v>
      </c>
      <c r="F366" t="s">
        <v>11</v>
      </c>
      <c r="G366" t="s">
        <v>10</v>
      </c>
      <c r="H366" s="2">
        <f t="shared" si="10"/>
        <v>16490</v>
      </c>
      <c r="I366" s="2">
        <f t="shared" si="11"/>
        <v>79918</v>
      </c>
    </row>
    <row r="367" spans="1:9">
      <c r="A367" s="1">
        <v>44196</v>
      </c>
      <c r="B367" s="2">
        <v>154006</v>
      </c>
      <c r="C367" s="2">
        <v>57386</v>
      </c>
      <c r="D367" s="2">
        <v>23378</v>
      </c>
      <c r="E367">
        <v>464</v>
      </c>
      <c r="F367" t="s">
        <v>11</v>
      </c>
      <c r="G367" t="s">
        <v>8</v>
      </c>
      <c r="H367" s="2">
        <f t="shared" si="10"/>
        <v>73242</v>
      </c>
      <c r="I367" s="2">
        <f t="shared" si="11"/>
        <v>80764</v>
      </c>
    </row>
    <row r="368" spans="1:9">
      <c r="A368" s="1">
        <v>44197</v>
      </c>
      <c r="B368" s="2">
        <v>117134</v>
      </c>
      <c r="C368" s="2">
        <v>46184</v>
      </c>
      <c r="D368" s="2">
        <v>13682</v>
      </c>
      <c r="E368">
        <v>446</v>
      </c>
      <c r="F368" t="s">
        <v>7</v>
      </c>
      <c r="G368" t="s">
        <v>8</v>
      </c>
      <c r="H368" s="2">
        <f t="shared" si="10"/>
        <v>57268</v>
      </c>
      <c r="I368" s="2">
        <f t="shared" si="11"/>
        <v>59866</v>
      </c>
    </row>
    <row r="369" spans="1:9">
      <c r="A369" s="1">
        <v>44198</v>
      </c>
      <c r="B369" s="2">
        <v>192413</v>
      </c>
      <c r="C369" s="2">
        <v>63787</v>
      </c>
      <c r="D369" s="2">
        <v>6072</v>
      </c>
      <c r="E369">
        <v>262</v>
      </c>
      <c r="F369" t="s">
        <v>9</v>
      </c>
      <c r="G369" t="s">
        <v>14</v>
      </c>
      <c r="H369" s="2">
        <f t="shared" si="10"/>
        <v>122554</v>
      </c>
      <c r="I369" s="2">
        <f t="shared" si="11"/>
        <v>69859</v>
      </c>
    </row>
    <row r="370" spans="1:9">
      <c r="A370" s="1">
        <v>44199</v>
      </c>
      <c r="B370" s="2">
        <v>150327</v>
      </c>
      <c r="C370" s="2">
        <v>51621</v>
      </c>
      <c r="D370" s="2">
        <v>28091</v>
      </c>
      <c r="E370">
        <v>450</v>
      </c>
      <c r="F370" t="s">
        <v>7</v>
      </c>
      <c r="G370" t="s">
        <v>10</v>
      </c>
      <c r="H370" s="2">
        <f t="shared" si="10"/>
        <v>70615</v>
      </c>
      <c r="I370" s="2">
        <f t="shared" si="11"/>
        <v>79712</v>
      </c>
    </row>
    <row r="371" spans="1:9">
      <c r="A371" s="1">
        <v>44200</v>
      </c>
      <c r="B371" s="2">
        <v>191410</v>
      </c>
      <c r="C371" s="2">
        <v>89792</v>
      </c>
      <c r="D371" s="2">
        <v>5215</v>
      </c>
      <c r="E371">
        <v>242</v>
      </c>
      <c r="F371" t="s">
        <v>11</v>
      </c>
      <c r="G371" t="s">
        <v>10</v>
      </c>
      <c r="H371" s="2">
        <f t="shared" si="10"/>
        <v>96403</v>
      </c>
      <c r="I371" s="2">
        <f t="shared" si="11"/>
        <v>95007</v>
      </c>
    </row>
    <row r="372" spans="1:9">
      <c r="A372" s="1">
        <v>44201</v>
      </c>
      <c r="B372" s="2">
        <v>71344</v>
      </c>
      <c r="C372" s="2">
        <v>75253</v>
      </c>
      <c r="D372" s="2">
        <v>28989</v>
      </c>
      <c r="E372">
        <v>499</v>
      </c>
      <c r="F372" t="s">
        <v>7</v>
      </c>
      <c r="G372" t="s">
        <v>12</v>
      </c>
      <c r="H372" s="2">
        <f t="shared" si="10"/>
        <v>-32898</v>
      </c>
      <c r="I372" s="2">
        <f t="shared" si="11"/>
        <v>104242</v>
      </c>
    </row>
    <row r="373" spans="1:9">
      <c r="A373" s="1">
        <v>44202</v>
      </c>
      <c r="B373" s="2">
        <v>192822</v>
      </c>
      <c r="C373" s="2">
        <v>64051</v>
      </c>
      <c r="D373" s="2">
        <v>14915</v>
      </c>
      <c r="E373">
        <v>352</v>
      </c>
      <c r="F373" t="s">
        <v>9</v>
      </c>
      <c r="G373" t="s">
        <v>10</v>
      </c>
      <c r="H373" s="2">
        <f t="shared" si="10"/>
        <v>113856</v>
      </c>
      <c r="I373" s="2">
        <f t="shared" si="11"/>
        <v>78966</v>
      </c>
    </row>
    <row r="374" spans="1:9">
      <c r="A374" s="1">
        <v>44203</v>
      </c>
      <c r="B374" s="2">
        <v>127957</v>
      </c>
      <c r="C374" s="2">
        <v>79811</v>
      </c>
      <c r="D374" s="2">
        <v>14784</v>
      </c>
      <c r="E374">
        <v>368</v>
      </c>
      <c r="F374" t="s">
        <v>13</v>
      </c>
      <c r="G374" t="s">
        <v>12</v>
      </c>
      <c r="H374" s="2">
        <f t="shared" si="10"/>
        <v>33362</v>
      </c>
      <c r="I374" s="2">
        <f t="shared" si="11"/>
        <v>94595</v>
      </c>
    </row>
    <row r="375" spans="1:9">
      <c r="A375" s="1">
        <v>44204</v>
      </c>
      <c r="B375" s="2">
        <v>165423</v>
      </c>
      <c r="C375" s="2">
        <v>60447</v>
      </c>
      <c r="D375" s="2">
        <v>23990</v>
      </c>
      <c r="E375">
        <v>468</v>
      </c>
      <c r="F375" t="s">
        <v>13</v>
      </c>
      <c r="G375" t="s">
        <v>14</v>
      </c>
      <c r="H375" s="2">
        <f t="shared" si="10"/>
        <v>80986</v>
      </c>
      <c r="I375" s="2">
        <f t="shared" si="11"/>
        <v>84437</v>
      </c>
    </row>
    <row r="376" spans="1:9">
      <c r="A376" s="1">
        <v>44205</v>
      </c>
      <c r="B376" s="2">
        <v>118053</v>
      </c>
      <c r="C376" s="2">
        <v>60254</v>
      </c>
      <c r="D376" s="2">
        <v>29734</v>
      </c>
      <c r="E376">
        <v>390</v>
      </c>
      <c r="F376" t="s">
        <v>7</v>
      </c>
      <c r="G376" t="s">
        <v>10</v>
      </c>
      <c r="H376" s="2">
        <f t="shared" si="10"/>
        <v>28065</v>
      </c>
      <c r="I376" s="2">
        <f t="shared" si="11"/>
        <v>89988</v>
      </c>
    </row>
    <row r="377" spans="1:9">
      <c r="A377" s="1">
        <v>44206</v>
      </c>
      <c r="B377" s="2">
        <v>137454</v>
      </c>
      <c r="C377" s="2">
        <v>87418</v>
      </c>
      <c r="D377" s="2">
        <v>19824</v>
      </c>
      <c r="E377">
        <v>286</v>
      </c>
      <c r="F377" t="s">
        <v>9</v>
      </c>
      <c r="G377" t="s">
        <v>8</v>
      </c>
      <c r="H377" s="2">
        <f t="shared" si="10"/>
        <v>30212</v>
      </c>
      <c r="I377" s="2">
        <f t="shared" si="11"/>
        <v>107242</v>
      </c>
    </row>
    <row r="378" spans="1:9">
      <c r="A378" s="1">
        <v>44207</v>
      </c>
      <c r="B378" s="2">
        <v>150600</v>
      </c>
      <c r="C378" s="2">
        <v>44472</v>
      </c>
      <c r="D378" s="2">
        <v>26165</v>
      </c>
      <c r="E378">
        <v>403</v>
      </c>
      <c r="F378" t="s">
        <v>13</v>
      </c>
      <c r="G378" t="s">
        <v>14</v>
      </c>
      <c r="H378" s="2">
        <f t="shared" si="10"/>
        <v>79963</v>
      </c>
      <c r="I378" s="2">
        <f t="shared" si="11"/>
        <v>70637</v>
      </c>
    </row>
    <row r="379" spans="1:9">
      <c r="A379" s="1">
        <v>44208</v>
      </c>
      <c r="B379" s="2">
        <v>182732</v>
      </c>
      <c r="C379" s="2">
        <v>33471</v>
      </c>
      <c r="D379" s="2">
        <v>8313</v>
      </c>
      <c r="E379">
        <v>390</v>
      </c>
      <c r="F379" t="s">
        <v>7</v>
      </c>
      <c r="G379" t="s">
        <v>12</v>
      </c>
      <c r="H379" s="2">
        <f t="shared" si="10"/>
        <v>140948</v>
      </c>
      <c r="I379" s="2">
        <f t="shared" si="11"/>
        <v>41784</v>
      </c>
    </row>
    <row r="380" spans="1:9">
      <c r="A380" s="1">
        <v>44209</v>
      </c>
      <c r="B380" s="2">
        <v>97641</v>
      </c>
      <c r="C380" s="2">
        <v>38329</v>
      </c>
      <c r="D380" s="2">
        <v>16033</v>
      </c>
      <c r="E380">
        <v>185</v>
      </c>
      <c r="F380" t="s">
        <v>7</v>
      </c>
      <c r="G380" t="s">
        <v>14</v>
      </c>
      <c r="H380" s="2">
        <f t="shared" si="10"/>
        <v>43279</v>
      </c>
      <c r="I380" s="2">
        <f t="shared" si="11"/>
        <v>54362</v>
      </c>
    </row>
    <row r="381" spans="1:9">
      <c r="A381" s="1">
        <v>44210</v>
      </c>
      <c r="B381" s="2">
        <v>89711</v>
      </c>
      <c r="C381" s="2">
        <v>64865</v>
      </c>
      <c r="D381" s="2">
        <v>14968</v>
      </c>
      <c r="E381">
        <v>265</v>
      </c>
      <c r="F381" t="s">
        <v>9</v>
      </c>
      <c r="G381" t="s">
        <v>12</v>
      </c>
      <c r="H381" s="2">
        <f t="shared" si="10"/>
        <v>9878</v>
      </c>
      <c r="I381" s="2">
        <f t="shared" si="11"/>
        <v>79833</v>
      </c>
    </row>
    <row r="382" spans="1:9">
      <c r="A382" s="1">
        <v>44211</v>
      </c>
      <c r="B382" s="2">
        <v>130342</v>
      </c>
      <c r="C382" s="2">
        <v>76850</v>
      </c>
      <c r="D382" s="2">
        <v>21241</v>
      </c>
      <c r="E382">
        <v>213</v>
      </c>
      <c r="F382" t="s">
        <v>11</v>
      </c>
      <c r="G382" t="s">
        <v>14</v>
      </c>
      <c r="H382" s="2">
        <f t="shared" si="10"/>
        <v>32251</v>
      </c>
      <c r="I382" s="2">
        <f t="shared" si="11"/>
        <v>98091</v>
      </c>
    </row>
    <row r="383" spans="1:9">
      <c r="A383" s="1">
        <v>44212</v>
      </c>
      <c r="B383" s="2">
        <v>166896</v>
      </c>
      <c r="C383" s="2">
        <v>84220</v>
      </c>
      <c r="D383" s="2">
        <v>29147</v>
      </c>
      <c r="E383">
        <v>455</v>
      </c>
      <c r="F383" t="s">
        <v>7</v>
      </c>
      <c r="G383" t="s">
        <v>12</v>
      </c>
      <c r="H383" s="2">
        <f t="shared" si="10"/>
        <v>53529</v>
      </c>
      <c r="I383" s="2">
        <f t="shared" si="11"/>
        <v>113367</v>
      </c>
    </row>
    <row r="384" spans="1:9">
      <c r="A384" s="1">
        <v>44213</v>
      </c>
      <c r="B384" s="2">
        <v>147833</v>
      </c>
      <c r="C384" s="2">
        <v>36397</v>
      </c>
      <c r="D384" s="2">
        <v>10939</v>
      </c>
      <c r="E384">
        <v>282</v>
      </c>
      <c r="F384" t="s">
        <v>11</v>
      </c>
      <c r="G384" t="s">
        <v>10</v>
      </c>
      <c r="H384" s="2">
        <f t="shared" si="10"/>
        <v>100497</v>
      </c>
      <c r="I384" s="2">
        <f t="shared" si="11"/>
        <v>47336</v>
      </c>
    </row>
    <row r="385" spans="1:9">
      <c r="A385" s="1">
        <v>44214</v>
      </c>
      <c r="B385" s="2">
        <v>116276</v>
      </c>
      <c r="C385" s="2">
        <v>65525</v>
      </c>
      <c r="D385" s="2">
        <v>19696</v>
      </c>
      <c r="E385">
        <v>306</v>
      </c>
      <c r="F385" t="s">
        <v>11</v>
      </c>
      <c r="G385" t="s">
        <v>8</v>
      </c>
      <c r="H385" s="2">
        <f t="shared" si="10"/>
        <v>31055</v>
      </c>
      <c r="I385" s="2">
        <f t="shared" si="11"/>
        <v>85221</v>
      </c>
    </row>
    <row r="386" spans="1:9">
      <c r="A386" s="1">
        <v>44215</v>
      </c>
      <c r="B386" s="2">
        <v>79541</v>
      </c>
      <c r="C386" s="2">
        <v>83072</v>
      </c>
      <c r="D386" s="2">
        <v>19794</v>
      </c>
      <c r="E386">
        <v>355</v>
      </c>
      <c r="F386" t="s">
        <v>13</v>
      </c>
      <c r="G386" t="s">
        <v>12</v>
      </c>
      <c r="H386" s="2">
        <f t="shared" si="10"/>
        <v>-23325</v>
      </c>
      <c r="I386" s="2">
        <f t="shared" si="11"/>
        <v>102866</v>
      </c>
    </row>
    <row r="387" spans="1:9">
      <c r="A387" s="1">
        <v>44216</v>
      </c>
      <c r="B387" s="2">
        <v>154457</v>
      </c>
      <c r="C387" s="2">
        <v>53284</v>
      </c>
      <c r="D387" s="2">
        <v>7295</v>
      </c>
      <c r="E387">
        <v>334</v>
      </c>
      <c r="F387" t="s">
        <v>11</v>
      </c>
      <c r="G387" t="s">
        <v>14</v>
      </c>
      <c r="H387" s="2">
        <f t="shared" ref="H387:H450" si="12">B387-C387-D387</f>
        <v>93878</v>
      </c>
      <c r="I387" s="2">
        <f t="shared" ref="I387:I450" si="13">C387+D387</f>
        <v>60579</v>
      </c>
    </row>
    <row r="388" spans="1:9">
      <c r="A388" s="1">
        <v>44217</v>
      </c>
      <c r="B388" s="2">
        <v>104813</v>
      </c>
      <c r="C388" s="2">
        <v>91330</v>
      </c>
      <c r="D388" s="2">
        <v>27069</v>
      </c>
      <c r="E388">
        <v>454</v>
      </c>
      <c r="F388" t="s">
        <v>9</v>
      </c>
      <c r="G388" t="s">
        <v>12</v>
      </c>
      <c r="H388" s="2">
        <f t="shared" si="12"/>
        <v>-13586</v>
      </c>
      <c r="I388" s="2">
        <f t="shared" si="13"/>
        <v>118399</v>
      </c>
    </row>
    <row r="389" spans="1:9">
      <c r="A389" s="1">
        <v>44218</v>
      </c>
      <c r="B389" s="2">
        <v>199892</v>
      </c>
      <c r="C389" s="2">
        <v>55122</v>
      </c>
      <c r="D389" s="2">
        <v>6696</v>
      </c>
      <c r="E389">
        <v>102</v>
      </c>
      <c r="F389" t="s">
        <v>13</v>
      </c>
      <c r="G389" t="s">
        <v>12</v>
      </c>
      <c r="H389" s="2">
        <f t="shared" si="12"/>
        <v>138074</v>
      </c>
      <c r="I389" s="2">
        <f t="shared" si="13"/>
        <v>61818</v>
      </c>
    </row>
    <row r="390" spans="1:9">
      <c r="A390" s="1">
        <v>44219</v>
      </c>
      <c r="B390" s="2">
        <v>84070</v>
      </c>
      <c r="C390" s="2">
        <v>92812</v>
      </c>
      <c r="D390" s="2">
        <v>16185</v>
      </c>
      <c r="E390">
        <v>307</v>
      </c>
      <c r="F390" t="s">
        <v>13</v>
      </c>
      <c r="G390" t="s">
        <v>12</v>
      </c>
      <c r="H390" s="2">
        <f t="shared" si="12"/>
        <v>-24927</v>
      </c>
      <c r="I390" s="2">
        <f t="shared" si="13"/>
        <v>108997</v>
      </c>
    </row>
    <row r="391" spans="1:9">
      <c r="A391" s="1">
        <v>44220</v>
      </c>
      <c r="B391" s="2">
        <v>140559</v>
      </c>
      <c r="C391" s="2">
        <v>37999</v>
      </c>
      <c r="D391" s="2">
        <v>23330</v>
      </c>
      <c r="E391">
        <v>296</v>
      </c>
      <c r="F391" t="s">
        <v>13</v>
      </c>
      <c r="G391" t="s">
        <v>14</v>
      </c>
      <c r="H391" s="2">
        <f t="shared" si="12"/>
        <v>79230</v>
      </c>
      <c r="I391" s="2">
        <f t="shared" si="13"/>
        <v>61329</v>
      </c>
    </row>
    <row r="392" spans="1:9">
      <c r="A392" s="1">
        <v>44221</v>
      </c>
      <c r="B392" s="2">
        <v>101786</v>
      </c>
      <c r="C392" s="2">
        <v>52436</v>
      </c>
      <c r="D392" s="2">
        <v>17001</v>
      </c>
      <c r="E392">
        <v>440</v>
      </c>
      <c r="F392" t="s">
        <v>7</v>
      </c>
      <c r="G392" t="s">
        <v>8</v>
      </c>
      <c r="H392" s="2">
        <f t="shared" si="12"/>
        <v>32349</v>
      </c>
      <c r="I392" s="2">
        <f t="shared" si="13"/>
        <v>69437</v>
      </c>
    </row>
    <row r="393" spans="1:9">
      <c r="A393" s="1">
        <v>44222</v>
      </c>
      <c r="B393" s="2">
        <v>197809</v>
      </c>
      <c r="C393" s="2">
        <v>72963</v>
      </c>
      <c r="D393" s="2">
        <v>19350</v>
      </c>
      <c r="E393">
        <v>224</v>
      </c>
      <c r="F393" t="s">
        <v>7</v>
      </c>
      <c r="G393" t="s">
        <v>10</v>
      </c>
      <c r="H393" s="2">
        <f t="shared" si="12"/>
        <v>105496</v>
      </c>
      <c r="I393" s="2">
        <f t="shared" si="13"/>
        <v>92313</v>
      </c>
    </row>
    <row r="394" spans="1:9">
      <c r="A394" s="1">
        <v>44223</v>
      </c>
      <c r="B394" s="2">
        <v>96062</v>
      </c>
      <c r="C394" s="2">
        <v>32096</v>
      </c>
      <c r="D394" s="2">
        <v>24167</v>
      </c>
      <c r="E394">
        <v>237</v>
      </c>
      <c r="F394" t="s">
        <v>11</v>
      </c>
      <c r="G394" t="s">
        <v>8</v>
      </c>
      <c r="H394" s="2">
        <f t="shared" si="12"/>
        <v>39799</v>
      </c>
      <c r="I394" s="2">
        <f t="shared" si="13"/>
        <v>56263</v>
      </c>
    </row>
    <row r="395" spans="1:9">
      <c r="A395" s="1">
        <v>44224</v>
      </c>
      <c r="B395" s="2">
        <v>111571</v>
      </c>
      <c r="C395" s="2">
        <v>55279</v>
      </c>
      <c r="D395" s="2">
        <v>8644</v>
      </c>
      <c r="E395">
        <v>438</v>
      </c>
      <c r="F395" t="s">
        <v>13</v>
      </c>
      <c r="G395" t="s">
        <v>12</v>
      </c>
      <c r="H395" s="2">
        <f t="shared" si="12"/>
        <v>47648</v>
      </c>
      <c r="I395" s="2">
        <f t="shared" si="13"/>
        <v>63923</v>
      </c>
    </row>
    <row r="396" spans="1:9">
      <c r="A396" s="1">
        <v>44225</v>
      </c>
      <c r="B396" s="2">
        <v>85510</v>
      </c>
      <c r="C396" s="2">
        <v>56201</v>
      </c>
      <c r="D396" s="2">
        <v>26625</v>
      </c>
      <c r="E396">
        <v>124</v>
      </c>
      <c r="F396" t="s">
        <v>13</v>
      </c>
      <c r="G396" t="s">
        <v>14</v>
      </c>
      <c r="H396" s="2">
        <f t="shared" si="12"/>
        <v>2684</v>
      </c>
      <c r="I396" s="2">
        <f t="shared" si="13"/>
        <v>82826</v>
      </c>
    </row>
    <row r="397" spans="1:9">
      <c r="A397" s="1">
        <v>44226</v>
      </c>
      <c r="B397" s="2">
        <v>79426</v>
      </c>
      <c r="C397" s="2">
        <v>49715</v>
      </c>
      <c r="D397" s="2">
        <v>11420</v>
      </c>
      <c r="E397">
        <v>167</v>
      </c>
      <c r="F397" t="s">
        <v>9</v>
      </c>
      <c r="G397" t="s">
        <v>8</v>
      </c>
      <c r="H397" s="2">
        <f t="shared" si="12"/>
        <v>18291</v>
      </c>
      <c r="I397" s="2">
        <f t="shared" si="13"/>
        <v>61135</v>
      </c>
    </row>
    <row r="398" spans="1:9">
      <c r="A398" s="1">
        <v>44227</v>
      </c>
      <c r="B398" s="2">
        <v>97265</v>
      </c>
      <c r="C398" s="2">
        <v>59309</v>
      </c>
      <c r="D398" s="2">
        <v>28941</v>
      </c>
      <c r="E398">
        <v>160</v>
      </c>
      <c r="F398" t="s">
        <v>11</v>
      </c>
      <c r="G398" t="s">
        <v>12</v>
      </c>
      <c r="H398" s="2">
        <f t="shared" si="12"/>
        <v>9015</v>
      </c>
      <c r="I398" s="2">
        <f t="shared" si="13"/>
        <v>88250</v>
      </c>
    </row>
    <row r="399" spans="1:9">
      <c r="A399" s="1">
        <v>44228</v>
      </c>
      <c r="B399" s="2">
        <v>126150</v>
      </c>
      <c r="C399" s="2">
        <v>45078</v>
      </c>
      <c r="D399" s="2">
        <v>16837</v>
      </c>
      <c r="E399">
        <v>128</v>
      </c>
      <c r="F399" t="s">
        <v>9</v>
      </c>
      <c r="G399" t="s">
        <v>10</v>
      </c>
      <c r="H399" s="2">
        <f t="shared" si="12"/>
        <v>64235</v>
      </c>
      <c r="I399" s="2">
        <f t="shared" si="13"/>
        <v>61915</v>
      </c>
    </row>
    <row r="400" spans="1:9">
      <c r="A400" s="1">
        <v>44229</v>
      </c>
      <c r="B400" s="2">
        <v>147312</v>
      </c>
      <c r="C400" s="2">
        <v>86614</v>
      </c>
      <c r="D400" s="2">
        <v>24029</v>
      </c>
      <c r="E400">
        <v>482</v>
      </c>
      <c r="F400" t="s">
        <v>11</v>
      </c>
      <c r="G400" t="s">
        <v>10</v>
      </c>
      <c r="H400" s="2">
        <f t="shared" si="12"/>
        <v>36669</v>
      </c>
      <c r="I400" s="2">
        <f t="shared" si="13"/>
        <v>110643</v>
      </c>
    </row>
    <row r="401" spans="1:9">
      <c r="A401" s="1">
        <v>44230</v>
      </c>
      <c r="B401" s="2">
        <v>149613</v>
      </c>
      <c r="C401" s="2">
        <v>35105</v>
      </c>
      <c r="D401" s="2">
        <v>27973</v>
      </c>
      <c r="E401">
        <v>118</v>
      </c>
      <c r="F401" t="s">
        <v>11</v>
      </c>
      <c r="G401" t="s">
        <v>10</v>
      </c>
      <c r="H401" s="2">
        <f t="shared" si="12"/>
        <v>86535</v>
      </c>
      <c r="I401" s="2">
        <f t="shared" si="13"/>
        <v>63078</v>
      </c>
    </row>
    <row r="402" spans="1:9">
      <c r="A402" s="1">
        <v>44231</v>
      </c>
      <c r="B402" s="2">
        <v>134910</v>
      </c>
      <c r="C402" s="2">
        <v>32839</v>
      </c>
      <c r="D402" s="2">
        <v>11353</v>
      </c>
      <c r="E402">
        <v>270</v>
      </c>
      <c r="F402" t="s">
        <v>7</v>
      </c>
      <c r="G402" t="s">
        <v>12</v>
      </c>
      <c r="H402" s="2">
        <f t="shared" si="12"/>
        <v>90718</v>
      </c>
      <c r="I402" s="2">
        <f t="shared" si="13"/>
        <v>44192</v>
      </c>
    </row>
    <row r="403" spans="1:9">
      <c r="A403" s="1">
        <v>44232</v>
      </c>
      <c r="B403" s="2">
        <v>112375</v>
      </c>
      <c r="C403" s="2">
        <v>98920</v>
      </c>
      <c r="D403" s="2">
        <v>15541</v>
      </c>
      <c r="E403">
        <v>173</v>
      </c>
      <c r="F403" t="s">
        <v>7</v>
      </c>
      <c r="G403" t="s">
        <v>14</v>
      </c>
      <c r="H403" s="2">
        <f t="shared" si="12"/>
        <v>-2086</v>
      </c>
      <c r="I403" s="2">
        <f t="shared" si="13"/>
        <v>114461</v>
      </c>
    </row>
    <row r="404" spans="1:9">
      <c r="A404" s="1">
        <v>44233</v>
      </c>
      <c r="B404" s="2">
        <v>181826</v>
      </c>
      <c r="C404" s="2">
        <v>73619</v>
      </c>
      <c r="D404" s="2">
        <v>6932</v>
      </c>
      <c r="E404">
        <v>160</v>
      </c>
      <c r="F404" t="s">
        <v>9</v>
      </c>
      <c r="G404" t="s">
        <v>8</v>
      </c>
      <c r="H404" s="2">
        <f t="shared" si="12"/>
        <v>101275</v>
      </c>
      <c r="I404" s="2">
        <f t="shared" si="13"/>
        <v>80551</v>
      </c>
    </row>
    <row r="405" spans="1:9">
      <c r="A405" s="1">
        <v>44234</v>
      </c>
      <c r="B405" s="2">
        <v>95435</v>
      </c>
      <c r="C405" s="2">
        <v>72821</v>
      </c>
      <c r="D405" s="2">
        <v>16486</v>
      </c>
      <c r="E405">
        <v>252</v>
      </c>
      <c r="F405" t="s">
        <v>11</v>
      </c>
      <c r="G405" t="s">
        <v>10</v>
      </c>
      <c r="H405" s="2">
        <f t="shared" si="12"/>
        <v>6128</v>
      </c>
      <c r="I405" s="2">
        <f t="shared" si="13"/>
        <v>89307</v>
      </c>
    </row>
    <row r="406" spans="1:9">
      <c r="A406" s="1">
        <v>44235</v>
      </c>
      <c r="B406" s="2">
        <v>156443</v>
      </c>
      <c r="C406" s="2">
        <v>43493</v>
      </c>
      <c r="D406" s="2">
        <v>6757</v>
      </c>
      <c r="E406">
        <v>375</v>
      </c>
      <c r="F406" t="s">
        <v>13</v>
      </c>
      <c r="G406" t="s">
        <v>12</v>
      </c>
      <c r="H406" s="2">
        <f t="shared" si="12"/>
        <v>106193</v>
      </c>
      <c r="I406" s="2">
        <f t="shared" si="13"/>
        <v>50250</v>
      </c>
    </row>
    <row r="407" spans="1:9">
      <c r="A407" s="1">
        <v>44236</v>
      </c>
      <c r="B407" s="2">
        <v>194055</v>
      </c>
      <c r="C407" s="2">
        <v>47069</v>
      </c>
      <c r="D407" s="2">
        <v>10085</v>
      </c>
      <c r="E407">
        <v>147</v>
      </c>
      <c r="F407" t="s">
        <v>7</v>
      </c>
      <c r="G407" t="s">
        <v>12</v>
      </c>
      <c r="H407" s="2">
        <f t="shared" si="12"/>
        <v>136901</v>
      </c>
      <c r="I407" s="2">
        <f t="shared" si="13"/>
        <v>57154</v>
      </c>
    </row>
    <row r="408" spans="1:9">
      <c r="A408" s="1">
        <v>44237</v>
      </c>
      <c r="B408" s="2">
        <v>83510</v>
      </c>
      <c r="C408" s="2">
        <v>37531</v>
      </c>
      <c r="D408" s="2">
        <v>10637</v>
      </c>
      <c r="E408">
        <v>310</v>
      </c>
      <c r="F408" t="s">
        <v>13</v>
      </c>
      <c r="G408" t="s">
        <v>8</v>
      </c>
      <c r="H408" s="2">
        <f t="shared" si="12"/>
        <v>35342</v>
      </c>
      <c r="I408" s="2">
        <f t="shared" si="13"/>
        <v>48168</v>
      </c>
    </row>
    <row r="409" spans="1:9">
      <c r="A409" s="1">
        <v>44238</v>
      </c>
      <c r="B409" s="2">
        <v>154071</v>
      </c>
      <c r="C409" s="2">
        <v>67051</v>
      </c>
      <c r="D409" s="2">
        <v>6116</v>
      </c>
      <c r="E409">
        <v>442</v>
      </c>
      <c r="F409" t="s">
        <v>9</v>
      </c>
      <c r="G409" t="s">
        <v>10</v>
      </c>
      <c r="H409" s="2">
        <f t="shared" si="12"/>
        <v>80904</v>
      </c>
      <c r="I409" s="2">
        <f t="shared" si="13"/>
        <v>73167</v>
      </c>
    </row>
    <row r="410" spans="1:9">
      <c r="A410" s="1">
        <v>44239</v>
      </c>
      <c r="B410" s="2">
        <v>66640</v>
      </c>
      <c r="C410" s="2">
        <v>37736</v>
      </c>
      <c r="D410" s="2">
        <v>15759</v>
      </c>
      <c r="E410">
        <v>238</v>
      </c>
      <c r="F410" t="s">
        <v>7</v>
      </c>
      <c r="G410" t="s">
        <v>12</v>
      </c>
      <c r="H410" s="2">
        <f t="shared" si="12"/>
        <v>13145</v>
      </c>
      <c r="I410" s="2">
        <f t="shared" si="13"/>
        <v>53495</v>
      </c>
    </row>
    <row r="411" spans="1:9">
      <c r="A411" s="1">
        <v>44240</v>
      </c>
      <c r="B411" s="2">
        <v>104547</v>
      </c>
      <c r="C411" s="2">
        <v>37710</v>
      </c>
      <c r="D411" s="2">
        <v>16691</v>
      </c>
      <c r="E411">
        <v>209</v>
      </c>
      <c r="F411" t="s">
        <v>7</v>
      </c>
      <c r="G411" t="s">
        <v>8</v>
      </c>
      <c r="H411" s="2">
        <f t="shared" si="12"/>
        <v>50146</v>
      </c>
      <c r="I411" s="2">
        <f t="shared" si="13"/>
        <v>54401</v>
      </c>
    </row>
    <row r="412" spans="1:9">
      <c r="A412" s="1">
        <v>44241</v>
      </c>
      <c r="B412" s="2">
        <v>114620</v>
      </c>
      <c r="C412" s="2">
        <v>97155</v>
      </c>
      <c r="D412" s="2">
        <v>5492</v>
      </c>
      <c r="E412">
        <v>282</v>
      </c>
      <c r="F412" t="s">
        <v>11</v>
      </c>
      <c r="G412" t="s">
        <v>14</v>
      </c>
      <c r="H412" s="2">
        <f t="shared" si="12"/>
        <v>11973</v>
      </c>
      <c r="I412" s="2">
        <f t="shared" si="13"/>
        <v>102647</v>
      </c>
    </row>
    <row r="413" spans="1:9">
      <c r="A413" s="1">
        <v>44242</v>
      </c>
      <c r="B413" s="2">
        <v>175608</v>
      </c>
      <c r="C413" s="2">
        <v>43975</v>
      </c>
      <c r="D413" s="2">
        <v>13811</v>
      </c>
      <c r="E413">
        <v>127</v>
      </c>
      <c r="F413" t="s">
        <v>9</v>
      </c>
      <c r="G413" t="s">
        <v>14</v>
      </c>
      <c r="H413" s="2">
        <f t="shared" si="12"/>
        <v>117822</v>
      </c>
      <c r="I413" s="2">
        <f t="shared" si="13"/>
        <v>57786</v>
      </c>
    </row>
    <row r="414" spans="1:9">
      <c r="A414" s="1">
        <v>44243</v>
      </c>
      <c r="B414" s="2">
        <v>67564</v>
      </c>
      <c r="C414" s="2">
        <v>92424</v>
      </c>
      <c r="D414" s="2">
        <v>29272</v>
      </c>
      <c r="E414">
        <v>296</v>
      </c>
      <c r="F414" t="s">
        <v>11</v>
      </c>
      <c r="G414" t="s">
        <v>14</v>
      </c>
      <c r="H414" s="2">
        <f t="shared" si="12"/>
        <v>-54132</v>
      </c>
      <c r="I414" s="2">
        <f t="shared" si="13"/>
        <v>121696</v>
      </c>
    </row>
    <row r="415" spans="1:9">
      <c r="A415" s="1">
        <v>44244</v>
      </c>
      <c r="B415" s="2">
        <v>173824</v>
      </c>
      <c r="C415" s="2">
        <v>75603</v>
      </c>
      <c r="D415" s="2">
        <v>11474</v>
      </c>
      <c r="E415">
        <v>290</v>
      </c>
      <c r="F415" t="s">
        <v>7</v>
      </c>
      <c r="G415" t="s">
        <v>10</v>
      </c>
      <c r="H415" s="2">
        <f t="shared" si="12"/>
        <v>86747</v>
      </c>
      <c r="I415" s="2">
        <f t="shared" si="13"/>
        <v>87077</v>
      </c>
    </row>
    <row r="416" spans="1:9">
      <c r="A416" s="1">
        <v>44245</v>
      </c>
      <c r="B416" s="2">
        <v>139273</v>
      </c>
      <c r="C416" s="2">
        <v>53252</v>
      </c>
      <c r="D416" s="2">
        <v>19385</v>
      </c>
      <c r="E416">
        <v>414</v>
      </c>
      <c r="F416" t="s">
        <v>9</v>
      </c>
      <c r="G416" t="s">
        <v>8</v>
      </c>
      <c r="H416" s="2">
        <f t="shared" si="12"/>
        <v>66636</v>
      </c>
      <c r="I416" s="2">
        <f t="shared" si="13"/>
        <v>72637</v>
      </c>
    </row>
    <row r="417" spans="1:9">
      <c r="A417" s="1">
        <v>44246</v>
      </c>
      <c r="B417" s="2">
        <v>134859</v>
      </c>
      <c r="C417" s="2">
        <v>31431</v>
      </c>
      <c r="D417" s="2">
        <v>14738</v>
      </c>
      <c r="E417">
        <v>488</v>
      </c>
      <c r="F417" t="s">
        <v>7</v>
      </c>
      <c r="G417" t="s">
        <v>8</v>
      </c>
      <c r="H417" s="2">
        <f t="shared" si="12"/>
        <v>88690</v>
      </c>
      <c r="I417" s="2">
        <f t="shared" si="13"/>
        <v>46169</v>
      </c>
    </row>
    <row r="418" spans="1:9">
      <c r="A418" s="1">
        <v>44247</v>
      </c>
      <c r="B418" s="2">
        <v>170017</v>
      </c>
      <c r="C418" s="2">
        <v>67481</v>
      </c>
      <c r="D418" s="2">
        <v>26342</v>
      </c>
      <c r="E418">
        <v>150</v>
      </c>
      <c r="F418" t="s">
        <v>9</v>
      </c>
      <c r="G418" t="s">
        <v>12</v>
      </c>
      <c r="H418" s="2">
        <f t="shared" si="12"/>
        <v>76194</v>
      </c>
      <c r="I418" s="2">
        <f t="shared" si="13"/>
        <v>93823</v>
      </c>
    </row>
    <row r="419" spans="1:9">
      <c r="A419" s="1">
        <v>44248</v>
      </c>
      <c r="B419" s="2">
        <v>183618</v>
      </c>
      <c r="C419" s="2">
        <v>39557</v>
      </c>
      <c r="D419" s="2">
        <v>18979</v>
      </c>
      <c r="E419">
        <v>248</v>
      </c>
      <c r="F419" t="s">
        <v>7</v>
      </c>
      <c r="G419" t="s">
        <v>12</v>
      </c>
      <c r="H419" s="2">
        <f t="shared" si="12"/>
        <v>125082</v>
      </c>
      <c r="I419" s="2">
        <f t="shared" si="13"/>
        <v>58536</v>
      </c>
    </row>
    <row r="420" spans="1:9">
      <c r="A420" s="1">
        <v>44249</v>
      </c>
      <c r="B420" s="2">
        <v>185341</v>
      </c>
      <c r="C420" s="2">
        <v>30162</v>
      </c>
      <c r="D420" s="2">
        <v>16755</v>
      </c>
      <c r="E420">
        <v>367</v>
      </c>
      <c r="F420" t="s">
        <v>13</v>
      </c>
      <c r="G420" t="s">
        <v>12</v>
      </c>
      <c r="H420" s="2">
        <f t="shared" si="12"/>
        <v>138424</v>
      </c>
      <c r="I420" s="2">
        <f t="shared" si="13"/>
        <v>46917</v>
      </c>
    </row>
    <row r="421" spans="1:9">
      <c r="A421" s="1">
        <v>44250</v>
      </c>
      <c r="B421" s="2">
        <v>89430</v>
      </c>
      <c r="C421" s="2">
        <v>64742</v>
      </c>
      <c r="D421" s="2">
        <v>14797</v>
      </c>
      <c r="E421">
        <v>149</v>
      </c>
      <c r="F421" t="s">
        <v>13</v>
      </c>
      <c r="G421" t="s">
        <v>8</v>
      </c>
      <c r="H421" s="2">
        <f t="shared" si="12"/>
        <v>9891</v>
      </c>
      <c r="I421" s="2">
        <f t="shared" si="13"/>
        <v>79539</v>
      </c>
    </row>
    <row r="422" spans="1:9">
      <c r="A422" s="1">
        <v>44251</v>
      </c>
      <c r="B422" s="2">
        <v>87788</v>
      </c>
      <c r="C422" s="2">
        <v>49675</v>
      </c>
      <c r="D422" s="2">
        <v>19607</v>
      </c>
      <c r="E422">
        <v>487</v>
      </c>
      <c r="F422" t="s">
        <v>11</v>
      </c>
      <c r="G422" t="s">
        <v>12</v>
      </c>
      <c r="H422" s="2">
        <f t="shared" si="12"/>
        <v>18506</v>
      </c>
      <c r="I422" s="2">
        <f t="shared" si="13"/>
        <v>69282</v>
      </c>
    </row>
    <row r="423" spans="1:9">
      <c r="A423" s="1">
        <v>44252</v>
      </c>
      <c r="B423" s="2">
        <v>129346</v>
      </c>
      <c r="C423" s="2">
        <v>47015</v>
      </c>
      <c r="D423" s="2">
        <v>17867</v>
      </c>
      <c r="E423">
        <v>345</v>
      </c>
      <c r="F423" t="s">
        <v>13</v>
      </c>
      <c r="G423" t="s">
        <v>8</v>
      </c>
      <c r="H423" s="2">
        <f t="shared" si="12"/>
        <v>64464</v>
      </c>
      <c r="I423" s="2">
        <f t="shared" si="13"/>
        <v>64882</v>
      </c>
    </row>
    <row r="424" spans="1:9">
      <c r="A424" s="1">
        <v>44253</v>
      </c>
      <c r="B424" s="2">
        <v>156122</v>
      </c>
      <c r="C424" s="2">
        <v>80057</v>
      </c>
      <c r="D424" s="2">
        <v>24127</v>
      </c>
      <c r="E424">
        <v>212</v>
      </c>
      <c r="F424" t="s">
        <v>7</v>
      </c>
      <c r="G424" t="s">
        <v>8</v>
      </c>
      <c r="H424" s="2">
        <f t="shared" si="12"/>
        <v>51938</v>
      </c>
      <c r="I424" s="2">
        <f t="shared" si="13"/>
        <v>104184</v>
      </c>
    </row>
    <row r="425" spans="1:9">
      <c r="A425" s="1">
        <v>44254</v>
      </c>
      <c r="B425" s="2">
        <v>99974</v>
      </c>
      <c r="C425" s="2">
        <v>62591</v>
      </c>
      <c r="D425" s="2">
        <v>12866</v>
      </c>
      <c r="E425">
        <v>269</v>
      </c>
      <c r="F425" t="s">
        <v>7</v>
      </c>
      <c r="G425" t="s">
        <v>14</v>
      </c>
      <c r="H425" s="2">
        <f t="shared" si="12"/>
        <v>24517</v>
      </c>
      <c r="I425" s="2">
        <f t="shared" si="13"/>
        <v>75457</v>
      </c>
    </row>
    <row r="426" spans="1:9">
      <c r="A426" s="1">
        <v>44255</v>
      </c>
      <c r="B426" s="2">
        <v>167309</v>
      </c>
      <c r="C426" s="2">
        <v>39833</v>
      </c>
      <c r="D426" s="2">
        <v>20449</v>
      </c>
      <c r="E426">
        <v>265</v>
      </c>
      <c r="F426" t="s">
        <v>13</v>
      </c>
      <c r="G426" t="s">
        <v>12</v>
      </c>
      <c r="H426" s="2">
        <f t="shared" si="12"/>
        <v>107027</v>
      </c>
      <c r="I426" s="2">
        <f t="shared" si="13"/>
        <v>60282</v>
      </c>
    </row>
    <row r="427" spans="1:9">
      <c r="A427" s="1">
        <v>44256</v>
      </c>
      <c r="B427" s="2">
        <v>76371</v>
      </c>
      <c r="C427" s="2">
        <v>37896</v>
      </c>
      <c r="D427" s="2">
        <v>15685</v>
      </c>
      <c r="E427">
        <v>113</v>
      </c>
      <c r="F427" t="s">
        <v>11</v>
      </c>
      <c r="G427" t="s">
        <v>14</v>
      </c>
      <c r="H427" s="2">
        <f t="shared" si="12"/>
        <v>22790</v>
      </c>
      <c r="I427" s="2">
        <f t="shared" si="13"/>
        <v>53581</v>
      </c>
    </row>
    <row r="428" spans="1:9">
      <c r="A428" s="1">
        <v>44257</v>
      </c>
      <c r="B428" s="2">
        <v>105084</v>
      </c>
      <c r="C428" s="2">
        <v>62972</v>
      </c>
      <c r="D428" s="2">
        <v>28544</v>
      </c>
      <c r="E428">
        <v>302</v>
      </c>
      <c r="F428" t="s">
        <v>13</v>
      </c>
      <c r="G428" t="s">
        <v>10</v>
      </c>
      <c r="H428" s="2">
        <f t="shared" si="12"/>
        <v>13568</v>
      </c>
      <c r="I428" s="2">
        <f t="shared" si="13"/>
        <v>91516</v>
      </c>
    </row>
    <row r="429" spans="1:9">
      <c r="A429" s="1">
        <v>44258</v>
      </c>
      <c r="B429" s="2">
        <v>121916</v>
      </c>
      <c r="C429" s="2">
        <v>79733</v>
      </c>
      <c r="D429" s="2">
        <v>10451</v>
      </c>
      <c r="E429">
        <v>387</v>
      </c>
      <c r="F429" t="s">
        <v>9</v>
      </c>
      <c r="G429" t="s">
        <v>10</v>
      </c>
      <c r="H429" s="2">
        <f t="shared" si="12"/>
        <v>31732</v>
      </c>
      <c r="I429" s="2">
        <f t="shared" si="13"/>
        <v>90184</v>
      </c>
    </row>
    <row r="430" spans="1:9">
      <c r="A430" s="1">
        <v>44259</v>
      </c>
      <c r="B430" s="2">
        <v>133972</v>
      </c>
      <c r="C430" s="2">
        <v>71800</v>
      </c>
      <c r="D430" s="2">
        <v>26642</v>
      </c>
      <c r="E430">
        <v>494</v>
      </c>
      <c r="F430" t="s">
        <v>9</v>
      </c>
      <c r="G430" t="s">
        <v>10</v>
      </c>
      <c r="H430" s="2">
        <f t="shared" si="12"/>
        <v>35530</v>
      </c>
      <c r="I430" s="2">
        <f t="shared" si="13"/>
        <v>98442</v>
      </c>
    </row>
    <row r="431" spans="1:9">
      <c r="A431" s="1">
        <v>44260</v>
      </c>
      <c r="B431" s="2">
        <v>72984</v>
      </c>
      <c r="C431" s="2">
        <v>35347</v>
      </c>
      <c r="D431" s="2">
        <v>13548</v>
      </c>
      <c r="E431">
        <v>288</v>
      </c>
      <c r="F431" t="s">
        <v>9</v>
      </c>
      <c r="G431" t="s">
        <v>8</v>
      </c>
      <c r="H431" s="2">
        <f t="shared" si="12"/>
        <v>24089</v>
      </c>
      <c r="I431" s="2">
        <f t="shared" si="13"/>
        <v>48895</v>
      </c>
    </row>
    <row r="432" spans="1:9">
      <c r="A432" s="1">
        <v>44261</v>
      </c>
      <c r="B432" s="2">
        <v>93039</v>
      </c>
      <c r="C432" s="2">
        <v>89063</v>
      </c>
      <c r="D432" s="2">
        <v>12186</v>
      </c>
      <c r="E432">
        <v>254</v>
      </c>
      <c r="F432" t="s">
        <v>13</v>
      </c>
      <c r="G432" t="s">
        <v>8</v>
      </c>
      <c r="H432" s="2">
        <f t="shared" si="12"/>
        <v>-8210</v>
      </c>
      <c r="I432" s="2">
        <f t="shared" si="13"/>
        <v>101249</v>
      </c>
    </row>
    <row r="433" spans="1:9">
      <c r="A433" s="1">
        <v>44262</v>
      </c>
      <c r="B433" s="2">
        <v>145431</v>
      </c>
      <c r="C433" s="2">
        <v>32643</v>
      </c>
      <c r="D433" s="2">
        <v>11102</v>
      </c>
      <c r="E433">
        <v>154</v>
      </c>
      <c r="F433" t="s">
        <v>13</v>
      </c>
      <c r="G433" t="s">
        <v>8</v>
      </c>
      <c r="H433" s="2">
        <f t="shared" si="12"/>
        <v>101686</v>
      </c>
      <c r="I433" s="2">
        <f t="shared" si="13"/>
        <v>43745</v>
      </c>
    </row>
    <row r="434" spans="1:9">
      <c r="A434" s="1">
        <v>44263</v>
      </c>
      <c r="B434" s="2">
        <v>143691</v>
      </c>
      <c r="C434" s="2">
        <v>70785</v>
      </c>
      <c r="D434" s="2">
        <v>5619</v>
      </c>
      <c r="E434">
        <v>281</v>
      </c>
      <c r="F434" t="s">
        <v>13</v>
      </c>
      <c r="G434" t="s">
        <v>12</v>
      </c>
      <c r="H434" s="2">
        <f t="shared" si="12"/>
        <v>67287</v>
      </c>
      <c r="I434" s="2">
        <f t="shared" si="13"/>
        <v>76404</v>
      </c>
    </row>
    <row r="435" spans="1:9">
      <c r="A435" s="1">
        <v>44264</v>
      </c>
      <c r="B435" s="2">
        <v>118606</v>
      </c>
      <c r="C435" s="2">
        <v>48681</v>
      </c>
      <c r="D435" s="2">
        <v>5882</v>
      </c>
      <c r="E435">
        <v>309</v>
      </c>
      <c r="F435" t="s">
        <v>9</v>
      </c>
      <c r="G435" t="s">
        <v>14</v>
      </c>
      <c r="H435" s="2">
        <f t="shared" si="12"/>
        <v>64043</v>
      </c>
      <c r="I435" s="2">
        <f t="shared" si="13"/>
        <v>54563</v>
      </c>
    </row>
    <row r="436" spans="1:9">
      <c r="A436" s="1">
        <v>44265</v>
      </c>
      <c r="B436" s="2">
        <v>162665</v>
      </c>
      <c r="C436" s="2">
        <v>80026</v>
      </c>
      <c r="D436" s="2">
        <v>8642</v>
      </c>
      <c r="E436">
        <v>475</v>
      </c>
      <c r="F436" t="s">
        <v>11</v>
      </c>
      <c r="G436" t="s">
        <v>8</v>
      </c>
      <c r="H436" s="2">
        <f t="shared" si="12"/>
        <v>73997</v>
      </c>
      <c r="I436" s="2">
        <f t="shared" si="13"/>
        <v>88668</v>
      </c>
    </row>
    <row r="437" spans="1:9">
      <c r="A437" s="1">
        <v>44266</v>
      </c>
      <c r="B437" s="2">
        <v>165373</v>
      </c>
      <c r="C437" s="2">
        <v>45892</v>
      </c>
      <c r="D437" s="2">
        <v>6296</v>
      </c>
      <c r="E437">
        <v>174</v>
      </c>
      <c r="F437" t="s">
        <v>7</v>
      </c>
      <c r="G437" t="s">
        <v>14</v>
      </c>
      <c r="H437" s="2">
        <f t="shared" si="12"/>
        <v>113185</v>
      </c>
      <c r="I437" s="2">
        <f t="shared" si="13"/>
        <v>52188</v>
      </c>
    </row>
    <row r="438" spans="1:9">
      <c r="A438" s="1">
        <v>44267</v>
      </c>
      <c r="B438" s="2">
        <v>84574</v>
      </c>
      <c r="C438" s="2">
        <v>77299</v>
      </c>
      <c r="D438" s="2">
        <v>19122</v>
      </c>
      <c r="E438">
        <v>376</v>
      </c>
      <c r="F438" t="s">
        <v>13</v>
      </c>
      <c r="G438" t="s">
        <v>14</v>
      </c>
      <c r="H438" s="2">
        <f t="shared" si="12"/>
        <v>-11847</v>
      </c>
      <c r="I438" s="2">
        <f t="shared" si="13"/>
        <v>96421</v>
      </c>
    </row>
    <row r="439" spans="1:9">
      <c r="A439" s="1">
        <v>44268</v>
      </c>
      <c r="B439" s="2">
        <v>194502</v>
      </c>
      <c r="C439" s="2">
        <v>47073</v>
      </c>
      <c r="D439" s="2">
        <v>29820</v>
      </c>
      <c r="E439">
        <v>232</v>
      </c>
      <c r="F439" t="s">
        <v>11</v>
      </c>
      <c r="G439" t="s">
        <v>14</v>
      </c>
      <c r="H439" s="2">
        <f t="shared" si="12"/>
        <v>117609</v>
      </c>
      <c r="I439" s="2">
        <f t="shared" si="13"/>
        <v>76893</v>
      </c>
    </row>
    <row r="440" spans="1:9">
      <c r="A440" s="1">
        <v>44269</v>
      </c>
      <c r="B440" s="2">
        <v>92733</v>
      </c>
      <c r="C440" s="2">
        <v>60682</v>
      </c>
      <c r="D440" s="2">
        <v>7895</v>
      </c>
      <c r="E440">
        <v>442</v>
      </c>
      <c r="F440" t="s">
        <v>7</v>
      </c>
      <c r="G440" t="s">
        <v>12</v>
      </c>
      <c r="H440" s="2">
        <f t="shared" si="12"/>
        <v>24156</v>
      </c>
      <c r="I440" s="2">
        <f t="shared" si="13"/>
        <v>68577</v>
      </c>
    </row>
    <row r="441" spans="1:9">
      <c r="A441" s="1">
        <v>44270</v>
      </c>
      <c r="B441" s="2">
        <v>62050</v>
      </c>
      <c r="C441" s="2">
        <v>44289</v>
      </c>
      <c r="D441" s="2">
        <v>27977</v>
      </c>
      <c r="E441">
        <v>158</v>
      </c>
      <c r="F441" t="s">
        <v>7</v>
      </c>
      <c r="G441" t="s">
        <v>12</v>
      </c>
      <c r="H441" s="2">
        <f t="shared" si="12"/>
        <v>-10216</v>
      </c>
      <c r="I441" s="2">
        <f t="shared" si="13"/>
        <v>72266</v>
      </c>
    </row>
    <row r="442" spans="1:9">
      <c r="A442" s="1">
        <v>44271</v>
      </c>
      <c r="B442" s="2">
        <v>169996</v>
      </c>
      <c r="C442" s="2">
        <v>37927</v>
      </c>
      <c r="D442" s="2">
        <v>22313</v>
      </c>
      <c r="E442">
        <v>444</v>
      </c>
      <c r="F442" t="s">
        <v>7</v>
      </c>
      <c r="G442" t="s">
        <v>10</v>
      </c>
      <c r="H442" s="2">
        <f t="shared" si="12"/>
        <v>109756</v>
      </c>
      <c r="I442" s="2">
        <f t="shared" si="13"/>
        <v>60240</v>
      </c>
    </row>
    <row r="443" spans="1:9">
      <c r="A443" s="1">
        <v>44272</v>
      </c>
      <c r="B443" s="2">
        <v>93933</v>
      </c>
      <c r="C443" s="2">
        <v>78330</v>
      </c>
      <c r="D443" s="2">
        <v>10366</v>
      </c>
      <c r="E443">
        <v>281</v>
      </c>
      <c r="F443" t="s">
        <v>11</v>
      </c>
      <c r="G443" t="s">
        <v>10</v>
      </c>
      <c r="H443" s="2">
        <f t="shared" si="12"/>
        <v>5237</v>
      </c>
      <c r="I443" s="2">
        <f t="shared" si="13"/>
        <v>88696</v>
      </c>
    </row>
    <row r="444" spans="1:9">
      <c r="A444" s="1">
        <v>44273</v>
      </c>
      <c r="B444" s="2">
        <v>84951</v>
      </c>
      <c r="C444" s="2">
        <v>96707</v>
      </c>
      <c r="D444" s="2">
        <v>13711</v>
      </c>
      <c r="E444">
        <v>438</v>
      </c>
      <c r="F444" t="s">
        <v>11</v>
      </c>
      <c r="G444" t="s">
        <v>14</v>
      </c>
      <c r="H444" s="2">
        <f t="shared" si="12"/>
        <v>-25467</v>
      </c>
      <c r="I444" s="2">
        <f t="shared" si="13"/>
        <v>110418</v>
      </c>
    </row>
    <row r="445" spans="1:9">
      <c r="A445" s="1">
        <v>44274</v>
      </c>
      <c r="B445" s="2">
        <v>92413</v>
      </c>
      <c r="C445" s="2">
        <v>95428</v>
      </c>
      <c r="D445" s="2">
        <v>24596</v>
      </c>
      <c r="E445">
        <v>420</v>
      </c>
      <c r="F445" t="s">
        <v>9</v>
      </c>
      <c r="G445" t="s">
        <v>10</v>
      </c>
      <c r="H445" s="2">
        <f t="shared" si="12"/>
        <v>-27611</v>
      </c>
      <c r="I445" s="2">
        <f t="shared" si="13"/>
        <v>120024</v>
      </c>
    </row>
    <row r="446" spans="1:9">
      <c r="A446" s="1">
        <v>44275</v>
      </c>
      <c r="B446" s="2">
        <v>172573</v>
      </c>
      <c r="C446" s="2">
        <v>80601</v>
      </c>
      <c r="D446" s="2">
        <v>23793</v>
      </c>
      <c r="E446">
        <v>163</v>
      </c>
      <c r="F446" t="s">
        <v>11</v>
      </c>
      <c r="G446" t="s">
        <v>14</v>
      </c>
      <c r="H446" s="2">
        <f t="shared" si="12"/>
        <v>68179</v>
      </c>
      <c r="I446" s="2">
        <f t="shared" si="13"/>
        <v>104394</v>
      </c>
    </row>
    <row r="447" spans="1:9">
      <c r="A447" s="1">
        <v>44276</v>
      </c>
      <c r="B447" s="2">
        <v>195566</v>
      </c>
      <c r="C447" s="2">
        <v>32539</v>
      </c>
      <c r="D447" s="2">
        <v>13199</v>
      </c>
      <c r="E447">
        <v>426</v>
      </c>
      <c r="F447" t="s">
        <v>11</v>
      </c>
      <c r="G447" t="s">
        <v>12</v>
      </c>
      <c r="H447" s="2">
        <f t="shared" si="12"/>
        <v>149828</v>
      </c>
      <c r="I447" s="2">
        <f t="shared" si="13"/>
        <v>45738</v>
      </c>
    </row>
    <row r="448" spans="1:9">
      <c r="A448" s="1">
        <v>44277</v>
      </c>
      <c r="B448" s="2">
        <v>182744</v>
      </c>
      <c r="C448" s="2">
        <v>52669</v>
      </c>
      <c r="D448" s="2">
        <v>15717</v>
      </c>
      <c r="E448">
        <v>359</v>
      </c>
      <c r="F448" t="s">
        <v>11</v>
      </c>
      <c r="G448" t="s">
        <v>12</v>
      </c>
      <c r="H448" s="2">
        <f t="shared" si="12"/>
        <v>114358</v>
      </c>
      <c r="I448" s="2">
        <f t="shared" si="13"/>
        <v>68386</v>
      </c>
    </row>
    <row r="449" spans="1:9">
      <c r="A449" s="1">
        <v>44278</v>
      </c>
      <c r="B449" s="2">
        <v>149431</v>
      </c>
      <c r="C449" s="2">
        <v>50644</v>
      </c>
      <c r="D449" s="2">
        <v>8423</v>
      </c>
      <c r="E449">
        <v>292</v>
      </c>
      <c r="F449" t="s">
        <v>7</v>
      </c>
      <c r="G449" t="s">
        <v>12</v>
      </c>
      <c r="H449" s="2">
        <f t="shared" si="12"/>
        <v>90364</v>
      </c>
      <c r="I449" s="2">
        <f t="shared" si="13"/>
        <v>59067</v>
      </c>
    </row>
    <row r="450" spans="1:9">
      <c r="A450" s="1">
        <v>44279</v>
      </c>
      <c r="B450" s="2">
        <v>103001</v>
      </c>
      <c r="C450" s="2">
        <v>48745</v>
      </c>
      <c r="D450" s="2">
        <v>15211</v>
      </c>
      <c r="E450">
        <v>242</v>
      </c>
      <c r="F450" t="s">
        <v>13</v>
      </c>
      <c r="G450" t="s">
        <v>8</v>
      </c>
      <c r="H450" s="2">
        <f t="shared" si="12"/>
        <v>39045</v>
      </c>
      <c r="I450" s="2">
        <f t="shared" si="13"/>
        <v>63956</v>
      </c>
    </row>
    <row r="451" spans="1:9">
      <c r="A451" s="1">
        <v>44280</v>
      </c>
      <c r="B451" s="2">
        <v>127364</v>
      </c>
      <c r="C451" s="2">
        <v>58228</v>
      </c>
      <c r="D451" s="2">
        <v>17782</v>
      </c>
      <c r="E451">
        <v>203</v>
      </c>
      <c r="F451" t="s">
        <v>9</v>
      </c>
      <c r="G451" t="s">
        <v>14</v>
      </c>
      <c r="H451" s="2">
        <f t="shared" ref="H451:H514" si="14">B451-C451-D451</f>
        <v>51354</v>
      </c>
      <c r="I451" s="2">
        <f t="shared" ref="I451:I514" si="15">C451+D451</f>
        <v>76010</v>
      </c>
    </row>
    <row r="452" spans="1:9">
      <c r="A452" s="1">
        <v>44281</v>
      </c>
      <c r="B452" s="2">
        <v>184988</v>
      </c>
      <c r="C452" s="2">
        <v>64521</v>
      </c>
      <c r="D452" s="2">
        <v>28360</v>
      </c>
      <c r="E452">
        <v>313</v>
      </c>
      <c r="F452" t="s">
        <v>13</v>
      </c>
      <c r="G452" t="s">
        <v>12</v>
      </c>
      <c r="H452" s="2">
        <f t="shared" si="14"/>
        <v>92107</v>
      </c>
      <c r="I452" s="2">
        <f t="shared" si="15"/>
        <v>92881</v>
      </c>
    </row>
    <row r="453" spans="1:9">
      <c r="A453" s="1">
        <v>44282</v>
      </c>
      <c r="B453" s="2">
        <v>105028</v>
      </c>
      <c r="C453" s="2">
        <v>56928</v>
      </c>
      <c r="D453" s="2">
        <v>28978</v>
      </c>
      <c r="E453">
        <v>341</v>
      </c>
      <c r="F453" t="s">
        <v>13</v>
      </c>
      <c r="G453" t="s">
        <v>14</v>
      </c>
      <c r="H453" s="2">
        <f t="shared" si="14"/>
        <v>19122</v>
      </c>
      <c r="I453" s="2">
        <f t="shared" si="15"/>
        <v>85906</v>
      </c>
    </row>
    <row r="454" spans="1:9">
      <c r="A454" s="1">
        <v>44283</v>
      </c>
      <c r="B454" s="2">
        <v>191878</v>
      </c>
      <c r="C454" s="2">
        <v>48322</v>
      </c>
      <c r="D454" s="2">
        <v>26542</v>
      </c>
      <c r="E454">
        <v>308</v>
      </c>
      <c r="F454" t="s">
        <v>11</v>
      </c>
      <c r="G454" t="s">
        <v>10</v>
      </c>
      <c r="H454" s="2">
        <f t="shared" si="14"/>
        <v>117014</v>
      </c>
      <c r="I454" s="2">
        <f t="shared" si="15"/>
        <v>74864</v>
      </c>
    </row>
    <row r="455" spans="1:9">
      <c r="A455" s="1">
        <v>44284</v>
      </c>
      <c r="B455" s="2">
        <v>184343</v>
      </c>
      <c r="C455" s="2">
        <v>87714</v>
      </c>
      <c r="D455" s="2">
        <v>17474</v>
      </c>
      <c r="E455">
        <v>192</v>
      </c>
      <c r="F455" t="s">
        <v>9</v>
      </c>
      <c r="G455" t="s">
        <v>10</v>
      </c>
      <c r="H455" s="2">
        <f t="shared" si="14"/>
        <v>79155</v>
      </c>
      <c r="I455" s="2">
        <f t="shared" si="15"/>
        <v>105188</v>
      </c>
    </row>
    <row r="456" spans="1:9">
      <c r="A456" s="1">
        <v>44285</v>
      </c>
      <c r="B456" s="2">
        <v>188301</v>
      </c>
      <c r="C456" s="2">
        <v>92292</v>
      </c>
      <c r="D456" s="2">
        <v>8667</v>
      </c>
      <c r="E456">
        <v>241</v>
      </c>
      <c r="F456" t="s">
        <v>13</v>
      </c>
      <c r="G456" t="s">
        <v>12</v>
      </c>
      <c r="H456" s="2">
        <f t="shared" si="14"/>
        <v>87342</v>
      </c>
      <c r="I456" s="2">
        <f t="shared" si="15"/>
        <v>100959</v>
      </c>
    </row>
    <row r="457" spans="1:9">
      <c r="A457" s="1">
        <v>44286</v>
      </c>
      <c r="B457" s="2">
        <v>186295</v>
      </c>
      <c r="C457" s="2">
        <v>59055</v>
      </c>
      <c r="D457" s="2">
        <v>27357</v>
      </c>
      <c r="E457">
        <v>211</v>
      </c>
      <c r="F457" t="s">
        <v>13</v>
      </c>
      <c r="G457" t="s">
        <v>14</v>
      </c>
      <c r="H457" s="2">
        <f t="shared" si="14"/>
        <v>99883</v>
      </c>
      <c r="I457" s="2">
        <f t="shared" si="15"/>
        <v>86412</v>
      </c>
    </row>
    <row r="458" spans="1:9">
      <c r="A458" s="1">
        <v>44287</v>
      </c>
      <c r="B458" s="2">
        <v>94636</v>
      </c>
      <c r="C458" s="2">
        <v>72891</v>
      </c>
      <c r="D458" s="2">
        <v>27620</v>
      </c>
      <c r="E458">
        <v>474</v>
      </c>
      <c r="F458" t="s">
        <v>9</v>
      </c>
      <c r="G458" t="s">
        <v>12</v>
      </c>
      <c r="H458" s="2">
        <f t="shared" si="14"/>
        <v>-5875</v>
      </c>
      <c r="I458" s="2">
        <f t="shared" si="15"/>
        <v>100511</v>
      </c>
    </row>
    <row r="459" spans="1:9">
      <c r="A459" s="1">
        <v>44288</v>
      </c>
      <c r="B459" s="2">
        <v>84262</v>
      </c>
      <c r="C459" s="2">
        <v>36588</v>
      </c>
      <c r="D459" s="2">
        <v>13277</v>
      </c>
      <c r="E459">
        <v>158</v>
      </c>
      <c r="F459" t="s">
        <v>11</v>
      </c>
      <c r="G459" t="s">
        <v>10</v>
      </c>
      <c r="H459" s="2">
        <f t="shared" si="14"/>
        <v>34397</v>
      </c>
      <c r="I459" s="2">
        <f t="shared" si="15"/>
        <v>49865</v>
      </c>
    </row>
    <row r="460" spans="1:9">
      <c r="A460" s="1">
        <v>44289</v>
      </c>
      <c r="B460" s="2">
        <v>140435</v>
      </c>
      <c r="C460" s="2">
        <v>36304</v>
      </c>
      <c r="D460" s="2">
        <v>17424</v>
      </c>
      <c r="E460">
        <v>142</v>
      </c>
      <c r="F460" t="s">
        <v>13</v>
      </c>
      <c r="G460" t="s">
        <v>12</v>
      </c>
      <c r="H460" s="2">
        <f t="shared" si="14"/>
        <v>86707</v>
      </c>
      <c r="I460" s="2">
        <f t="shared" si="15"/>
        <v>53728</v>
      </c>
    </row>
    <row r="461" spans="1:9">
      <c r="A461" s="1">
        <v>44290</v>
      </c>
      <c r="B461" s="2">
        <v>188583</v>
      </c>
      <c r="C461" s="2">
        <v>37345</v>
      </c>
      <c r="D461" s="2">
        <v>23852</v>
      </c>
      <c r="E461">
        <v>306</v>
      </c>
      <c r="F461" t="s">
        <v>7</v>
      </c>
      <c r="G461" t="s">
        <v>14</v>
      </c>
      <c r="H461" s="2">
        <f t="shared" si="14"/>
        <v>127386</v>
      </c>
      <c r="I461" s="2">
        <f t="shared" si="15"/>
        <v>61197</v>
      </c>
    </row>
    <row r="462" spans="1:9">
      <c r="A462" s="1">
        <v>44291</v>
      </c>
      <c r="B462" s="2">
        <v>101844</v>
      </c>
      <c r="C462" s="2">
        <v>59300</v>
      </c>
      <c r="D462" s="2">
        <v>27601</v>
      </c>
      <c r="E462">
        <v>367</v>
      </c>
      <c r="F462" t="s">
        <v>13</v>
      </c>
      <c r="G462" t="s">
        <v>10</v>
      </c>
      <c r="H462" s="2">
        <f t="shared" si="14"/>
        <v>14943</v>
      </c>
      <c r="I462" s="2">
        <f t="shared" si="15"/>
        <v>86901</v>
      </c>
    </row>
    <row r="463" spans="1:9">
      <c r="A463" s="1">
        <v>44292</v>
      </c>
      <c r="B463" s="2">
        <v>124754</v>
      </c>
      <c r="C463" s="2">
        <v>54259</v>
      </c>
      <c r="D463" s="2">
        <v>25003</v>
      </c>
      <c r="E463">
        <v>395</v>
      </c>
      <c r="F463" t="s">
        <v>7</v>
      </c>
      <c r="G463" t="s">
        <v>8</v>
      </c>
      <c r="H463" s="2">
        <f t="shared" si="14"/>
        <v>45492</v>
      </c>
      <c r="I463" s="2">
        <f t="shared" si="15"/>
        <v>79262</v>
      </c>
    </row>
    <row r="464" spans="1:9">
      <c r="A464" s="1">
        <v>44293</v>
      </c>
      <c r="B464" s="2">
        <v>137129</v>
      </c>
      <c r="C464" s="2">
        <v>45352</v>
      </c>
      <c r="D464" s="2">
        <v>23020</v>
      </c>
      <c r="E464">
        <v>217</v>
      </c>
      <c r="F464" t="s">
        <v>11</v>
      </c>
      <c r="G464" t="s">
        <v>10</v>
      </c>
      <c r="H464" s="2">
        <f t="shared" si="14"/>
        <v>68757</v>
      </c>
      <c r="I464" s="2">
        <f t="shared" si="15"/>
        <v>68372</v>
      </c>
    </row>
    <row r="465" spans="1:9">
      <c r="A465" s="1">
        <v>44294</v>
      </c>
      <c r="B465" s="2">
        <v>100042</v>
      </c>
      <c r="C465" s="2">
        <v>63365</v>
      </c>
      <c r="D465" s="2">
        <v>13155</v>
      </c>
      <c r="E465">
        <v>119</v>
      </c>
      <c r="F465" t="s">
        <v>13</v>
      </c>
      <c r="G465" t="s">
        <v>8</v>
      </c>
      <c r="H465" s="2">
        <f t="shared" si="14"/>
        <v>23522</v>
      </c>
      <c r="I465" s="2">
        <f t="shared" si="15"/>
        <v>76520</v>
      </c>
    </row>
    <row r="466" spans="1:9">
      <c r="A466" s="1">
        <v>44295</v>
      </c>
      <c r="B466" s="2">
        <v>121665</v>
      </c>
      <c r="C466" s="2">
        <v>49446</v>
      </c>
      <c r="D466" s="2">
        <v>8583</v>
      </c>
      <c r="E466">
        <v>321</v>
      </c>
      <c r="F466" t="s">
        <v>9</v>
      </c>
      <c r="G466" t="s">
        <v>12</v>
      </c>
      <c r="H466" s="2">
        <f t="shared" si="14"/>
        <v>63636</v>
      </c>
      <c r="I466" s="2">
        <f t="shared" si="15"/>
        <v>58029</v>
      </c>
    </row>
    <row r="467" spans="1:9">
      <c r="A467" s="1">
        <v>44296</v>
      </c>
      <c r="B467" s="2">
        <v>176953</v>
      </c>
      <c r="C467" s="2">
        <v>32336</v>
      </c>
      <c r="D467" s="2">
        <v>20515</v>
      </c>
      <c r="E467">
        <v>265</v>
      </c>
      <c r="F467" t="s">
        <v>9</v>
      </c>
      <c r="G467" t="s">
        <v>12</v>
      </c>
      <c r="H467" s="2">
        <f t="shared" si="14"/>
        <v>124102</v>
      </c>
      <c r="I467" s="2">
        <f t="shared" si="15"/>
        <v>52851</v>
      </c>
    </row>
    <row r="468" spans="1:9">
      <c r="A468" s="1">
        <v>44297</v>
      </c>
      <c r="B468" s="2">
        <v>178533</v>
      </c>
      <c r="C468" s="2">
        <v>92032</v>
      </c>
      <c r="D468" s="2">
        <v>9009</v>
      </c>
      <c r="E468">
        <v>230</v>
      </c>
      <c r="F468" t="s">
        <v>13</v>
      </c>
      <c r="G468" t="s">
        <v>14</v>
      </c>
      <c r="H468" s="2">
        <f t="shared" si="14"/>
        <v>77492</v>
      </c>
      <c r="I468" s="2">
        <f t="shared" si="15"/>
        <v>101041</v>
      </c>
    </row>
    <row r="469" spans="1:9">
      <c r="A469" s="1">
        <v>44298</v>
      </c>
      <c r="B469" s="2">
        <v>133781</v>
      </c>
      <c r="C469" s="2">
        <v>37521</v>
      </c>
      <c r="D469" s="2">
        <v>24710</v>
      </c>
      <c r="E469">
        <v>255</v>
      </c>
      <c r="F469" t="s">
        <v>11</v>
      </c>
      <c r="G469" t="s">
        <v>8</v>
      </c>
      <c r="H469" s="2">
        <f t="shared" si="14"/>
        <v>71550</v>
      </c>
      <c r="I469" s="2">
        <f t="shared" si="15"/>
        <v>62231</v>
      </c>
    </row>
    <row r="470" spans="1:9">
      <c r="A470" s="1">
        <v>44299</v>
      </c>
      <c r="B470" s="2">
        <v>126262</v>
      </c>
      <c r="C470" s="2">
        <v>53481</v>
      </c>
      <c r="D470" s="2">
        <v>15410</v>
      </c>
      <c r="E470">
        <v>283</v>
      </c>
      <c r="F470" t="s">
        <v>11</v>
      </c>
      <c r="G470" t="s">
        <v>12</v>
      </c>
      <c r="H470" s="2">
        <f t="shared" si="14"/>
        <v>57371</v>
      </c>
      <c r="I470" s="2">
        <f t="shared" si="15"/>
        <v>68891</v>
      </c>
    </row>
    <row r="471" spans="1:9">
      <c r="A471" s="1">
        <v>44300</v>
      </c>
      <c r="B471" s="2">
        <v>106600</v>
      </c>
      <c r="C471" s="2">
        <v>48474</v>
      </c>
      <c r="D471" s="2">
        <v>29532</v>
      </c>
      <c r="E471">
        <v>189</v>
      </c>
      <c r="F471" t="s">
        <v>9</v>
      </c>
      <c r="G471" t="s">
        <v>8</v>
      </c>
      <c r="H471" s="2">
        <f t="shared" si="14"/>
        <v>28594</v>
      </c>
      <c r="I471" s="2">
        <f t="shared" si="15"/>
        <v>78006</v>
      </c>
    </row>
    <row r="472" spans="1:9">
      <c r="A472" s="1">
        <v>44301</v>
      </c>
      <c r="B472" s="2">
        <v>136898</v>
      </c>
      <c r="C472" s="2">
        <v>76760</v>
      </c>
      <c r="D472" s="2">
        <v>23601</v>
      </c>
      <c r="E472">
        <v>193</v>
      </c>
      <c r="F472" t="s">
        <v>13</v>
      </c>
      <c r="G472" t="s">
        <v>12</v>
      </c>
      <c r="H472" s="2">
        <f t="shared" si="14"/>
        <v>36537</v>
      </c>
      <c r="I472" s="2">
        <f t="shared" si="15"/>
        <v>100361</v>
      </c>
    </row>
    <row r="473" spans="1:9">
      <c r="A473" s="1">
        <v>44302</v>
      </c>
      <c r="B473" s="2">
        <v>90448</v>
      </c>
      <c r="C473" s="2">
        <v>85718</v>
      </c>
      <c r="D473" s="2">
        <v>9967</v>
      </c>
      <c r="E473">
        <v>112</v>
      </c>
      <c r="F473" t="s">
        <v>11</v>
      </c>
      <c r="G473" t="s">
        <v>10</v>
      </c>
      <c r="H473" s="2">
        <f t="shared" si="14"/>
        <v>-5237</v>
      </c>
      <c r="I473" s="2">
        <f t="shared" si="15"/>
        <v>95685</v>
      </c>
    </row>
    <row r="474" spans="1:9">
      <c r="A474" s="1">
        <v>44303</v>
      </c>
      <c r="B474" s="2">
        <v>86172</v>
      </c>
      <c r="C474" s="2">
        <v>74629</v>
      </c>
      <c r="D474" s="2">
        <v>23753</v>
      </c>
      <c r="E474">
        <v>421</v>
      </c>
      <c r="F474" t="s">
        <v>9</v>
      </c>
      <c r="G474" t="s">
        <v>12</v>
      </c>
      <c r="H474" s="2">
        <f t="shared" si="14"/>
        <v>-12210</v>
      </c>
      <c r="I474" s="2">
        <f t="shared" si="15"/>
        <v>98382</v>
      </c>
    </row>
    <row r="475" spans="1:9">
      <c r="A475" s="1">
        <v>44304</v>
      </c>
      <c r="B475" s="2">
        <v>67657</v>
      </c>
      <c r="C475" s="2">
        <v>75232</v>
      </c>
      <c r="D475" s="2">
        <v>25022</v>
      </c>
      <c r="E475">
        <v>392</v>
      </c>
      <c r="F475" t="s">
        <v>7</v>
      </c>
      <c r="G475" t="s">
        <v>14</v>
      </c>
      <c r="H475" s="2">
        <f t="shared" si="14"/>
        <v>-32597</v>
      </c>
      <c r="I475" s="2">
        <f t="shared" si="15"/>
        <v>100254</v>
      </c>
    </row>
    <row r="476" spans="1:9">
      <c r="A476" s="1">
        <v>44305</v>
      </c>
      <c r="B476" s="2">
        <v>172855</v>
      </c>
      <c r="C476" s="2">
        <v>97169</v>
      </c>
      <c r="D476" s="2">
        <v>15695</v>
      </c>
      <c r="E476">
        <v>329</v>
      </c>
      <c r="F476" t="s">
        <v>13</v>
      </c>
      <c r="G476" t="s">
        <v>10</v>
      </c>
      <c r="H476" s="2">
        <f t="shared" si="14"/>
        <v>59991</v>
      </c>
      <c r="I476" s="2">
        <f t="shared" si="15"/>
        <v>112864</v>
      </c>
    </row>
    <row r="477" spans="1:9">
      <c r="A477" s="1">
        <v>44306</v>
      </c>
      <c r="B477" s="2">
        <v>67906</v>
      </c>
      <c r="C477" s="2">
        <v>80669</v>
      </c>
      <c r="D477" s="2">
        <v>14135</v>
      </c>
      <c r="E477">
        <v>421</v>
      </c>
      <c r="F477" t="s">
        <v>7</v>
      </c>
      <c r="G477" t="s">
        <v>14</v>
      </c>
      <c r="H477" s="2">
        <f t="shared" si="14"/>
        <v>-26898</v>
      </c>
      <c r="I477" s="2">
        <f t="shared" si="15"/>
        <v>94804</v>
      </c>
    </row>
    <row r="478" spans="1:9">
      <c r="A478" s="1">
        <v>44307</v>
      </c>
      <c r="B478" s="2">
        <v>121413</v>
      </c>
      <c r="C478" s="2">
        <v>99184</v>
      </c>
      <c r="D478" s="2">
        <v>10722</v>
      </c>
      <c r="E478">
        <v>391</v>
      </c>
      <c r="F478" t="s">
        <v>7</v>
      </c>
      <c r="G478" t="s">
        <v>10</v>
      </c>
      <c r="H478" s="2">
        <f t="shared" si="14"/>
        <v>11507</v>
      </c>
      <c r="I478" s="2">
        <f t="shared" si="15"/>
        <v>109906</v>
      </c>
    </row>
    <row r="479" spans="1:9">
      <c r="A479" s="1">
        <v>44308</v>
      </c>
      <c r="B479" s="2">
        <v>114028</v>
      </c>
      <c r="C479" s="2">
        <v>77945</v>
      </c>
      <c r="D479" s="2">
        <v>20514</v>
      </c>
      <c r="E479">
        <v>125</v>
      </c>
      <c r="F479" t="s">
        <v>11</v>
      </c>
      <c r="G479" t="s">
        <v>8</v>
      </c>
      <c r="H479" s="2">
        <f t="shared" si="14"/>
        <v>15569</v>
      </c>
      <c r="I479" s="2">
        <f t="shared" si="15"/>
        <v>98459</v>
      </c>
    </row>
    <row r="480" spans="1:9">
      <c r="A480" s="1">
        <v>44309</v>
      </c>
      <c r="B480" s="2">
        <v>67287</v>
      </c>
      <c r="C480" s="2">
        <v>43140</v>
      </c>
      <c r="D480" s="2">
        <v>16128</v>
      </c>
      <c r="E480">
        <v>174</v>
      </c>
      <c r="F480" t="s">
        <v>11</v>
      </c>
      <c r="G480" t="s">
        <v>14</v>
      </c>
      <c r="H480" s="2">
        <f t="shared" si="14"/>
        <v>8019</v>
      </c>
      <c r="I480" s="2">
        <f t="shared" si="15"/>
        <v>59268</v>
      </c>
    </row>
    <row r="481" spans="1:9">
      <c r="A481" s="1">
        <v>44310</v>
      </c>
      <c r="B481" s="2">
        <v>93660</v>
      </c>
      <c r="C481" s="2">
        <v>44357</v>
      </c>
      <c r="D481" s="2">
        <v>9444</v>
      </c>
      <c r="E481">
        <v>463</v>
      </c>
      <c r="F481" t="s">
        <v>11</v>
      </c>
      <c r="G481" t="s">
        <v>12</v>
      </c>
      <c r="H481" s="2">
        <f t="shared" si="14"/>
        <v>39859</v>
      </c>
      <c r="I481" s="2">
        <f t="shared" si="15"/>
        <v>53801</v>
      </c>
    </row>
    <row r="482" spans="1:9">
      <c r="A482" s="1">
        <v>44311</v>
      </c>
      <c r="B482" s="2">
        <v>120504</v>
      </c>
      <c r="C482" s="2">
        <v>98673</v>
      </c>
      <c r="D482" s="2">
        <v>12618</v>
      </c>
      <c r="E482">
        <v>398</v>
      </c>
      <c r="F482" t="s">
        <v>13</v>
      </c>
      <c r="G482" t="s">
        <v>8</v>
      </c>
      <c r="H482" s="2">
        <f t="shared" si="14"/>
        <v>9213</v>
      </c>
      <c r="I482" s="2">
        <f t="shared" si="15"/>
        <v>111291</v>
      </c>
    </row>
    <row r="483" spans="1:9">
      <c r="A483" s="1">
        <v>44312</v>
      </c>
      <c r="B483" s="2">
        <v>162979</v>
      </c>
      <c r="C483" s="2">
        <v>95633</v>
      </c>
      <c r="D483" s="2">
        <v>25331</v>
      </c>
      <c r="E483">
        <v>249</v>
      </c>
      <c r="F483" t="s">
        <v>7</v>
      </c>
      <c r="G483" t="s">
        <v>12</v>
      </c>
      <c r="H483" s="2">
        <f t="shared" si="14"/>
        <v>42015</v>
      </c>
      <c r="I483" s="2">
        <f t="shared" si="15"/>
        <v>120964</v>
      </c>
    </row>
    <row r="484" spans="1:9">
      <c r="A484" s="1">
        <v>44313</v>
      </c>
      <c r="B484" s="2">
        <v>94701</v>
      </c>
      <c r="C484" s="2">
        <v>42924</v>
      </c>
      <c r="D484" s="2">
        <v>23060</v>
      </c>
      <c r="E484">
        <v>247</v>
      </c>
      <c r="F484" t="s">
        <v>13</v>
      </c>
      <c r="G484" t="s">
        <v>10</v>
      </c>
      <c r="H484" s="2">
        <f t="shared" si="14"/>
        <v>28717</v>
      </c>
      <c r="I484" s="2">
        <f t="shared" si="15"/>
        <v>65984</v>
      </c>
    </row>
    <row r="485" spans="1:9">
      <c r="A485" s="1">
        <v>44314</v>
      </c>
      <c r="B485" s="2">
        <v>143300</v>
      </c>
      <c r="C485" s="2">
        <v>99286</v>
      </c>
      <c r="D485" s="2">
        <v>6196</v>
      </c>
      <c r="E485">
        <v>107</v>
      </c>
      <c r="F485" t="s">
        <v>11</v>
      </c>
      <c r="G485" t="s">
        <v>10</v>
      </c>
      <c r="H485" s="2">
        <f t="shared" si="14"/>
        <v>37818</v>
      </c>
      <c r="I485" s="2">
        <f t="shared" si="15"/>
        <v>105482</v>
      </c>
    </row>
    <row r="486" spans="1:9">
      <c r="A486" s="1">
        <v>44315</v>
      </c>
      <c r="B486" s="2">
        <v>143560</v>
      </c>
      <c r="C486" s="2">
        <v>87326</v>
      </c>
      <c r="D486" s="2">
        <v>17297</v>
      </c>
      <c r="E486">
        <v>128</v>
      </c>
      <c r="F486" t="s">
        <v>7</v>
      </c>
      <c r="G486" t="s">
        <v>12</v>
      </c>
      <c r="H486" s="2">
        <f t="shared" si="14"/>
        <v>38937</v>
      </c>
      <c r="I486" s="2">
        <f t="shared" si="15"/>
        <v>104623</v>
      </c>
    </row>
    <row r="487" spans="1:9">
      <c r="A487" s="1">
        <v>44316</v>
      </c>
      <c r="B487" s="2">
        <v>103642</v>
      </c>
      <c r="C487" s="2">
        <v>60651</v>
      </c>
      <c r="D487" s="2">
        <v>7787</v>
      </c>
      <c r="E487">
        <v>395</v>
      </c>
      <c r="F487" t="s">
        <v>13</v>
      </c>
      <c r="G487" t="s">
        <v>12</v>
      </c>
      <c r="H487" s="2">
        <f t="shared" si="14"/>
        <v>35204</v>
      </c>
      <c r="I487" s="2">
        <f t="shared" si="15"/>
        <v>68438</v>
      </c>
    </row>
    <row r="488" spans="1:9">
      <c r="A488" s="1">
        <v>44317</v>
      </c>
      <c r="B488" s="2">
        <v>125160</v>
      </c>
      <c r="C488" s="2">
        <v>78777</v>
      </c>
      <c r="D488" s="2">
        <v>28816</v>
      </c>
      <c r="E488">
        <v>308</v>
      </c>
      <c r="F488" t="s">
        <v>13</v>
      </c>
      <c r="G488" t="s">
        <v>8</v>
      </c>
      <c r="H488" s="2">
        <f t="shared" si="14"/>
        <v>17567</v>
      </c>
      <c r="I488" s="2">
        <f t="shared" si="15"/>
        <v>107593</v>
      </c>
    </row>
    <row r="489" spans="1:9">
      <c r="A489" s="1">
        <v>44318</v>
      </c>
      <c r="B489" s="2">
        <v>77602</v>
      </c>
      <c r="C489" s="2">
        <v>46994</v>
      </c>
      <c r="D489" s="2">
        <v>12927</v>
      </c>
      <c r="E489">
        <v>227</v>
      </c>
      <c r="F489" t="s">
        <v>9</v>
      </c>
      <c r="G489" t="s">
        <v>12</v>
      </c>
      <c r="H489" s="2">
        <f t="shared" si="14"/>
        <v>17681</v>
      </c>
      <c r="I489" s="2">
        <f t="shared" si="15"/>
        <v>59921</v>
      </c>
    </row>
    <row r="490" spans="1:9">
      <c r="A490" s="1">
        <v>44319</v>
      </c>
      <c r="B490" s="2">
        <v>163320</v>
      </c>
      <c r="C490" s="2">
        <v>97263</v>
      </c>
      <c r="D490" s="2">
        <v>24702</v>
      </c>
      <c r="E490">
        <v>439</v>
      </c>
      <c r="F490" t="s">
        <v>13</v>
      </c>
      <c r="G490" t="s">
        <v>14</v>
      </c>
      <c r="H490" s="2">
        <f t="shared" si="14"/>
        <v>41355</v>
      </c>
      <c r="I490" s="2">
        <f t="shared" si="15"/>
        <v>121965</v>
      </c>
    </row>
    <row r="491" spans="1:9">
      <c r="A491" s="1">
        <v>44320</v>
      </c>
      <c r="B491" s="2">
        <v>148801</v>
      </c>
      <c r="C491" s="2">
        <v>89634</v>
      </c>
      <c r="D491" s="2">
        <v>28073</v>
      </c>
      <c r="E491">
        <v>215</v>
      </c>
      <c r="F491" t="s">
        <v>11</v>
      </c>
      <c r="G491" t="s">
        <v>14</v>
      </c>
      <c r="H491" s="2">
        <f t="shared" si="14"/>
        <v>31094</v>
      </c>
      <c r="I491" s="2">
        <f t="shared" si="15"/>
        <v>117707</v>
      </c>
    </row>
    <row r="492" spans="1:9">
      <c r="A492" s="1">
        <v>44321</v>
      </c>
      <c r="B492" s="2">
        <v>85931</v>
      </c>
      <c r="C492" s="2">
        <v>40800</v>
      </c>
      <c r="D492" s="2">
        <v>7176</v>
      </c>
      <c r="E492">
        <v>243</v>
      </c>
      <c r="F492" t="s">
        <v>13</v>
      </c>
      <c r="G492" t="s">
        <v>12</v>
      </c>
      <c r="H492" s="2">
        <f t="shared" si="14"/>
        <v>37955</v>
      </c>
      <c r="I492" s="2">
        <f t="shared" si="15"/>
        <v>47976</v>
      </c>
    </row>
    <row r="493" spans="1:9">
      <c r="A493" s="1">
        <v>44322</v>
      </c>
      <c r="B493" s="2">
        <v>154377</v>
      </c>
      <c r="C493" s="2">
        <v>67823</v>
      </c>
      <c r="D493" s="2">
        <v>25127</v>
      </c>
      <c r="E493">
        <v>417</v>
      </c>
      <c r="F493" t="s">
        <v>7</v>
      </c>
      <c r="G493" t="s">
        <v>14</v>
      </c>
      <c r="H493" s="2">
        <f t="shared" si="14"/>
        <v>61427</v>
      </c>
      <c r="I493" s="2">
        <f t="shared" si="15"/>
        <v>92950</v>
      </c>
    </row>
    <row r="494" spans="1:9">
      <c r="A494" s="1">
        <v>44323</v>
      </c>
      <c r="B494" s="2">
        <v>89192</v>
      </c>
      <c r="C494" s="2">
        <v>93878</v>
      </c>
      <c r="D494" s="2">
        <v>13792</v>
      </c>
      <c r="E494">
        <v>334</v>
      </c>
      <c r="F494" t="s">
        <v>13</v>
      </c>
      <c r="G494" t="s">
        <v>12</v>
      </c>
      <c r="H494" s="2">
        <f t="shared" si="14"/>
        <v>-18478</v>
      </c>
      <c r="I494" s="2">
        <f t="shared" si="15"/>
        <v>107670</v>
      </c>
    </row>
    <row r="495" spans="1:9">
      <c r="A495" s="1">
        <v>44324</v>
      </c>
      <c r="B495" s="2">
        <v>106542</v>
      </c>
      <c r="C495" s="2">
        <v>48708</v>
      </c>
      <c r="D495" s="2">
        <v>25806</v>
      </c>
      <c r="E495">
        <v>106</v>
      </c>
      <c r="F495" t="s">
        <v>9</v>
      </c>
      <c r="G495" t="s">
        <v>8</v>
      </c>
      <c r="H495" s="2">
        <f t="shared" si="14"/>
        <v>32028</v>
      </c>
      <c r="I495" s="2">
        <f t="shared" si="15"/>
        <v>74514</v>
      </c>
    </row>
    <row r="496" spans="1:9">
      <c r="A496" s="1">
        <v>44325</v>
      </c>
      <c r="B496" s="2">
        <v>187015</v>
      </c>
      <c r="C496" s="2">
        <v>42819</v>
      </c>
      <c r="D496" s="2">
        <v>25208</v>
      </c>
      <c r="E496">
        <v>144</v>
      </c>
      <c r="F496" t="s">
        <v>7</v>
      </c>
      <c r="G496" t="s">
        <v>14</v>
      </c>
      <c r="H496" s="2">
        <f t="shared" si="14"/>
        <v>118988</v>
      </c>
      <c r="I496" s="2">
        <f t="shared" si="15"/>
        <v>68027</v>
      </c>
    </row>
    <row r="497" spans="1:9">
      <c r="A497" s="1">
        <v>44326</v>
      </c>
      <c r="B497" s="2">
        <v>102520</v>
      </c>
      <c r="C497" s="2">
        <v>93870</v>
      </c>
      <c r="D497" s="2">
        <v>14171</v>
      </c>
      <c r="E497">
        <v>338</v>
      </c>
      <c r="F497" t="s">
        <v>7</v>
      </c>
      <c r="G497" t="s">
        <v>14</v>
      </c>
      <c r="H497" s="2">
        <f t="shared" si="14"/>
        <v>-5521</v>
      </c>
      <c r="I497" s="2">
        <f t="shared" si="15"/>
        <v>108041</v>
      </c>
    </row>
    <row r="498" spans="1:9">
      <c r="A498" s="1">
        <v>44327</v>
      </c>
      <c r="B498" s="2">
        <v>124772</v>
      </c>
      <c r="C498" s="2">
        <v>39283</v>
      </c>
      <c r="D498" s="2">
        <v>7451</v>
      </c>
      <c r="E498">
        <v>254</v>
      </c>
      <c r="F498" t="s">
        <v>9</v>
      </c>
      <c r="G498" t="s">
        <v>12</v>
      </c>
      <c r="H498" s="2">
        <f t="shared" si="14"/>
        <v>78038</v>
      </c>
      <c r="I498" s="2">
        <f t="shared" si="15"/>
        <v>46734</v>
      </c>
    </row>
    <row r="499" spans="1:9">
      <c r="A499" s="1">
        <v>44328</v>
      </c>
      <c r="B499" s="2">
        <v>110106</v>
      </c>
      <c r="C499" s="2">
        <v>60573</v>
      </c>
      <c r="D499" s="2">
        <v>5628</v>
      </c>
      <c r="E499">
        <v>280</v>
      </c>
      <c r="F499" t="s">
        <v>11</v>
      </c>
      <c r="G499" t="s">
        <v>14</v>
      </c>
      <c r="H499" s="2">
        <f t="shared" si="14"/>
        <v>43905</v>
      </c>
      <c r="I499" s="2">
        <f t="shared" si="15"/>
        <v>66201</v>
      </c>
    </row>
    <row r="500" spans="1:9">
      <c r="A500" s="1">
        <v>44329</v>
      </c>
      <c r="B500" s="2">
        <v>141121</v>
      </c>
      <c r="C500" s="2">
        <v>60933</v>
      </c>
      <c r="D500" s="2">
        <v>14821</v>
      </c>
      <c r="E500">
        <v>314</v>
      </c>
      <c r="F500" t="s">
        <v>7</v>
      </c>
      <c r="G500" t="s">
        <v>10</v>
      </c>
      <c r="H500" s="2">
        <f t="shared" si="14"/>
        <v>65367</v>
      </c>
      <c r="I500" s="2">
        <f t="shared" si="15"/>
        <v>75754</v>
      </c>
    </row>
    <row r="501" spans="1:9">
      <c r="A501" s="1">
        <v>44330</v>
      </c>
      <c r="B501" s="2">
        <v>85559</v>
      </c>
      <c r="C501" s="2">
        <v>35774</v>
      </c>
      <c r="D501" s="2">
        <v>12778</v>
      </c>
      <c r="E501">
        <v>187</v>
      </c>
      <c r="F501" t="s">
        <v>11</v>
      </c>
      <c r="G501" t="s">
        <v>8</v>
      </c>
      <c r="H501" s="2">
        <f t="shared" si="14"/>
        <v>37007</v>
      </c>
      <c r="I501" s="2">
        <f t="shared" si="15"/>
        <v>48552</v>
      </c>
    </row>
    <row r="502" spans="1:9">
      <c r="A502" s="1">
        <v>44331</v>
      </c>
      <c r="B502" s="2">
        <v>165595</v>
      </c>
      <c r="C502" s="2">
        <v>40983</v>
      </c>
      <c r="D502" s="2">
        <v>8696</v>
      </c>
      <c r="E502">
        <v>355</v>
      </c>
      <c r="F502" t="s">
        <v>7</v>
      </c>
      <c r="G502" t="s">
        <v>8</v>
      </c>
      <c r="H502" s="2">
        <f t="shared" si="14"/>
        <v>115916</v>
      </c>
      <c r="I502" s="2">
        <f t="shared" si="15"/>
        <v>49679</v>
      </c>
    </row>
    <row r="503" spans="1:9">
      <c r="A503" s="1">
        <v>44332</v>
      </c>
      <c r="B503" s="2">
        <v>93742</v>
      </c>
      <c r="C503" s="2">
        <v>48133</v>
      </c>
      <c r="D503" s="2">
        <v>25058</v>
      </c>
      <c r="E503">
        <v>172</v>
      </c>
      <c r="F503" t="s">
        <v>7</v>
      </c>
      <c r="G503" t="s">
        <v>14</v>
      </c>
      <c r="H503" s="2">
        <f t="shared" si="14"/>
        <v>20551</v>
      </c>
      <c r="I503" s="2">
        <f t="shared" si="15"/>
        <v>73191</v>
      </c>
    </row>
    <row r="504" spans="1:9">
      <c r="A504" s="1">
        <v>44333</v>
      </c>
      <c r="B504" s="2">
        <v>129669</v>
      </c>
      <c r="C504" s="2">
        <v>44939</v>
      </c>
      <c r="D504" s="2">
        <v>25313</v>
      </c>
      <c r="E504">
        <v>278</v>
      </c>
      <c r="F504" t="s">
        <v>11</v>
      </c>
      <c r="G504" t="s">
        <v>14</v>
      </c>
      <c r="H504" s="2">
        <f t="shared" si="14"/>
        <v>59417</v>
      </c>
      <c r="I504" s="2">
        <f t="shared" si="15"/>
        <v>70252</v>
      </c>
    </row>
    <row r="505" spans="1:9">
      <c r="A505" s="1">
        <v>44334</v>
      </c>
      <c r="B505" s="2">
        <v>195044</v>
      </c>
      <c r="C505" s="2">
        <v>30781</v>
      </c>
      <c r="D505" s="2">
        <v>24149</v>
      </c>
      <c r="E505">
        <v>311</v>
      </c>
      <c r="F505" t="s">
        <v>7</v>
      </c>
      <c r="G505" t="s">
        <v>10</v>
      </c>
      <c r="H505" s="2">
        <f t="shared" si="14"/>
        <v>140114</v>
      </c>
      <c r="I505" s="2">
        <f t="shared" si="15"/>
        <v>54930</v>
      </c>
    </row>
    <row r="506" spans="1:9">
      <c r="A506" s="1">
        <v>44335</v>
      </c>
      <c r="B506" s="2">
        <v>130831</v>
      </c>
      <c r="C506" s="2">
        <v>86700</v>
      </c>
      <c r="D506" s="2">
        <v>25753</v>
      </c>
      <c r="E506">
        <v>392</v>
      </c>
      <c r="F506" t="s">
        <v>11</v>
      </c>
      <c r="G506" t="s">
        <v>10</v>
      </c>
      <c r="H506" s="2">
        <f t="shared" si="14"/>
        <v>18378</v>
      </c>
      <c r="I506" s="2">
        <f t="shared" si="15"/>
        <v>112453</v>
      </c>
    </row>
    <row r="507" spans="1:9">
      <c r="A507" s="1">
        <v>44336</v>
      </c>
      <c r="B507" s="2">
        <v>172217</v>
      </c>
      <c r="C507" s="2">
        <v>57624</v>
      </c>
      <c r="D507" s="2">
        <v>17972</v>
      </c>
      <c r="E507">
        <v>333</v>
      </c>
      <c r="F507" t="s">
        <v>9</v>
      </c>
      <c r="G507" t="s">
        <v>14</v>
      </c>
      <c r="H507" s="2">
        <f t="shared" si="14"/>
        <v>96621</v>
      </c>
      <c r="I507" s="2">
        <f t="shared" si="15"/>
        <v>75596</v>
      </c>
    </row>
    <row r="508" spans="1:9">
      <c r="A508" s="1">
        <v>44337</v>
      </c>
      <c r="B508" s="2">
        <v>101873</v>
      </c>
      <c r="C508" s="2">
        <v>36823</v>
      </c>
      <c r="D508" s="2">
        <v>13307</v>
      </c>
      <c r="E508">
        <v>338</v>
      </c>
      <c r="F508" t="s">
        <v>11</v>
      </c>
      <c r="G508" t="s">
        <v>14</v>
      </c>
      <c r="H508" s="2">
        <f t="shared" si="14"/>
        <v>51743</v>
      </c>
      <c r="I508" s="2">
        <f t="shared" si="15"/>
        <v>50130</v>
      </c>
    </row>
    <row r="509" spans="1:9">
      <c r="A509" s="1">
        <v>44338</v>
      </c>
      <c r="B509" s="2">
        <v>166532</v>
      </c>
      <c r="C509" s="2">
        <v>48489</v>
      </c>
      <c r="D509" s="2">
        <v>9956</v>
      </c>
      <c r="E509">
        <v>322</v>
      </c>
      <c r="F509" t="s">
        <v>9</v>
      </c>
      <c r="G509" t="s">
        <v>10</v>
      </c>
      <c r="H509" s="2">
        <f t="shared" si="14"/>
        <v>108087</v>
      </c>
      <c r="I509" s="2">
        <f t="shared" si="15"/>
        <v>58445</v>
      </c>
    </row>
    <row r="510" spans="1:9">
      <c r="A510" s="1">
        <v>44339</v>
      </c>
      <c r="B510" s="2">
        <v>186267</v>
      </c>
      <c r="C510" s="2">
        <v>69961</v>
      </c>
      <c r="D510" s="2">
        <v>15195</v>
      </c>
      <c r="E510">
        <v>218</v>
      </c>
      <c r="F510" t="s">
        <v>7</v>
      </c>
      <c r="G510" t="s">
        <v>12</v>
      </c>
      <c r="H510" s="2">
        <f t="shared" si="14"/>
        <v>101111</v>
      </c>
      <c r="I510" s="2">
        <f t="shared" si="15"/>
        <v>85156</v>
      </c>
    </row>
    <row r="511" spans="1:9">
      <c r="A511" s="1">
        <v>44340</v>
      </c>
      <c r="B511" s="2">
        <v>194092</v>
      </c>
      <c r="C511" s="2">
        <v>59118</v>
      </c>
      <c r="D511" s="2">
        <v>22076</v>
      </c>
      <c r="E511">
        <v>412</v>
      </c>
      <c r="F511" t="s">
        <v>11</v>
      </c>
      <c r="G511" t="s">
        <v>10</v>
      </c>
      <c r="H511" s="2">
        <f t="shared" si="14"/>
        <v>112898</v>
      </c>
      <c r="I511" s="2">
        <f t="shared" si="15"/>
        <v>81194</v>
      </c>
    </row>
    <row r="512" spans="1:9">
      <c r="A512" s="1">
        <v>44341</v>
      </c>
      <c r="B512" s="2">
        <v>101755</v>
      </c>
      <c r="C512" s="2">
        <v>52263</v>
      </c>
      <c r="D512" s="2">
        <v>24546</v>
      </c>
      <c r="E512">
        <v>363</v>
      </c>
      <c r="F512" t="s">
        <v>7</v>
      </c>
      <c r="G512" t="s">
        <v>12</v>
      </c>
      <c r="H512" s="2">
        <f t="shared" si="14"/>
        <v>24946</v>
      </c>
      <c r="I512" s="2">
        <f t="shared" si="15"/>
        <v>76809</v>
      </c>
    </row>
    <row r="513" spans="1:9">
      <c r="A513" s="1">
        <v>44342</v>
      </c>
      <c r="B513" s="2">
        <v>145956</v>
      </c>
      <c r="C513" s="2">
        <v>43565</v>
      </c>
      <c r="D513" s="2">
        <v>6105</v>
      </c>
      <c r="E513">
        <v>306</v>
      </c>
      <c r="F513" t="s">
        <v>11</v>
      </c>
      <c r="G513" t="s">
        <v>8</v>
      </c>
      <c r="H513" s="2">
        <f t="shared" si="14"/>
        <v>96286</v>
      </c>
      <c r="I513" s="2">
        <f t="shared" si="15"/>
        <v>49670</v>
      </c>
    </row>
    <row r="514" spans="1:9">
      <c r="A514" s="1">
        <v>44343</v>
      </c>
      <c r="B514" s="2">
        <v>146988</v>
      </c>
      <c r="C514" s="2">
        <v>50354</v>
      </c>
      <c r="D514" s="2">
        <v>24392</v>
      </c>
      <c r="E514">
        <v>194</v>
      </c>
      <c r="F514" t="s">
        <v>9</v>
      </c>
      <c r="G514" t="s">
        <v>8</v>
      </c>
      <c r="H514" s="2">
        <f t="shared" si="14"/>
        <v>72242</v>
      </c>
      <c r="I514" s="2">
        <f t="shared" si="15"/>
        <v>74746</v>
      </c>
    </row>
    <row r="515" spans="1:9">
      <c r="A515" s="1">
        <v>44344</v>
      </c>
      <c r="B515" s="2">
        <v>105648</v>
      </c>
      <c r="C515" s="2">
        <v>72951</v>
      </c>
      <c r="D515" s="2">
        <v>23545</v>
      </c>
      <c r="E515">
        <v>472</v>
      </c>
      <c r="F515" t="s">
        <v>9</v>
      </c>
      <c r="G515" t="s">
        <v>10</v>
      </c>
      <c r="H515" s="2">
        <f t="shared" ref="H515:H578" si="16">B515-C515-D515</f>
        <v>9152</v>
      </c>
      <c r="I515" s="2">
        <f t="shared" ref="I515:I578" si="17">C515+D515</f>
        <v>96496</v>
      </c>
    </row>
    <row r="516" spans="1:9">
      <c r="A516" s="1">
        <v>44345</v>
      </c>
      <c r="B516" s="2">
        <v>185991</v>
      </c>
      <c r="C516" s="2">
        <v>53648</v>
      </c>
      <c r="D516" s="2">
        <v>20417</v>
      </c>
      <c r="E516">
        <v>321</v>
      </c>
      <c r="F516" t="s">
        <v>11</v>
      </c>
      <c r="G516" t="s">
        <v>12</v>
      </c>
      <c r="H516" s="2">
        <f t="shared" si="16"/>
        <v>111926</v>
      </c>
      <c r="I516" s="2">
        <f t="shared" si="17"/>
        <v>74065</v>
      </c>
    </row>
    <row r="517" spans="1:9">
      <c r="A517" s="1">
        <v>44346</v>
      </c>
      <c r="B517" s="2">
        <v>175005</v>
      </c>
      <c r="C517" s="2">
        <v>80729</v>
      </c>
      <c r="D517" s="2">
        <v>29729</v>
      </c>
      <c r="E517">
        <v>465</v>
      </c>
      <c r="F517" t="s">
        <v>9</v>
      </c>
      <c r="G517" t="s">
        <v>10</v>
      </c>
      <c r="H517" s="2">
        <f t="shared" si="16"/>
        <v>64547</v>
      </c>
      <c r="I517" s="2">
        <f t="shared" si="17"/>
        <v>110458</v>
      </c>
    </row>
    <row r="518" spans="1:9">
      <c r="A518" s="1">
        <v>44347</v>
      </c>
      <c r="B518" s="2">
        <v>62396</v>
      </c>
      <c r="C518" s="2">
        <v>71971</v>
      </c>
      <c r="D518" s="2">
        <v>19188</v>
      </c>
      <c r="E518">
        <v>375</v>
      </c>
      <c r="F518" t="s">
        <v>7</v>
      </c>
      <c r="G518" t="s">
        <v>10</v>
      </c>
      <c r="H518" s="2">
        <f t="shared" si="16"/>
        <v>-28763</v>
      </c>
      <c r="I518" s="2">
        <f t="shared" si="17"/>
        <v>91159</v>
      </c>
    </row>
    <row r="519" spans="1:9">
      <c r="A519" s="1">
        <v>44348</v>
      </c>
      <c r="B519" s="2">
        <v>144082</v>
      </c>
      <c r="C519" s="2">
        <v>48658</v>
      </c>
      <c r="D519" s="2">
        <v>25083</v>
      </c>
      <c r="E519">
        <v>479</v>
      </c>
      <c r="F519" t="s">
        <v>7</v>
      </c>
      <c r="G519" t="s">
        <v>12</v>
      </c>
      <c r="H519" s="2">
        <f t="shared" si="16"/>
        <v>70341</v>
      </c>
      <c r="I519" s="2">
        <f t="shared" si="17"/>
        <v>73741</v>
      </c>
    </row>
    <row r="520" spans="1:9">
      <c r="A520" s="1">
        <v>44349</v>
      </c>
      <c r="B520" s="2">
        <v>188322</v>
      </c>
      <c r="C520" s="2">
        <v>51253</v>
      </c>
      <c r="D520" s="2">
        <v>17602</v>
      </c>
      <c r="E520">
        <v>330</v>
      </c>
      <c r="F520" t="s">
        <v>13</v>
      </c>
      <c r="G520" t="s">
        <v>10</v>
      </c>
      <c r="H520" s="2">
        <f t="shared" si="16"/>
        <v>119467</v>
      </c>
      <c r="I520" s="2">
        <f t="shared" si="17"/>
        <v>68855</v>
      </c>
    </row>
    <row r="521" spans="1:9">
      <c r="A521" s="1">
        <v>44350</v>
      </c>
      <c r="B521" s="2">
        <v>192663</v>
      </c>
      <c r="C521" s="2">
        <v>94166</v>
      </c>
      <c r="D521" s="2">
        <v>25170</v>
      </c>
      <c r="E521">
        <v>408</v>
      </c>
      <c r="F521" t="s">
        <v>9</v>
      </c>
      <c r="G521" t="s">
        <v>8</v>
      </c>
      <c r="H521" s="2">
        <f t="shared" si="16"/>
        <v>73327</v>
      </c>
      <c r="I521" s="2">
        <f t="shared" si="17"/>
        <v>119336</v>
      </c>
    </row>
    <row r="522" spans="1:9">
      <c r="A522" s="1">
        <v>44351</v>
      </c>
      <c r="B522" s="2">
        <v>71303</v>
      </c>
      <c r="C522" s="2">
        <v>78563</v>
      </c>
      <c r="D522" s="2">
        <v>14256</v>
      </c>
      <c r="E522">
        <v>218</v>
      </c>
      <c r="F522" t="s">
        <v>7</v>
      </c>
      <c r="G522" t="s">
        <v>14</v>
      </c>
      <c r="H522" s="2">
        <f t="shared" si="16"/>
        <v>-21516</v>
      </c>
      <c r="I522" s="2">
        <f t="shared" si="17"/>
        <v>92819</v>
      </c>
    </row>
    <row r="523" spans="1:9">
      <c r="A523" s="1">
        <v>44352</v>
      </c>
      <c r="B523" s="2">
        <v>131719</v>
      </c>
      <c r="C523" s="2">
        <v>56390</v>
      </c>
      <c r="D523" s="2">
        <v>25584</v>
      </c>
      <c r="E523">
        <v>367</v>
      </c>
      <c r="F523" t="s">
        <v>11</v>
      </c>
      <c r="G523" t="s">
        <v>14</v>
      </c>
      <c r="H523" s="2">
        <f t="shared" si="16"/>
        <v>49745</v>
      </c>
      <c r="I523" s="2">
        <f t="shared" si="17"/>
        <v>81974</v>
      </c>
    </row>
    <row r="524" spans="1:9">
      <c r="A524" s="1">
        <v>44353</v>
      </c>
      <c r="B524" s="2">
        <v>159616</v>
      </c>
      <c r="C524" s="2">
        <v>81578</v>
      </c>
      <c r="D524" s="2">
        <v>19212</v>
      </c>
      <c r="E524">
        <v>372</v>
      </c>
      <c r="F524" t="s">
        <v>9</v>
      </c>
      <c r="G524" t="s">
        <v>10</v>
      </c>
      <c r="H524" s="2">
        <f t="shared" si="16"/>
        <v>58826</v>
      </c>
      <c r="I524" s="2">
        <f t="shared" si="17"/>
        <v>100790</v>
      </c>
    </row>
    <row r="525" spans="1:9">
      <c r="A525" s="1">
        <v>44354</v>
      </c>
      <c r="B525" s="2">
        <v>184165</v>
      </c>
      <c r="C525" s="2">
        <v>62658</v>
      </c>
      <c r="D525" s="2">
        <v>6913</v>
      </c>
      <c r="E525">
        <v>163</v>
      </c>
      <c r="F525" t="s">
        <v>7</v>
      </c>
      <c r="G525" t="s">
        <v>12</v>
      </c>
      <c r="H525" s="2">
        <f t="shared" si="16"/>
        <v>114594</v>
      </c>
      <c r="I525" s="2">
        <f t="shared" si="17"/>
        <v>69571</v>
      </c>
    </row>
    <row r="526" spans="1:9">
      <c r="A526" s="1">
        <v>44355</v>
      </c>
      <c r="B526" s="2">
        <v>146231</v>
      </c>
      <c r="C526" s="2">
        <v>36852</v>
      </c>
      <c r="D526" s="2">
        <v>26904</v>
      </c>
      <c r="E526">
        <v>397</v>
      </c>
      <c r="F526" t="s">
        <v>9</v>
      </c>
      <c r="G526" t="s">
        <v>12</v>
      </c>
      <c r="H526" s="2">
        <f t="shared" si="16"/>
        <v>82475</v>
      </c>
      <c r="I526" s="2">
        <f t="shared" si="17"/>
        <v>63756</v>
      </c>
    </row>
    <row r="527" spans="1:9">
      <c r="A527" s="1">
        <v>44356</v>
      </c>
      <c r="B527" s="2">
        <v>67314</v>
      </c>
      <c r="C527" s="2">
        <v>32551</v>
      </c>
      <c r="D527" s="2">
        <v>15593</v>
      </c>
      <c r="E527">
        <v>449</v>
      </c>
      <c r="F527" t="s">
        <v>11</v>
      </c>
      <c r="G527" t="s">
        <v>8</v>
      </c>
      <c r="H527" s="2">
        <f t="shared" si="16"/>
        <v>19170</v>
      </c>
      <c r="I527" s="2">
        <f t="shared" si="17"/>
        <v>48144</v>
      </c>
    </row>
    <row r="528" spans="1:9">
      <c r="A528" s="1">
        <v>44357</v>
      </c>
      <c r="B528" s="2">
        <v>79623</v>
      </c>
      <c r="C528" s="2">
        <v>91001</v>
      </c>
      <c r="D528" s="2">
        <v>6772</v>
      </c>
      <c r="E528">
        <v>110</v>
      </c>
      <c r="F528" t="s">
        <v>7</v>
      </c>
      <c r="G528" t="s">
        <v>12</v>
      </c>
      <c r="H528" s="2">
        <f t="shared" si="16"/>
        <v>-18150</v>
      </c>
      <c r="I528" s="2">
        <f t="shared" si="17"/>
        <v>97773</v>
      </c>
    </row>
    <row r="529" spans="1:9">
      <c r="A529" s="1">
        <v>44358</v>
      </c>
      <c r="B529" s="2">
        <v>165228</v>
      </c>
      <c r="C529" s="2">
        <v>79159</v>
      </c>
      <c r="D529" s="2">
        <v>24164</v>
      </c>
      <c r="E529">
        <v>197</v>
      </c>
      <c r="F529" t="s">
        <v>13</v>
      </c>
      <c r="G529" t="s">
        <v>12</v>
      </c>
      <c r="H529" s="2">
        <f t="shared" si="16"/>
        <v>61905</v>
      </c>
      <c r="I529" s="2">
        <f t="shared" si="17"/>
        <v>103323</v>
      </c>
    </row>
    <row r="530" spans="1:9">
      <c r="A530" s="1">
        <v>44359</v>
      </c>
      <c r="B530" s="2">
        <v>157624</v>
      </c>
      <c r="C530" s="2">
        <v>81707</v>
      </c>
      <c r="D530" s="2">
        <v>17996</v>
      </c>
      <c r="E530">
        <v>170</v>
      </c>
      <c r="F530" t="s">
        <v>13</v>
      </c>
      <c r="G530" t="s">
        <v>8</v>
      </c>
      <c r="H530" s="2">
        <f t="shared" si="16"/>
        <v>57921</v>
      </c>
      <c r="I530" s="2">
        <f t="shared" si="17"/>
        <v>99703</v>
      </c>
    </row>
    <row r="531" spans="1:9">
      <c r="A531" s="1">
        <v>44360</v>
      </c>
      <c r="B531" s="2">
        <v>171785</v>
      </c>
      <c r="C531" s="2">
        <v>63243</v>
      </c>
      <c r="D531" s="2">
        <v>28807</v>
      </c>
      <c r="E531">
        <v>463</v>
      </c>
      <c r="F531" t="s">
        <v>9</v>
      </c>
      <c r="G531" t="s">
        <v>10</v>
      </c>
      <c r="H531" s="2">
        <f t="shared" si="16"/>
        <v>79735</v>
      </c>
      <c r="I531" s="2">
        <f t="shared" si="17"/>
        <v>92050</v>
      </c>
    </row>
    <row r="532" spans="1:9">
      <c r="A532" s="1">
        <v>44361</v>
      </c>
      <c r="B532" s="2">
        <v>146206</v>
      </c>
      <c r="C532" s="2">
        <v>51800</v>
      </c>
      <c r="D532" s="2">
        <v>7871</v>
      </c>
      <c r="E532">
        <v>157</v>
      </c>
      <c r="F532" t="s">
        <v>11</v>
      </c>
      <c r="G532" t="s">
        <v>14</v>
      </c>
      <c r="H532" s="2">
        <f t="shared" si="16"/>
        <v>86535</v>
      </c>
      <c r="I532" s="2">
        <f t="shared" si="17"/>
        <v>59671</v>
      </c>
    </row>
    <row r="533" spans="1:9">
      <c r="A533" s="1">
        <v>44362</v>
      </c>
      <c r="B533" s="2">
        <v>129274</v>
      </c>
      <c r="C533" s="2">
        <v>87828</v>
      </c>
      <c r="D533" s="2">
        <v>18234</v>
      </c>
      <c r="E533">
        <v>389</v>
      </c>
      <c r="F533" t="s">
        <v>7</v>
      </c>
      <c r="G533" t="s">
        <v>8</v>
      </c>
      <c r="H533" s="2">
        <f t="shared" si="16"/>
        <v>23212</v>
      </c>
      <c r="I533" s="2">
        <f t="shared" si="17"/>
        <v>106062</v>
      </c>
    </row>
    <row r="534" spans="1:9">
      <c r="A534" s="1">
        <v>44363</v>
      </c>
      <c r="B534" s="2">
        <v>193541</v>
      </c>
      <c r="C534" s="2">
        <v>37239</v>
      </c>
      <c r="D534" s="2">
        <v>22044</v>
      </c>
      <c r="E534">
        <v>350</v>
      </c>
      <c r="F534" t="s">
        <v>11</v>
      </c>
      <c r="G534" t="s">
        <v>10</v>
      </c>
      <c r="H534" s="2">
        <f t="shared" si="16"/>
        <v>134258</v>
      </c>
      <c r="I534" s="2">
        <f t="shared" si="17"/>
        <v>59283</v>
      </c>
    </row>
    <row r="535" spans="1:9">
      <c r="A535" s="1">
        <v>44364</v>
      </c>
      <c r="B535" s="2">
        <v>113947</v>
      </c>
      <c r="C535" s="2">
        <v>36710</v>
      </c>
      <c r="D535" s="2">
        <v>27626</v>
      </c>
      <c r="E535">
        <v>375</v>
      </c>
      <c r="F535" t="s">
        <v>7</v>
      </c>
      <c r="G535" t="s">
        <v>8</v>
      </c>
      <c r="H535" s="2">
        <f t="shared" si="16"/>
        <v>49611</v>
      </c>
      <c r="I535" s="2">
        <f t="shared" si="17"/>
        <v>64336</v>
      </c>
    </row>
    <row r="536" spans="1:9">
      <c r="A536" s="1">
        <v>44365</v>
      </c>
      <c r="B536" s="2">
        <v>108874</v>
      </c>
      <c r="C536" s="2">
        <v>51384</v>
      </c>
      <c r="D536" s="2">
        <v>15521</v>
      </c>
      <c r="E536">
        <v>149</v>
      </c>
      <c r="F536" t="s">
        <v>9</v>
      </c>
      <c r="G536" t="s">
        <v>10</v>
      </c>
      <c r="H536" s="2">
        <f t="shared" si="16"/>
        <v>41969</v>
      </c>
      <c r="I536" s="2">
        <f t="shared" si="17"/>
        <v>66905</v>
      </c>
    </row>
    <row r="537" spans="1:9">
      <c r="A537" s="1">
        <v>44366</v>
      </c>
      <c r="B537" s="2">
        <v>109708</v>
      </c>
      <c r="C537" s="2">
        <v>51038</v>
      </c>
      <c r="D537" s="2">
        <v>15642</v>
      </c>
      <c r="E537">
        <v>457</v>
      </c>
      <c r="F537" t="s">
        <v>7</v>
      </c>
      <c r="G537" t="s">
        <v>8</v>
      </c>
      <c r="H537" s="2">
        <f t="shared" si="16"/>
        <v>43028</v>
      </c>
      <c r="I537" s="2">
        <f t="shared" si="17"/>
        <v>66680</v>
      </c>
    </row>
    <row r="538" spans="1:9">
      <c r="A538" s="1">
        <v>44367</v>
      </c>
      <c r="B538" s="2">
        <v>134553</v>
      </c>
      <c r="C538" s="2">
        <v>70846</v>
      </c>
      <c r="D538" s="2">
        <v>6132</v>
      </c>
      <c r="E538">
        <v>315</v>
      </c>
      <c r="F538" t="s">
        <v>11</v>
      </c>
      <c r="G538" t="s">
        <v>10</v>
      </c>
      <c r="H538" s="2">
        <f t="shared" si="16"/>
        <v>57575</v>
      </c>
      <c r="I538" s="2">
        <f t="shared" si="17"/>
        <v>76978</v>
      </c>
    </row>
    <row r="539" spans="1:9">
      <c r="A539" s="1">
        <v>44368</v>
      </c>
      <c r="B539" s="2">
        <v>128344</v>
      </c>
      <c r="C539" s="2">
        <v>97821</v>
      </c>
      <c r="D539" s="2">
        <v>5699</v>
      </c>
      <c r="E539">
        <v>493</v>
      </c>
      <c r="F539" t="s">
        <v>11</v>
      </c>
      <c r="G539" t="s">
        <v>8</v>
      </c>
      <c r="H539" s="2">
        <f t="shared" si="16"/>
        <v>24824</v>
      </c>
      <c r="I539" s="2">
        <f t="shared" si="17"/>
        <v>103520</v>
      </c>
    </row>
    <row r="540" spans="1:9">
      <c r="A540" s="1">
        <v>44369</v>
      </c>
      <c r="B540" s="2">
        <v>109138</v>
      </c>
      <c r="C540" s="2">
        <v>67991</v>
      </c>
      <c r="D540" s="2">
        <v>19534</v>
      </c>
      <c r="E540">
        <v>151</v>
      </c>
      <c r="F540" t="s">
        <v>9</v>
      </c>
      <c r="G540" t="s">
        <v>10</v>
      </c>
      <c r="H540" s="2">
        <f t="shared" si="16"/>
        <v>21613</v>
      </c>
      <c r="I540" s="2">
        <f t="shared" si="17"/>
        <v>87525</v>
      </c>
    </row>
    <row r="541" spans="1:9">
      <c r="A541" s="1">
        <v>44370</v>
      </c>
      <c r="B541" s="2">
        <v>107638</v>
      </c>
      <c r="C541" s="2">
        <v>36971</v>
      </c>
      <c r="D541" s="2">
        <v>28854</v>
      </c>
      <c r="E541">
        <v>370</v>
      </c>
      <c r="F541" t="s">
        <v>11</v>
      </c>
      <c r="G541" t="s">
        <v>8</v>
      </c>
      <c r="H541" s="2">
        <f t="shared" si="16"/>
        <v>41813</v>
      </c>
      <c r="I541" s="2">
        <f t="shared" si="17"/>
        <v>65825</v>
      </c>
    </row>
    <row r="542" spans="1:9">
      <c r="A542" s="1">
        <v>44371</v>
      </c>
      <c r="B542" s="2">
        <v>138249</v>
      </c>
      <c r="C542" s="2">
        <v>59139</v>
      </c>
      <c r="D542" s="2">
        <v>15230</v>
      </c>
      <c r="E542">
        <v>183</v>
      </c>
      <c r="F542" t="s">
        <v>7</v>
      </c>
      <c r="G542" t="s">
        <v>14</v>
      </c>
      <c r="H542" s="2">
        <f t="shared" si="16"/>
        <v>63880</v>
      </c>
      <c r="I542" s="2">
        <f t="shared" si="17"/>
        <v>74369</v>
      </c>
    </row>
    <row r="543" spans="1:9">
      <c r="A543" s="1">
        <v>44372</v>
      </c>
      <c r="B543" s="2">
        <v>165865</v>
      </c>
      <c r="C543" s="2">
        <v>67711</v>
      </c>
      <c r="D543" s="2">
        <v>11297</v>
      </c>
      <c r="E543">
        <v>486</v>
      </c>
      <c r="F543" t="s">
        <v>9</v>
      </c>
      <c r="G543" t="s">
        <v>14</v>
      </c>
      <c r="H543" s="2">
        <f t="shared" si="16"/>
        <v>86857</v>
      </c>
      <c r="I543" s="2">
        <f t="shared" si="17"/>
        <v>79008</v>
      </c>
    </row>
    <row r="544" spans="1:9">
      <c r="A544" s="1">
        <v>44373</v>
      </c>
      <c r="B544" s="2">
        <v>62719</v>
      </c>
      <c r="C544" s="2">
        <v>36530</v>
      </c>
      <c r="D544" s="2">
        <v>17839</v>
      </c>
      <c r="E544">
        <v>392</v>
      </c>
      <c r="F544" t="s">
        <v>7</v>
      </c>
      <c r="G544" t="s">
        <v>12</v>
      </c>
      <c r="H544" s="2">
        <f t="shared" si="16"/>
        <v>8350</v>
      </c>
      <c r="I544" s="2">
        <f t="shared" si="17"/>
        <v>54369</v>
      </c>
    </row>
    <row r="545" spans="1:9">
      <c r="A545" s="1">
        <v>44374</v>
      </c>
      <c r="B545" s="2">
        <v>102534</v>
      </c>
      <c r="C545" s="2">
        <v>41116</v>
      </c>
      <c r="D545" s="2">
        <v>12812</v>
      </c>
      <c r="E545">
        <v>225</v>
      </c>
      <c r="F545" t="s">
        <v>11</v>
      </c>
      <c r="G545" t="s">
        <v>10</v>
      </c>
      <c r="H545" s="2">
        <f t="shared" si="16"/>
        <v>48606</v>
      </c>
      <c r="I545" s="2">
        <f t="shared" si="17"/>
        <v>53928</v>
      </c>
    </row>
    <row r="546" spans="1:9">
      <c r="A546" s="1">
        <v>44375</v>
      </c>
      <c r="B546" s="2">
        <v>152241</v>
      </c>
      <c r="C546" s="2">
        <v>95794</v>
      </c>
      <c r="D546" s="2">
        <v>9557</v>
      </c>
      <c r="E546">
        <v>395</v>
      </c>
      <c r="F546" t="s">
        <v>9</v>
      </c>
      <c r="G546" t="s">
        <v>8</v>
      </c>
      <c r="H546" s="2">
        <f t="shared" si="16"/>
        <v>46890</v>
      </c>
      <c r="I546" s="2">
        <f t="shared" si="17"/>
        <v>105351</v>
      </c>
    </row>
    <row r="547" spans="1:9">
      <c r="A547" s="1">
        <v>44376</v>
      </c>
      <c r="B547" s="2">
        <v>186209</v>
      </c>
      <c r="C547" s="2">
        <v>30282</v>
      </c>
      <c r="D547" s="2">
        <v>7179</v>
      </c>
      <c r="E547">
        <v>171</v>
      </c>
      <c r="F547" t="s">
        <v>7</v>
      </c>
      <c r="G547" t="s">
        <v>10</v>
      </c>
      <c r="H547" s="2">
        <f t="shared" si="16"/>
        <v>148748</v>
      </c>
      <c r="I547" s="2">
        <f t="shared" si="17"/>
        <v>37461</v>
      </c>
    </row>
    <row r="548" spans="1:9">
      <c r="A548" s="1">
        <v>44377</v>
      </c>
      <c r="B548" s="2">
        <v>152124</v>
      </c>
      <c r="C548" s="2">
        <v>31898</v>
      </c>
      <c r="D548" s="2">
        <v>16030</v>
      </c>
      <c r="E548">
        <v>395</v>
      </c>
      <c r="F548" t="s">
        <v>11</v>
      </c>
      <c r="G548" t="s">
        <v>14</v>
      </c>
      <c r="H548" s="2">
        <f t="shared" si="16"/>
        <v>104196</v>
      </c>
      <c r="I548" s="2">
        <f t="shared" si="17"/>
        <v>47928</v>
      </c>
    </row>
    <row r="549" spans="1:9">
      <c r="A549" s="1">
        <v>44378</v>
      </c>
      <c r="B549" s="2">
        <v>151659</v>
      </c>
      <c r="C549" s="2">
        <v>34135</v>
      </c>
      <c r="D549" s="2">
        <v>14065</v>
      </c>
      <c r="E549">
        <v>335</v>
      </c>
      <c r="F549" t="s">
        <v>11</v>
      </c>
      <c r="G549" t="s">
        <v>10</v>
      </c>
      <c r="H549" s="2">
        <f t="shared" si="16"/>
        <v>103459</v>
      </c>
      <c r="I549" s="2">
        <f t="shared" si="17"/>
        <v>48200</v>
      </c>
    </row>
    <row r="550" spans="1:9">
      <c r="A550" s="1">
        <v>44379</v>
      </c>
      <c r="B550" s="2">
        <v>135713</v>
      </c>
      <c r="C550" s="2">
        <v>36629</v>
      </c>
      <c r="D550" s="2">
        <v>13275</v>
      </c>
      <c r="E550">
        <v>155</v>
      </c>
      <c r="F550" t="s">
        <v>13</v>
      </c>
      <c r="G550" t="s">
        <v>8</v>
      </c>
      <c r="H550" s="2">
        <f t="shared" si="16"/>
        <v>85809</v>
      </c>
      <c r="I550" s="2">
        <f t="shared" si="17"/>
        <v>49904</v>
      </c>
    </row>
    <row r="551" spans="1:9">
      <c r="A551" s="1">
        <v>44380</v>
      </c>
      <c r="B551" s="2">
        <v>135418</v>
      </c>
      <c r="C551" s="2">
        <v>95031</v>
      </c>
      <c r="D551" s="2">
        <v>22806</v>
      </c>
      <c r="E551">
        <v>459</v>
      </c>
      <c r="F551" t="s">
        <v>11</v>
      </c>
      <c r="G551" t="s">
        <v>10</v>
      </c>
      <c r="H551" s="2">
        <f t="shared" si="16"/>
        <v>17581</v>
      </c>
      <c r="I551" s="2">
        <f t="shared" si="17"/>
        <v>117837</v>
      </c>
    </row>
    <row r="552" spans="1:9">
      <c r="A552" s="1">
        <v>44381</v>
      </c>
      <c r="B552" s="2">
        <v>188232</v>
      </c>
      <c r="C552" s="2">
        <v>63380</v>
      </c>
      <c r="D552" s="2">
        <v>20089</v>
      </c>
      <c r="E552">
        <v>494</v>
      </c>
      <c r="F552" t="s">
        <v>7</v>
      </c>
      <c r="G552" t="s">
        <v>8</v>
      </c>
      <c r="H552" s="2">
        <f t="shared" si="16"/>
        <v>104763</v>
      </c>
      <c r="I552" s="2">
        <f t="shared" si="17"/>
        <v>83469</v>
      </c>
    </row>
    <row r="553" spans="1:9">
      <c r="A553" s="1">
        <v>44382</v>
      </c>
      <c r="B553" s="2">
        <v>91575</v>
      </c>
      <c r="C553" s="2">
        <v>47071</v>
      </c>
      <c r="D553" s="2">
        <v>8180</v>
      </c>
      <c r="E553">
        <v>209</v>
      </c>
      <c r="F553" t="s">
        <v>9</v>
      </c>
      <c r="G553" t="s">
        <v>14</v>
      </c>
      <c r="H553" s="2">
        <f t="shared" si="16"/>
        <v>36324</v>
      </c>
      <c r="I553" s="2">
        <f t="shared" si="17"/>
        <v>55251</v>
      </c>
    </row>
    <row r="554" spans="1:9">
      <c r="A554" s="1">
        <v>44383</v>
      </c>
      <c r="B554" s="2">
        <v>123852</v>
      </c>
      <c r="C554" s="2">
        <v>50074</v>
      </c>
      <c r="D554" s="2">
        <v>25700</v>
      </c>
      <c r="E554">
        <v>291</v>
      </c>
      <c r="F554" t="s">
        <v>13</v>
      </c>
      <c r="G554" t="s">
        <v>14</v>
      </c>
      <c r="H554" s="2">
        <f t="shared" si="16"/>
        <v>48078</v>
      </c>
      <c r="I554" s="2">
        <f t="shared" si="17"/>
        <v>75774</v>
      </c>
    </row>
    <row r="555" spans="1:9">
      <c r="A555" s="1">
        <v>44384</v>
      </c>
      <c r="B555" s="2">
        <v>192079</v>
      </c>
      <c r="C555" s="2">
        <v>97843</v>
      </c>
      <c r="D555" s="2">
        <v>11696</v>
      </c>
      <c r="E555">
        <v>491</v>
      </c>
      <c r="F555" t="s">
        <v>11</v>
      </c>
      <c r="G555" t="s">
        <v>14</v>
      </c>
      <c r="H555" s="2">
        <f t="shared" si="16"/>
        <v>82540</v>
      </c>
      <c r="I555" s="2">
        <f t="shared" si="17"/>
        <v>109539</v>
      </c>
    </row>
    <row r="556" spans="1:9">
      <c r="A556" s="1">
        <v>44385</v>
      </c>
      <c r="B556" s="2">
        <v>136242</v>
      </c>
      <c r="C556" s="2">
        <v>69901</v>
      </c>
      <c r="D556" s="2">
        <v>14583</v>
      </c>
      <c r="E556">
        <v>192</v>
      </c>
      <c r="F556" t="s">
        <v>11</v>
      </c>
      <c r="G556" t="s">
        <v>12</v>
      </c>
      <c r="H556" s="2">
        <f t="shared" si="16"/>
        <v>51758</v>
      </c>
      <c r="I556" s="2">
        <f t="shared" si="17"/>
        <v>84484</v>
      </c>
    </row>
    <row r="557" spans="1:9">
      <c r="A557" s="1">
        <v>44386</v>
      </c>
      <c r="B557" s="2">
        <v>89257</v>
      </c>
      <c r="C557" s="2">
        <v>41205</v>
      </c>
      <c r="D557" s="2">
        <v>21998</v>
      </c>
      <c r="E557">
        <v>449</v>
      </c>
      <c r="F557" t="s">
        <v>11</v>
      </c>
      <c r="G557" t="s">
        <v>14</v>
      </c>
      <c r="H557" s="2">
        <f t="shared" si="16"/>
        <v>26054</v>
      </c>
      <c r="I557" s="2">
        <f t="shared" si="17"/>
        <v>63203</v>
      </c>
    </row>
    <row r="558" spans="1:9">
      <c r="A558" s="1">
        <v>44387</v>
      </c>
      <c r="B558" s="2">
        <v>121246</v>
      </c>
      <c r="C558" s="2">
        <v>85661</v>
      </c>
      <c r="D558" s="2">
        <v>18869</v>
      </c>
      <c r="E558">
        <v>155</v>
      </c>
      <c r="F558" t="s">
        <v>7</v>
      </c>
      <c r="G558" t="s">
        <v>10</v>
      </c>
      <c r="H558" s="2">
        <f t="shared" si="16"/>
        <v>16716</v>
      </c>
      <c r="I558" s="2">
        <f t="shared" si="17"/>
        <v>104530</v>
      </c>
    </row>
    <row r="559" spans="1:9">
      <c r="A559" s="1">
        <v>44388</v>
      </c>
      <c r="B559" s="2">
        <v>61435</v>
      </c>
      <c r="C559" s="2">
        <v>35906</v>
      </c>
      <c r="D559" s="2">
        <v>16757</v>
      </c>
      <c r="E559">
        <v>159</v>
      </c>
      <c r="F559" t="s">
        <v>13</v>
      </c>
      <c r="G559" t="s">
        <v>12</v>
      </c>
      <c r="H559" s="2">
        <f t="shared" si="16"/>
        <v>8772</v>
      </c>
      <c r="I559" s="2">
        <f t="shared" si="17"/>
        <v>52663</v>
      </c>
    </row>
    <row r="560" spans="1:9">
      <c r="A560" s="1">
        <v>44389</v>
      </c>
      <c r="B560" s="2">
        <v>151357</v>
      </c>
      <c r="C560" s="2">
        <v>32591</v>
      </c>
      <c r="D560" s="2">
        <v>25954</v>
      </c>
      <c r="E560">
        <v>237</v>
      </c>
      <c r="F560" t="s">
        <v>7</v>
      </c>
      <c r="G560" t="s">
        <v>14</v>
      </c>
      <c r="H560" s="2">
        <f t="shared" si="16"/>
        <v>92812</v>
      </c>
      <c r="I560" s="2">
        <f t="shared" si="17"/>
        <v>58545</v>
      </c>
    </row>
    <row r="561" spans="1:9">
      <c r="A561" s="1">
        <v>44390</v>
      </c>
      <c r="B561" s="2">
        <v>196156</v>
      </c>
      <c r="C561" s="2">
        <v>92987</v>
      </c>
      <c r="D561" s="2">
        <v>21654</v>
      </c>
      <c r="E561">
        <v>138</v>
      </c>
      <c r="F561" t="s">
        <v>13</v>
      </c>
      <c r="G561" t="s">
        <v>10</v>
      </c>
      <c r="H561" s="2">
        <f t="shared" si="16"/>
        <v>81515</v>
      </c>
      <c r="I561" s="2">
        <f t="shared" si="17"/>
        <v>114641</v>
      </c>
    </row>
    <row r="562" spans="1:9">
      <c r="A562" s="1">
        <v>44391</v>
      </c>
      <c r="B562" s="2">
        <v>143807</v>
      </c>
      <c r="C562" s="2">
        <v>93370</v>
      </c>
      <c r="D562" s="2">
        <v>17258</v>
      </c>
      <c r="E562">
        <v>127</v>
      </c>
      <c r="F562" t="s">
        <v>9</v>
      </c>
      <c r="G562" t="s">
        <v>10</v>
      </c>
      <c r="H562" s="2">
        <f t="shared" si="16"/>
        <v>33179</v>
      </c>
      <c r="I562" s="2">
        <f t="shared" si="17"/>
        <v>110628</v>
      </c>
    </row>
    <row r="563" spans="1:9">
      <c r="A563" s="1">
        <v>44392</v>
      </c>
      <c r="B563" s="2">
        <v>175953</v>
      </c>
      <c r="C563" s="2">
        <v>84400</v>
      </c>
      <c r="D563" s="2">
        <v>7468</v>
      </c>
      <c r="E563">
        <v>148</v>
      </c>
      <c r="F563" t="s">
        <v>7</v>
      </c>
      <c r="G563" t="s">
        <v>10</v>
      </c>
      <c r="H563" s="2">
        <f t="shared" si="16"/>
        <v>84085</v>
      </c>
      <c r="I563" s="2">
        <f t="shared" si="17"/>
        <v>91868</v>
      </c>
    </row>
    <row r="564" spans="1:9">
      <c r="A564" s="1">
        <v>44393</v>
      </c>
      <c r="B564" s="2">
        <v>198563</v>
      </c>
      <c r="C564" s="2">
        <v>55150</v>
      </c>
      <c r="D564" s="2">
        <v>19208</v>
      </c>
      <c r="E564">
        <v>224</v>
      </c>
      <c r="F564" t="s">
        <v>7</v>
      </c>
      <c r="G564" t="s">
        <v>8</v>
      </c>
      <c r="H564" s="2">
        <f t="shared" si="16"/>
        <v>124205</v>
      </c>
      <c r="I564" s="2">
        <f t="shared" si="17"/>
        <v>74358</v>
      </c>
    </row>
    <row r="565" spans="1:9">
      <c r="A565" s="1">
        <v>44394</v>
      </c>
      <c r="B565" s="2">
        <v>183797</v>
      </c>
      <c r="C565" s="2">
        <v>61852</v>
      </c>
      <c r="D565" s="2">
        <v>20042</v>
      </c>
      <c r="E565">
        <v>112</v>
      </c>
      <c r="F565" t="s">
        <v>9</v>
      </c>
      <c r="G565" t="s">
        <v>12</v>
      </c>
      <c r="H565" s="2">
        <f t="shared" si="16"/>
        <v>101903</v>
      </c>
      <c r="I565" s="2">
        <f t="shared" si="17"/>
        <v>81894</v>
      </c>
    </row>
    <row r="566" spans="1:9">
      <c r="A566" s="1">
        <v>44395</v>
      </c>
      <c r="B566" s="2">
        <v>123888</v>
      </c>
      <c r="C566" s="2">
        <v>72870</v>
      </c>
      <c r="D566" s="2">
        <v>20639</v>
      </c>
      <c r="E566">
        <v>135</v>
      </c>
      <c r="F566" t="s">
        <v>13</v>
      </c>
      <c r="G566" t="s">
        <v>10</v>
      </c>
      <c r="H566" s="2">
        <f t="shared" si="16"/>
        <v>30379</v>
      </c>
      <c r="I566" s="2">
        <f t="shared" si="17"/>
        <v>93509</v>
      </c>
    </row>
    <row r="567" spans="1:9">
      <c r="A567" s="1">
        <v>44396</v>
      </c>
      <c r="B567" s="2">
        <v>133609</v>
      </c>
      <c r="C567" s="2">
        <v>82756</v>
      </c>
      <c r="D567" s="2">
        <v>16546</v>
      </c>
      <c r="E567">
        <v>200</v>
      </c>
      <c r="F567" t="s">
        <v>11</v>
      </c>
      <c r="G567" t="s">
        <v>8</v>
      </c>
      <c r="H567" s="2">
        <f t="shared" si="16"/>
        <v>34307</v>
      </c>
      <c r="I567" s="2">
        <f t="shared" si="17"/>
        <v>99302</v>
      </c>
    </row>
    <row r="568" spans="1:9">
      <c r="A568" s="1">
        <v>44397</v>
      </c>
      <c r="B568" s="2">
        <v>69077</v>
      </c>
      <c r="C568" s="2">
        <v>86481</v>
      </c>
      <c r="D568" s="2">
        <v>17327</v>
      </c>
      <c r="E568">
        <v>381</v>
      </c>
      <c r="F568" t="s">
        <v>9</v>
      </c>
      <c r="G568" t="s">
        <v>14</v>
      </c>
      <c r="H568" s="2">
        <f t="shared" si="16"/>
        <v>-34731</v>
      </c>
      <c r="I568" s="2">
        <f t="shared" si="17"/>
        <v>103808</v>
      </c>
    </row>
    <row r="569" spans="1:9">
      <c r="A569" s="1">
        <v>44398</v>
      </c>
      <c r="B569" s="2">
        <v>80953</v>
      </c>
      <c r="C569" s="2">
        <v>31283</v>
      </c>
      <c r="D569" s="2">
        <v>19270</v>
      </c>
      <c r="E569">
        <v>185</v>
      </c>
      <c r="F569" t="s">
        <v>11</v>
      </c>
      <c r="G569" t="s">
        <v>10</v>
      </c>
      <c r="H569" s="2">
        <f t="shared" si="16"/>
        <v>30400</v>
      </c>
      <c r="I569" s="2">
        <f t="shared" si="17"/>
        <v>50553</v>
      </c>
    </row>
    <row r="570" spans="1:9">
      <c r="A570" s="1">
        <v>44399</v>
      </c>
      <c r="B570" s="2">
        <v>174682</v>
      </c>
      <c r="C570" s="2">
        <v>63691</v>
      </c>
      <c r="D570" s="2">
        <v>20523</v>
      </c>
      <c r="E570">
        <v>103</v>
      </c>
      <c r="F570" t="s">
        <v>11</v>
      </c>
      <c r="G570" t="s">
        <v>8</v>
      </c>
      <c r="H570" s="2">
        <f t="shared" si="16"/>
        <v>90468</v>
      </c>
      <c r="I570" s="2">
        <f t="shared" si="17"/>
        <v>84214</v>
      </c>
    </row>
    <row r="571" spans="1:9">
      <c r="A571" s="1">
        <v>44400</v>
      </c>
      <c r="B571" s="2">
        <v>127889</v>
      </c>
      <c r="C571" s="2">
        <v>31125</v>
      </c>
      <c r="D571" s="2">
        <v>19300</v>
      </c>
      <c r="E571">
        <v>322</v>
      </c>
      <c r="F571" t="s">
        <v>9</v>
      </c>
      <c r="G571" t="s">
        <v>10</v>
      </c>
      <c r="H571" s="2">
        <f t="shared" si="16"/>
        <v>77464</v>
      </c>
      <c r="I571" s="2">
        <f t="shared" si="17"/>
        <v>50425</v>
      </c>
    </row>
    <row r="572" spans="1:9">
      <c r="A572" s="1">
        <v>44401</v>
      </c>
      <c r="B572" s="2">
        <v>175374</v>
      </c>
      <c r="C572" s="2">
        <v>97065</v>
      </c>
      <c r="D572" s="2">
        <v>24991</v>
      </c>
      <c r="E572">
        <v>437</v>
      </c>
      <c r="F572" t="s">
        <v>13</v>
      </c>
      <c r="G572" t="s">
        <v>12</v>
      </c>
      <c r="H572" s="2">
        <f t="shared" si="16"/>
        <v>53318</v>
      </c>
      <c r="I572" s="2">
        <f t="shared" si="17"/>
        <v>122056</v>
      </c>
    </row>
    <row r="573" spans="1:9">
      <c r="A573" s="1">
        <v>44402</v>
      </c>
      <c r="B573" s="2">
        <v>84860</v>
      </c>
      <c r="C573" s="2">
        <v>56170</v>
      </c>
      <c r="D573" s="2">
        <v>15775</v>
      </c>
      <c r="E573">
        <v>265</v>
      </c>
      <c r="F573" t="s">
        <v>11</v>
      </c>
      <c r="G573" t="s">
        <v>12</v>
      </c>
      <c r="H573" s="2">
        <f t="shared" si="16"/>
        <v>12915</v>
      </c>
      <c r="I573" s="2">
        <f t="shared" si="17"/>
        <v>71945</v>
      </c>
    </row>
    <row r="574" spans="1:9">
      <c r="A574" s="1">
        <v>44403</v>
      </c>
      <c r="B574" s="2">
        <v>137475</v>
      </c>
      <c r="C574" s="2">
        <v>38438</v>
      </c>
      <c r="D574" s="2">
        <v>17265</v>
      </c>
      <c r="E574">
        <v>482</v>
      </c>
      <c r="F574" t="s">
        <v>9</v>
      </c>
      <c r="G574" t="s">
        <v>14</v>
      </c>
      <c r="H574" s="2">
        <f t="shared" si="16"/>
        <v>81772</v>
      </c>
      <c r="I574" s="2">
        <f t="shared" si="17"/>
        <v>55703</v>
      </c>
    </row>
    <row r="575" spans="1:9">
      <c r="A575" s="1">
        <v>44404</v>
      </c>
      <c r="B575" s="2">
        <v>147266</v>
      </c>
      <c r="C575" s="2">
        <v>50095</v>
      </c>
      <c r="D575" s="2">
        <v>24459</v>
      </c>
      <c r="E575">
        <v>443</v>
      </c>
      <c r="F575" t="s">
        <v>7</v>
      </c>
      <c r="G575" t="s">
        <v>10</v>
      </c>
      <c r="H575" s="2">
        <f t="shared" si="16"/>
        <v>72712</v>
      </c>
      <c r="I575" s="2">
        <f t="shared" si="17"/>
        <v>74554</v>
      </c>
    </row>
    <row r="576" spans="1:9">
      <c r="A576" s="1">
        <v>44405</v>
      </c>
      <c r="B576" s="2">
        <v>160732</v>
      </c>
      <c r="C576" s="2">
        <v>46154</v>
      </c>
      <c r="D576" s="2">
        <v>21673</v>
      </c>
      <c r="E576">
        <v>482</v>
      </c>
      <c r="F576" t="s">
        <v>7</v>
      </c>
      <c r="G576" t="s">
        <v>8</v>
      </c>
      <c r="H576" s="2">
        <f t="shared" si="16"/>
        <v>92905</v>
      </c>
      <c r="I576" s="2">
        <f t="shared" si="17"/>
        <v>67827</v>
      </c>
    </row>
    <row r="577" spans="1:9">
      <c r="A577" s="1">
        <v>44406</v>
      </c>
      <c r="B577" s="2">
        <v>87083</v>
      </c>
      <c r="C577" s="2">
        <v>38004</v>
      </c>
      <c r="D577" s="2">
        <v>29504</v>
      </c>
      <c r="E577">
        <v>475</v>
      </c>
      <c r="F577" t="s">
        <v>7</v>
      </c>
      <c r="G577" t="s">
        <v>14</v>
      </c>
      <c r="H577" s="2">
        <f t="shared" si="16"/>
        <v>19575</v>
      </c>
      <c r="I577" s="2">
        <f t="shared" si="17"/>
        <v>67508</v>
      </c>
    </row>
    <row r="578" spans="1:9">
      <c r="A578" s="1">
        <v>44407</v>
      </c>
      <c r="B578" s="2">
        <v>117372</v>
      </c>
      <c r="C578" s="2">
        <v>39752</v>
      </c>
      <c r="D578" s="2">
        <v>11614</v>
      </c>
      <c r="E578">
        <v>377</v>
      </c>
      <c r="F578" t="s">
        <v>9</v>
      </c>
      <c r="G578" t="s">
        <v>10</v>
      </c>
      <c r="H578" s="2">
        <f t="shared" si="16"/>
        <v>66006</v>
      </c>
      <c r="I578" s="2">
        <f t="shared" si="17"/>
        <v>51366</v>
      </c>
    </row>
    <row r="579" spans="1:9">
      <c r="A579" s="1">
        <v>44408</v>
      </c>
      <c r="B579" s="2">
        <v>183786</v>
      </c>
      <c r="C579" s="2">
        <v>85426</v>
      </c>
      <c r="D579" s="2">
        <v>8252</v>
      </c>
      <c r="E579">
        <v>229</v>
      </c>
      <c r="F579" t="s">
        <v>7</v>
      </c>
      <c r="G579" t="s">
        <v>14</v>
      </c>
      <c r="H579" s="2">
        <f t="shared" ref="H579:H642" si="18">B579-C579-D579</f>
        <v>90108</v>
      </c>
      <c r="I579" s="2">
        <f t="shared" ref="I579:I642" si="19">C579+D579</f>
        <v>93678</v>
      </c>
    </row>
    <row r="580" spans="1:9">
      <c r="A580" s="1">
        <v>44409</v>
      </c>
      <c r="B580" s="2">
        <v>67813</v>
      </c>
      <c r="C580" s="2">
        <v>56819</v>
      </c>
      <c r="D580" s="2">
        <v>12415</v>
      </c>
      <c r="E580">
        <v>130</v>
      </c>
      <c r="F580" t="s">
        <v>11</v>
      </c>
      <c r="G580" t="s">
        <v>8</v>
      </c>
      <c r="H580" s="2">
        <f t="shared" si="18"/>
        <v>-1421</v>
      </c>
      <c r="I580" s="2">
        <f t="shared" si="19"/>
        <v>69234</v>
      </c>
    </row>
    <row r="581" spans="1:9">
      <c r="A581" s="1">
        <v>44410</v>
      </c>
      <c r="B581" s="2">
        <v>91598</v>
      </c>
      <c r="C581" s="2">
        <v>54217</v>
      </c>
      <c r="D581" s="2">
        <v>28155</v>
      </c>
      <c r="E581">
        <v>474</v>
      </c>
      <c r="F581" t="s">
        <v>7</v>
      </c>
      <c r="G581" t="s">
        <v>14</v>
      </c>
      <c r="H581" s="2">
        <f t="shared" si="18"/>
        <v>9226</v>
      </c>
      <c r="I581" s="2">
        <f t="shared" si="19"/>
        <v>82372</v>
      </c>
    </row>
    <row r="582" spans="1:9">
      <c r="A582" s="1">
        <v>44411</v>
      </c>
      <c r="B582" s="2">
        <v>153106</v>
      </c>
      <c r="C582" s="2">
        <v>62994</v>
      </c>
      <c r="D582" s="2">
        <v>21662</v>
      </c>
      <c r="E582">
        <v>110</v>
      </c>
      <c r="F582" t="s">
        <v>7</v>
      </c>
      <c r="G582" t="s">
        <v>14</v>
      </c>
      <c r="H582" s="2">
        <f t="shared" si="18"/>
        <v>68450</v>
      </c>
      <c r="I582" s="2">
        <f t="shared" si="19"/>
        <v>84656</v>
      </c>
    </row>
    <row r="583" spans="1:9">
      <c r="A583" s="1">
        <v>44412</v>
      </c>
      <c r="B583" s="2">
        <v>87082</v>
      </c>
      <c r="C583" s="2">
        <v>45036</v>
      </c>
      <c r="D583" s="2">
        <v>16116</v>
      </c>
      <c r="E583">
        <v>401</v>
      </c>
      <c r="F583" t="s">
        <v>11</v>
      </c>
      <c r="G583" t="s">
        <v>14</v>
      </c>
      <c r="H583" s="2">
        <f t="shared" si="18"/>
        <v>25930</v>
      </c>
      <c r="I583" s="2">
        <f t="shared" si="19"/>
        <v>61152</v>
      </c>
    </row>
    <row r="584" spans="1:9">
      <c r="A584" s="1">
        <v>44413</v>
      </c>
      <c r="B584" s="2">
        <v>89241</v>
      </c>
      <c r="C584" s="2">
        <v>79416</v>
      </c>
      <c r="D584" s="2">
        <v>21964</v>
      </c>
      <c r="E584">
        <v>195</v>
      </c>
      <c r="F584" t="s">
        <v>7</v>
      </c>
      <c r="G584" t="s">
        <v>10</v>
      </c>
      <c r="H584" s="2">
        <f t="shared" si="18"/>
        <v>-12139</v>
      </c>
      <c r="I584" s="2">
        <f t="shared" si="19"/>
        <v>101380</v>
      </c>
    </row>
    <row r="585" spans="1:9">
      <c r="A585" s="1">
        <v>44414</v>
      </c>
      <c r="B585" s="2">
        <v>71745</v>
      </c>
      <c r="C585" s="2">
        <v>39587</v>
      </c>
      <c r="D585" s="2">
        <v>9958</v>
      </c>
      <c r="E585">
        <v>289</v>
      </c>
      <c r="F585" t="s">
        <v>11</v>
      </c>
      <c r="G585" t="s">
        <v>8</v>
      </c>
      <c r="H585" s="2">
        <f t="shared" si="18"/>
        <v>22200</v>
      </c>
      <c r="I585" s="2">
        <f t="shared" si="19"/>
        <v>49545</v>
      </c>
    </row>
    <row r="586" spans="1:9">
      <c r="A586" s="1">
        <v>44415</v>
      </c>
      <c r="B586" s="2">
        <v>86029</v>
      </c>
      <c r="C586" s="2">
        <v>30645</v>
      </c>
      <c r="D586" s="2">
        <v>29829</v>
      </c>
      <c r="E586">
        <v>291</v>
      </c>
      <c r="F586" t="s">
        <v>7</v>
      </c>
      <c r="G586" t="s">
        <v>12</v>
      </c>
      <c r="H586" s="2">
        <f t="shared" si="18"/>
        <v>25555</v>
      </c>
      <c r="I586" s="2">
        <f t="shared" si="19"/>
        <v>60474</v>
      </c>
    </row>
    <row r="587" spans="1:9">
      <c r="A587" s="1">
        <v>44416</v>
      </c>
      <c r="B587" s="2">
        <v>183395</v>
      </c>
      <c r="C587" s="2">
        <v>60930</v>
      </c>
      <c r="D587" s="2">
        <v>9276</v>
      </c>
      <c r="E587">
        <v>365</v>
      </c>
      <c r="F587" t="s">
        <v>11</v>
      </c>
      <c r="G587" t="s">
        <v>10</v>
      </c>
      <c r="H587" s="2">
        <f t="shared" si="18"/>
        <v>113189</v>
      </c>
      <c r="I587" s="2">
        <f t="shared" si="19"/>
        <v>70206</v>
      </c>
    </row>
    <row r="588" spans="1:9">
      <c r="A588" s="1">
        <v>44417</v>
      </c>
      <c r="B588" s="2">
        <v>149186</v>
      </c>
      <c r="C588" s="2">
        <v>60090</v>
      </c>
      <c r="D588" s="2">
        <v>29381</v>
      </c>
      <c r="E588">
        <v>227</v>
      </c>
      <c r="F588" t="s">
        <v>7</v>
      </c>
      <c r="G588" t="s">
        <v>12</v>
      </c>
      <c r="H588" s="2">
        <f t="shared" si="18"/>
        <v>59715</v>
      </c>
      <c r="I588" s="2">
        <f t="shared" si="19"/>
        <v>89471</v>
      </c>
    </row>
    <row r="589" spans="1:9">
      <c r="A589" s="1">
        <v>44418</v>
      </c>
      <c r="B589" s="2">
        <v>197612</v>
      </c>
      <c r="C589" s="2">
        <v>82142</v>
      </c>
      <c r="D589" s="2">
        <v>9776</v>
      </c>
      <c r="E589">
        <v>337</v>
      </c>
      <c r="F589" t="s">
        <v>11</v>
      </c>
      <c r="G589" t="s">
        <v>12</v>
      </c>
      <c r="H589" s="2">
        <f t="shared" si="18"/>
        <v>105694</v>
      </c>
      <c r="I589" s="2">
        <f t="shared" si="19"/>
        <v>91918</v>
      </c>
    </row>
    <row r="590" spans="1:9">
      <c r="A590" s="1">
        <v>44419</v>
      </c>
      <c r="B590" s="2">
        <v>157768</v>
      </c>
      <c r="C590" s="2">
        <v>56475</v>
      </c>
      <c r="D590" s="2">
        <v>22208</v>
      </c>
      <c r="E590">
        <v>454</v>
      </c>
      <c r="F590" t="s">
        <v>9</v>
      </c>
      <c r="G590" t="s">
        <v>10</v>
      </c>
      <c r="H590" s="2">
        <f t="shared" si="18"/>
        <v>79085</v>
      </c>
      <c r="I590" s="2">
        <f t="shared" si="19"/>
        <v>78683</v>
      </c>
    </row>
    <row r="591" spans="1:9">
      <c r="A591" s="1">
        <v>44420</v>
      </c>
      <c r="B591" s="2">
        <v>101846</v>
      </c>
      <c r="C591" s="2">
        <v>48888</v>
      </c>
      <c r="D591" s="2">
        <v>8832</v>
      </c>
      <c r="E591">
        <v>211</v>
      </c>
      <c r="F591" t="s">
        <v>11</v>
      </c>
      <c r="G591" t="s">
        <v>10</v>
      </c>
      <c r="H591" s="2">
        <f t="shared" si="18"/>
        <v>44126</v>
      </c>
      <c r="I591" s="2">
        <f t="shared" si="19"/>
        <v>57720</v>
      </c>
    </row>
    <row r="592" spans="1:9">
      <c r="A592" s="1">
        <v>44421</v>
      </c>
      <c r="B592" s="2">
        <v>135932</v>
      </c>
      <c r="C592" s="2">
        <v>73732</v>
      </c>
      <c r="D592" s="2">
        <v>19901</v>
      </c>
      <c r="E592">
        <v>415</v>
      </c>
      <c r="F592" t="s">
        <v>7</v>
      </c>
      <c r="G592" t="s">
        <v>8</v>
      </c>
      <c r="H592" s="2">
        <f t="shared" si="18"/>
        <v>42299</v>
      </c>
      <c r="I592" s="2">
        <f t="shared" si="19"/>
        <v>93633</v>
      </c>
    </row>
    <row r="593" spans="1:9">
      <c r="A593" s="1">
        <v>44422</v>
      </c>
      <c r="B593" s="2">
        <v>83411</v>
      </c>
      <c r="C593" s="2">
        <v>76305</v>
      </c>
      <c r="D593" s="2">
        <v>10445</v>
      </c>
      <c r="E593">
        <v>442</v>
      </c>
      <c r="F593" t="s">
        <v>7</v>
      </c>
      <c r="G593" t="s">
        <v>8</v>
      </c>
      <c r="H593" s="2">
        <f t="shared" si="18"/>
        <v>-3339</v>
      </c>
      <c r="I593" s="2">
        <f t="shared" si="19"/>
        <v>86750</v>
      </c>
    </row>
    <row r="594" spans="1:9">
      <c r="A594" s="1">
        <v>44423</v>
      </c>
      <c r="B594" s="2">
        <v>138797</v>
      </c>
      <c r="C594" s="2">
        <v>76037</v>
      </c>
      <c r="D594" s="2">
        <v>6380</v>
      </c>
      <c r="E594">
        <v>244</v>
      </c>
      <c r="F594" t="s">
        <v>13</v>
      </c>
      <c r="G594" t="s">
        <v>14</v>
      </c>
      <c r="H594" s="2">
        <f t="shared" si="18"/>
        <v>56380</v>
      </c>
      <c r="I594" s="2">
        <f t="shared" si="19"/>
        <v>82417</v>
      </c>
    </row>
    <row r="595" spans="1:9">
      <c r="A595" s="1">
        <v>44424</v>
      </c>
      <c r="B595" s="2">
        <v>112307</v>
      </c>
      <c r="C595" s="2">
        <v>39346</v>
      </c>
      <c r="D595" s="2">
        <v>14865</v>
      </c>
      <c r="E595">
        <v>164</v>
      </c>
      <c r="F595" t="s">
        <v>11</v>
      </c>
      <c r="G595" t="s">
        <v>12</v>
      </c>
      <c r="H595" s="2">
        <f t="shared" si="18"/>
        <v>58096</v>
      </c>
      <c r="I595" s="2">
        <f t="shared" si="19"/>
        <v>54211</v>
      </c>
    </row>
    <row r="596" spans="1:9">
      <c r="A596" s="1">
        <v>44425</v>
      </c>
      <c r="B596" s="2">
        <v>194165</v>
      </c>
      <c r="C596" s="2">
        <v>30587</v>
      </c>
      <c r="D596" s="2">
        <v>27918</v>
      </c>
      <c r="E596">
        <v>346</v>
      </c>
      <c r="F596" t="s">
        <v>9</v>
      </c>
      <c r="G596" t="s">
        <v>8</v>
      </c>
      <c r="H596" s="2">
        <f t="shared" si="18"/>
        <v>135660</v>
      </c>
      <c r="I596" s="2">
        <f t="shared" si="19"/>
        <v>58505</v>
      </c>
    </row>
    <row r="597" spans="1:9">
      <c r="A597" s="1">
        <v>44426</v>
      </c>
      <c r="B597" s="2">
        <v>82042</v>
      </c>
      <c r="C597" s="2">
        <v>42763</v>
      </c>
      <c r="D597" s="2">
        <v>18926</v>
      </c>
      <c r="E597">
        <v>322</v>
      </c>
      <c r="F597" t="s">
        <v>11</v>
      </c>
      <c r="G597" t="s">
        <v>14</v>
      </c>
      <c r="H597" s="2">
        <f t="shared" si="18"/>
        <v>20353</v>
      </c>
      <c r="I597" s="2">
        <f t="shared" si="19"/>
        <v>61689</v>
      </c>
    </row>
    <row r="598" spans="1:9">
      <c r="A598" s="1">
        <v>44427</v>
      </c>
      <c r="B598" s="2">
        <v>112930</v>
      </c>
      <c r="C598" s="2">
        <v>89165</v>
      </c>
      <c r="D598" s="2">
        <v>24540</v>
      </c>
      <c r="E598">
        <v>412</v>
      </c>
      <c r="F598" t="s">
        <v>11</v>
      </c>
      <c r="G598" t="s">
        <v>8</v>
      </c>
      <c r="H598" s="2">
        <f t="shared" si="18"/>
        <v>-775</v>
      </c>
      <c r="I598" s="2">
        <f t="shared" si="19"/>
        <v>113705</v>
      </c>
    </row>
    <row r="599" spans="1:9">
      <c r="A599" s="1">
        <v>44428</v>
      </c>
      <c r="B599" s="2">
        <v>157883</v>
      </c>
      <c r="C599" s="2">
        <v>99615</v>
      </c>
      <c r="D599" s="2">
        <v>16580</v>
      </c>
      <c r="E599">
        <v>205</v>
      </c>
      <c r="F599" t="s">
        <v>9</v>
      </c>
      <c r="G599" t="s">
        <v>10</v>
      </c>
      <c r="H599" s="2">
        <f t="shared" si="18"/>
        <v>41688</v>
      </c>
      <c r="I599" s="2">
        <f t="shared" si="19"/>
        <v>116195</v>
      </c>
    </row>
    <row r="600" spans="1:9">
      <c r="A600" s="1">
        <v>44429</v>
      </c>
      <c r="B600" s="2">
        <v>93756</v>
      </c>
      <c r="C600" s="2">
        <v>66116</v>
      </c>
      <c r="D600" s="2">
        <v>25691</v>
      </c>
      <c r="E600">
        <v>280</v>
      </c>
      <c r="F600" t="s">
        <v>11</v>
      </c>
      <c r="G600" t="s">
        <v>8</v>
      </c>
      <c r="H600" s="2">
        <f t="shared" si="18"/>
        <v>1949</v>
      </c>
      <c r="I600" s="2">
        <f t="shared" si="19"/>
        <v>91807</v>
      </c>
    </row>
    <row r="601" spans="1:9">
      <c r="A601" s="1">
        <v>44430</v>
      </c>
      <c r="B601" s="2">
        <v>113268</v>
      </c>
      <c r="C601" s="2">
        <v>55556</v>
      </c>
      <c r="D601" s="2">
        <v>10634</v>
      </c>
      <c r="E601">
        <v>283</v>
      </c>
      <c r="F601" t="s">
        <v>9</v>
      </c>
      <c r="G601" t="s">
        <v>12</v>
      </c>
      <c r="H601" s="2">
        <f t="shared" si="18"/>
        <v>47078</v>
      </c>
      <c r="I601" s="2">
        <f t="shared" si="19"/>
        <v>66190</v>
      </c>
    </row>
    <row r="602" spans="1:9">
      <c r="A602" s="1">
        <v>44431</v>
      </c>
      <c r="B602" s="2">
        <v>108901</v>
      </c>
      <c r="C602" s="2">
        <v>89042</v>
      </c>
      <c r="D602" s="2">
        <v>29959</v>
      </c>
      <c r="E602">
        <v>325</v>
      </c>
      <c r="F602" t="s">
        <v>9</v>
      </c>
      <c r="G602" t="s">
        <v>8</v>
      </c>
      <c r="H602" s="2">
        <f t="shared" si="18"/>
        <v>-10100</v>
      </c>
      <c r="I602" s="2">
        <f t="shared" si="19"/>
        <v>119001</v>
      </c>
    </row>
    <row r="603" spans="1:9">
      <c r="A603" s="1">
        <v>44432</v>
      </c>
      <c r="B603" s="2">
        <v>159986</v>
      </c>
      <c r="C603" s="2">
        <v>48099</v>
      </c>
      <c r="D603" s="2">
        <v>10810</v>
      </c>
      <c r="E603">
        <v>364</v>
      </c>
      <c r="F603" t="s">
        <v>11</v>
      </c>
      <c r="G603" t="s">
        <v>12</v>
      </c>
      <c r="H603" s="2">
        <f t="shared" si="18"/>
        <v>101077</v>
      </c>
      <c r="I603" s="2">
        <f t="shared" si="19"/>
        <v>58909</v>
      </c>
    </row>
    <row r="604" spans="1:9">
      <c r="A604" s="1">
        <v>44433</v>
      </c>
      <c r="B604" s="2">
        <v>188386</v>
      </c>
      <c r="C604" s="2">
        <v>75096</v>
      </c>
      <c r="D604" s="2">
        <v>29917</v>
      </c>
      <c r="E604">
        <v>377</v>
      </c>
      <c r="F604" t="s">
        <v>11</v>
      </c>
      <c r="G604" t="s">
        <v>10</v>
      </c>
      <c r="H604" s="2">
        <f t="shared" si="18"/>
        <v>83373</v>
      </c>
      <c r="I604" s="2">
        <f t="shared" si="19"/>
        <v>105013</v>
      </c>
    </row>
    <row r="605" spans="1:9">
      <c r="A605" s="1">
        <v>44434</v>
      </c>
      <c r="B605" s="2">
        <v>65626</v>
      </c>
      <c r="C605" s="2">
        <v>43230</v>
      </c>
      <c r="D605" s="2">
        <v>27318</v>
      </c>
      <c r="E605">
        <v>496</v>
      </c>
      <c r="F605" t="s">
        <v>7</v>
      </c>
      <c r="G605" t="s">
        <v>12</v>
      </c>
      <c r="H605" s="2">
        <f t="shared" si="18"/>
        <v>-4922</v>
      </c>
      <c r="I605" s="2">
        <f t="shared" si="19"/>
        <v>70548</v>
      </c>
    </row>
    <row r="606" spans="1:9">
      <c r="A606" s="1">
        <v>44435</v>
      </c>
      <c r="B606" s="2">
        <v>198496</v>
      </c>
      <c r="C606" s="2">
        <v>59009</v>
      </c>
      <c r="D606" s="2">
        <v>15179</v>
      </c>
      <c r="E606">
        <v>188</v>
      </c>
      <c r="F606" t="s">
        <v>7</v>
      </c>
      <c r="G606" t="s">
        <v>8</v>
      </c>
      <c r="H606" s="2">
        <f t="shared" si="18"/>
        <v>124308</v>
      </c>
      <c r="I606" s="2">
        <f t="shared" si="19"/>
        <v>74188</v>
      </c>
    </row>
    <row r="607" spans="1:9">
      <c r="A607" s="1">
        <v>44436</v>
      </c>
      <c r="B607" s="2">
        <v>72857</v>
      </c>
      <c r="C607" s="2">
        <v>63866</v>
      </c>
      <c r="D607" s="2">
        <v>17251</v>
      </c>
      <c r="E607">
        <v>275</v>
      </c>
      <c r="F607" t="s">
        <v>13</v>
      </c>
      <c r="G607" t="s">
        <v>14</v>
      </c>
      <c r="H607" s="2">
        <f t="shared" si="18"/>
        <v>-8260</v>
      </c>
      <c r="I607" s="2">
        <f t="shared" si="19"/>
        <v>81117</v>
      </c>
    </row>
    <row r="608" spans="1:9">
      <c r="A608" s="1">
        <v>44437</v>
      </c>
      <c r="B608" s="2">
        <v>193052</v>
      </c>
      <c r="C608" s="2">
        <v>71855</v>
      </c>
      <c r="D608" s="2">
        <v>18131</v>
      </c>
      <c r="E608">
        <v>117</v>
      </c>
      <c r="F608" t="s">
        <v>13</v>
      </c>
      <c r="G608" t="s">
        <v>10</v>
      </c>
      <c r="H608" s="2">
        <f t="shared" si="18"/>
        <v>103066</v>
      </c>
      <c r="I608" s="2">
        <f t="shared" si="19"/>
        <v>89986</v>
      </c>
    </row>
    <row r="609" spans="1:9">
      <c r="A609" s="1">
        <v>44438</v>
      </c>
      <c r="B609" s="2">
        <v>86431</v>
      </c>
      <c r="C609" s="2">
        <v>36416</v>
      </c>
      <c r="D609" s="2">
        <v>24493</v>
      </c>
      <c r="E609">
        <v>470</v>
      </c>
      <c r="F609" t="s">
        <v>11</v>
      </c>
      <c r="G609" t="s">
        <v>8</v>
      </c>
      <c r="H609" s="2">
        <f t="shared" si="18"/>
        <v>25522</v>
      </c>
      <c r="I609" s="2">
        <f t="shared" si="19"/>
        <v>60909</v>
      </c>
    </row>
    <row r="610" spans="1:9">
      <c r="A610" s="1">
        <v>44439</v>
      </c>
      <c r="B610" s="2">
        <v>144976</v>
      </c>
      <c r="C610" s="2">
        <v>85915</v>
      </c>
      <c r="D610" s="2">
        <v>25466</v>
      </c>
      <c r="E610">
        <v>498</v>
      </c>
      <c r="F610" t="s">
        <v>9</v>
      </c>
      <c r="G610" t="s">
        <v>10</v>
      </c>
      <c r="H610" s="2">
        <f t="shared" si="18"/>
        <v>33595</v>
      </c>
      <c r="I610" s="2">
        <f t="shared" si="19"/>
        <v>111381</v>
      </c>
    </row>
    <row r="611" spans="1:9">
      <c r="A611" s="1">
        <v>44440</v>
      </c>
      <c r="B611" s="2">
        <v>142711</v>
      </c>
      <c r="C611" s="2">
        <v>48058</v>
      </c>
      <c r="D611" s="2">
        <v>17707</v>
      </c>
      <c r="E611">
        <v>205</v>
      </c>
      <c r="F611" t="s">
        <v>13</v>
      </c>
      <c r="G611" t="s">
        <v>10</v>
      </c>
      <c r="H611" s="2">
        <f t="shared" si="18"/>
        <v>76946</v>
      </c>
      <c r="I611" s="2">
        <f t="shared" si="19"/>
        <v>65765</v>
      </c>
    </row>
    <row r="612" spans="1:9">
      <c r="A612" s="1">
        <v>44441</v>
      </c>
      <c r="B612" s="2">
        <v>86385</v>
      </c>
      <c r="C612" s="2">
        <v>70718</v>
      </c>
      <c r="D612" s="2">
        <v>24624</v>
      </c>
      <c r="E612">
        <v>370</v>
      </c>
      <c r="F612" t="s">
        <v>11</v>
      </c>
      <c r="G612" t="s">
        <v>8</v>
      </c>
      <c r="H612" s="2">
        <f t="shared" si="18"/>
        <v>-8957</v>
      </c>
      <c r="I612" s="2">
        <f t="shared" si="19"/>
        <v>95342</v>
      </c>
    </row>
    <row r="613" spans="1:9">
      <c r="A613" s="1">
        <v>44442</v>
      </c>
      <c r="B613" s="2">
        <v>78639</v>
      </c>
      <c r="C613" s="2">
        <v>62602</v>
      </c>
      <c r="D613" s="2">
        <v>27412</v>
      </c>
      <c r="E613">
        <v>418</v>
      </c>
      <c r="F613" t="s">
        <v>13</v>
      </c>
      <c r="G613" t="s">
        <v>8</v>
      </c>
      <c r="H613" s="2">
        <f t="shared" si="18"/>
        <v>-11375</v>
      </c>
      <c r="I613" s="2">
        <f t="shared" si="19"/>
        <v>90014</v>
      </c>
    </row>
    <row r="614" spans="1:9">
      <c r="A614" s="1">
        <v>44443</v>
      </c>
      <c r="B614" s="2">
        <v>145530</v>
      </c>
      <c r="C614" s="2">
        <v>88067</v>
      </c>
      <c r="D614" s="2">
        <v>23233</v>
      </c>
      <c r="E614">
        <v>266</v>
      </c>
      <c r="F614" t="s">
        <v>9</v>
      </c>
      <c r="G614" t="s">
        <v>14</v>
      </c>
      <c r="H614" s="2">
        <f t="shared" si="18"/>
        <v>34230</v>
      </c>
      <c r="I614" s="2">
        <f t="shared" si="19"/>
        <v>111300</v>
      </c>
    </row>
    <row r="615" spans="1:9">
      <c r="A615" s="1">
        <v>44444</v>
      </c>
      <c r="B615" s="2">
        <v>81563</v>
      </c>
      <c r="C615" s="2">
        <v>57516</v>
      </c>
      <c r="D615" s="2">
        <v>29881</v>
      </c>
      <c r="E615">
        <v>112</v>
      </c>
      <c r="F615" t="s">
        <v>11</v>
      </c>
      <c r="G615" t="s">
        <v>10</v>
      </c>
      <c r="H615" s="2">
        <f t="shared" si="18"/>
        <v>-5834</v>
      </c>
      <c r="I615" s="2">
        <f t="shared" si="19"/>
        <v>87397</v>
      </c>
    </row>
    <row r="616" spans="1:9">
      <c r="A616" s="1">
        <v>44445</v>
      </c>
      <c r="B616" s="2">
        <v>175672</v>
      </c>
      <c r="C616" s="2">
        <v>31089</v>
      </c>
      <c r="D616" s="2">
        <v>7749</v>
      </c>
      <c r="E616">
        <v>436</v>
      </c>
      <c r="F616" t="s">
        <v>9</v>
      </c>
      <c r="G616" t="s">
        <v>10</v>
      </c>
      <c r="H616" s="2">
        <f t="shared" si="18"/>
        <v>136834</v>
      </c>
      <c r="I616" s="2">
        <f t="shared" si="19"/>
        <v>38838</v>
      </c>
    </row>
    <row r="617" spans="1:9">
      <c r="A617" s="1">
        <v>44446</v>
      </c>
      <c r="B617" s="2">
        <v>196848</v>
      </c>
      <c r="C617" s="2">
        <v>67346</v>
      </c>
      <c r="D617" s="2">
        <v>18156</v>
      </c>
      <c r="E617">
        <v>131</v>
      </c>
      <c r="F617" t="s">
        <v>11</v>
      </c>
      <c r="G617" t="s">
        <v>8</v>
      </c>
      <c r="H617" s="2">
        <f t="shared" si="18"/>
        <v>111346</v>
      </c>
      <c r="I617" s="2">
        <f t="shared" si="19"/>
        <v>85502</v>
      </c>
    </row>
    <row r="618" spans="1:9">
      <c r="A618" s="1">
        <v>44447</v>
      </c>
      <c r="B618" s="2">
        <v>199783</v>
      </c>
      <c r="C618" s="2">
        <v>40487</v>
      </c>
      <c r="D618" s="2">
        <v>28064</v>
      </c>
      <c r="E618">
        <v>492</v>
      </c>
      <c r="F618" t="s">
        <v>13</v>
      </c>
      <c r="G618" t="s">
        <v>12</v>
      </c>
      <c r="H618" s="2">
        <f t="shared" si="18"/>
        <v>131232</v>
      </c>
      <c r="I618" s="2">
        <f t="shared" si="19"/>
        <v>68551</v>
      </c>
    </row>
    <row r="619" spans="1:9">
      <c r="A619" s="1">
        <v>44448</v>
      </c>
      <c r="B619" s="2">
        <v>142970</v>
      </c>
      <c r="C619" s="2">
        <v>30155</v>
      </c>
      <c r="D619" s="2">
        <v>21589</v>
      </c>
      <c r="E619">
        <v>139</v>
      </c>
      <c r="F619" t="s">
        <v>7</v>
      </c>
      <c r="G619" t="s">
        <v>8</v>
      </c>
      <c r="H619" s="2">
        <f t="shared" si="18"/>
        <v>91226</v>
      </c>
      <c r="I619" s="2">
        <f t="shared" si="19"/>
        <v>51744</v>
      </c>
    </row>
    <row r="620" spans="1:9">
      <c r="A620" s="1">
        <v>44449</v>
      </c>
      <c r="B620" s="2">
        <v>145553</v>
      </c>
      <c r="C620" s="2">
        <v>97494</v>
      </c>
      <c r="D620" s="2">
        <v>28736</v>
      </c>
      <c r="E620">
        <v>247</v>
      </c>
      <c r="F620" t="s">
        <v>13</v>
      </c>
      <c r="G620" t="s">
        <v>10</v>
      </c>
      <c r="H620" s="2">
        <f t="shared" si="18"/>
        <v>19323</v>
      </c>
      <c r="I620" s="2">
        <f t="shared" si="19"/>
        <v>126230</v>
      </c>
    </row>
    <row r="621" spans="1:9">
      <c r="A621" s="1">
        <v>44450</v>
      </c>
      <c r="B621" s="2">
        <v>142879</v>
      </c>
      <c r="C621" s="2">
        <v>68547</v>
      </c>
      <c r="D621" s="2">
        <v>25975</v>
      </c>
      <c r="E621">
        <v>317</v>
      </c>
      <c r="F621" t="s">
        <v>13</v>
      </c>
      <c r="G621" t="s">
        <v>8</v>
      </c>
      <c r="H621" s="2">
        <f t="shared" si="18"/>
        <v>48357</v>
      </c>
      <c r="I621" s="2">
        <f t="shared" si="19"/>
        <v>94522</v>
      </c>
    </row>
    <row r="622" spans="1:9">
      <c r="A622" s="1">
        <v>44451</v>
      </c>
      <c r="B622" s="2">
        <v>196727</v>
      </c>
      <c r="C622" s="2">
        <v>58795</v>
      </c>
      <c r="D622" s="2">
        <v>8450</v>
      </c>
      <c r="E622">
        <v>318</v>
      </c>
      <c r="F622" t="s">
        <v>7</v>
      </c>
      <c r="G622" t="s">
        <v>14</v>
      </c>
      <c r="H622" s="2">
        <f t="shared" si="18"/>
        <v>129482</v>
      </c>
      <c r="I622" s="2">
        <f t="shared" si="19"/>
        <v>67245</v>
      </c>
    </row>
    <row r="623" spans="1:9">
      <c r="A623" s="1">
        <v>44452</v>
      </c>
      <c r="B623" s="2">
        <v>104859</v>
      </c>
      <c r="C623" s="2">
        <v>85296</v>
      </c>
      <c r="D623" s="2">
        <v>12214</v>
      </c>
      <c r="E623">
        <v>181</v>
      </c>
      <c r="F623" t="s">
        <v>7</v>
      </c>
      <c r="G623" t="s">
        <v>12</v>
      </c>
      <c r="H623" s="2">
        <f t="shared" si="18"/>
        <v>7349</v>
      </c>
      <c r="I623" s="2">
        <f t="shared" si="19"/>
        <v>97510</v>
      </c>
    </row>
    <row r="624" spans="1:9">
      <c r="A624" s="1">
        <v>44453</v>
      </c>
      <c r="B624" s="2">
        <v>112098</v>
      </c>
      <c r="C624" s="2">
        <v>51447</v>
      </c>
      <c r="D624" s="2">
        <v>25195</v>
      </c>
      <c r="E624">
        <v>432</v>
      </c>
      <c r="F624" t="s">
        <v>11</v>
      </c>
      <c r="G624" t="s">
        <v>8</v>
      </c>
      <c r="H624" s="2">
        <f t="shared" si="18"/>
        <v>35456</v>
      </c>
      <c r="I624" s="2">
        <f t="shared" si="19"/>
        <v>76642</v>
      </c>
    </row>
    <row r="625" spans="1:9">
      <c r="A625" s="1">
        <v>44454</v>
      </c>
      <c r="B625" s="2">
        <v>182413</v>
      </c>
      <c r="C625" s="2">
        <v>66598</v>
      </c>
      <c r="D625" s="2">
        <v>16814</v>
      </c>
      <c r="E625">
        <v>307</v>
      </c>
      <c r="F625" t="s">
        <v>11</v>
      </c>
      <c r="G625" t="s">
        <v>14</v>
      </c>
      <c r="H625" s="2">
        <f t="shared" si="18"/>
        <v>99001</v>
      </c>
      <c r="I625" s="2">
        <f t="shared" si="19"/>
        <v>83412</v>
      </c>
    </row>
    <row r="626" spans="1:9">
      <c r="A626" s="1">
        <v>44455</v>
      </c>
      <c r="B626" s="2">
        <v>60526</v>
      </c>
      <c r="C626" s="2">
        <v>71814</v>
      </c>
      <c r="D626" s="2">
        <v>10141</v>
      </c>
      <c r="E626">
        <v>300</v>
      </c>
      <c r="F626" t="s">
        <v>9</v>
      </c>
      <c r="G626" t="s">
        <v>10</v>
      </c>
      <c r="H626" s="2">
        <f t="shared" si="18"/>
        <v>-21429</v>
      </c>
      <c r="I626" s="2">
        <f t="shared" si="19"/>
        <v>81955</v>
      </c>
    </row>
    <row r="627" spans="1:9">
      <c r="A627" s="1">
        <v>44456</v>
      </c>
      <c r="B627" s="2">
        <v>128760</v>
      </c>
      <c r="C627" s="2">
        <v>93278</v>
      </c>
      <c r="D627" s="2">
        <v>29885</v>
      </c>
      <c r="E627">
        <v>431</v>
      </c>
      <c r="F627" t="s">
        <v>9</v>
      </c>
      <c r="G627" t="s">
        <v>8</v>
      </c>
      <c r="H627" s="2">
        <f t="shared" si="18"/>
        <v>5597</v>
      </c>
      <c r="I627" s="2">
        <f t="shared" si="19"/>
        <v>123163</v>
      </c>
    </row>
    <row r="628" spans="1:9">
      <c r="A628" s="1">
        <v>44457</v>
      </c>
      <c r="B628" s="2">
        <v>107837</v>
      </c>
      <c r="C628" s="2">
        <v>85077</v>
      </c>
      <c r="D628" s="2">
        <v>7708</v>
      </c>
      <c r="E628">
        <v>137</v>
      </c>
      <c r="F628" t="s">
        <v>13</v>
      </c>
      <c r="G628" t="s">
        <v>10</v>
      </c>
      <c r="H628" s="2">
        <f t="shared" si="18"/>
        <v>15052</v>
      </c>
      <c r="I628" s="2">
        <f t="shared" si="19"/>
        <v>92785</v>
      </c>
    </row>
    <row r="629" spans="1:9">
      <c r="A629" s="1">
        <v>44458</v>
      </c>
      <c r="B629" s="2">
        <v>71536</v>
      </c>
      <c r="C629" s="2">
        <v>39528</v>
      </c>
      <c r="D629" s="2">
        <v>23375</v>
      </c>
      <c r="E629">
        <v>310</v>
      </c>
      <c r="F629" t="s">
        <v>7</v>
      </c>
      <c r="G629" t="s">
        <v>14</v>
      </c>
      <c r="H629" s="2">
        <f t="shared" si="18"/>
        <v>8633</v>
      </c>
      <c r="I629" s="2">
        <f t="shared" si="19"/>
        <v>62903</v>
      </c>
    </row>
    <row r="630" spans="1:9">
      <c r="A630" s="1">
        <v>44459</v>
      </c>
      <c r="B630" s="2">
        <v>88541</v>
      </c>
      <c r="C630" s="2">
        <v>80100</v>
      </c>
      <c r="D630" s="2">
        <v>20088</v>
      </c>
      <c r="E630">
        <v>426</v>
      </c>
      <c r="F630" t="s">
        <v>9</v>
      </c>
      <c r="G630" t="s">
        <v>10</v>
      </c>
      <c r="H630" s="2">
        <f t="shared" si="18"/>
        <v>-11647</v>
      </c>
      <c r="I630" s="2">
        <f t="shared" si="19"/>
        <v>100188</v>
      </c>
    </row>
    <row r="631" spans="1:9">
      <c r="A631" s="1">
        <v>44460</v>
      </c>
      <c r="B631" s="2">
        <v>139083</v>
      </c>
      <c r="C631" s="2">
        <v>38179</v>
      </c>
      <c r="D631" s="2">
        <v>29847</v>
      </c>
      <c r="E631">
        <v>348</v>
      </c>
      <c r="F631" t="s">
        <v>13</v>
      </c>
      <c r="G631" t="s">
        <v>14</v>
      </c>
      <c r="H631" s="2">
        <f t="shared" si="18"/>
        <v>71057</v>
      </c>
      <c r="I631" s="2">
        <f t="shared" si="19"/>
        <v>68026</v>
      </c>
    </row>
    <row r="632" spans="1:9">
      <c r="A632" s="1">
        <v>44461</v>
      </c>
      <c r="B632" s="2">
        <v>94531</v>
      </c>
      <c r="C632" s="2">
        <v>78781</v>
      </c>
      <c r="D632" s="2">
        <v>16834</v>
      </c>
      <c r="E632">
        <v>326</v>
      </c>
      <c r="F632" t="s">
        <v>7</v>
      </c>
      <c r="G632" t="s">
        <v>14</v>
      </c>
      <c r="H632" s="2">
        <f t="shared" si="18"/>
        <v>-1084</v>
      </c>
      <c r="I632" s="2">
        <f t="shared" si="19"/>
        <v>95615</v>
      </c>
    </row>
    <row r="633" spans="1:9">
      <c r="A633" s="1">
        <v>44462</v>
      </c>
      <c r="B633" s="2">
        <v>68712</v>
      </c>
      <c r="C633" s="2">
        <v>85267</v>
      </c>
      <c r="D633" s="2">
        <v>17278</v>
      </c>
      <c r="E633">
        <v>147</v>
      </c>
      <c r="F633" t="s">
        <v>11</v>
      </c>
      <c r="G633" t="s">
        <v>14</v>
      </c>
      <c r="H633" s="2">
        <f t="shared" si="18"/>
        <v>-33833</v>
      </c>
      <c r="I633" s="2">
        <f t="shared" si="19"/>
        <v>102545</v>
      </c>
    </row>
    <row r="634" spans="1:9">
      <c r="A634" s="1">
        <v>44463</v>
      </c>
      <c r="B634" s="2">
        <v>164101</v>
      </c>
      <c r="C634" s="2">
        <v>53952</v>
      </c>
      <c r="D634" s="2">
        <v>15014</v>
      </c>
      <c r="E634">
        <v>117</v>
      </c>
      <c r="F634" t="s">
        <v>13</v>
      </c>
      <c r="G634" t="s">
        <v>8</v>
      </c>
      <c r="H634" s="2">
        <f t="shared" si="18"/>
        <v>95135</v>
      </c>
      <c r="I634" s="2">
        <f t="shared" si="19"/>
        <v>68966</v>
      </c>
    </row>
    <row r="635" spans="1:9">
      <c r="A635" s="1">
        <v>44464</v>
      </c>
      <c r="B635" s="2">
        <v>125455</v>
      </c>
      <c r="C635" s="2">
        <v>83798</v>
      </c>
      <c r="D635" s="2">
        <v>8273</v>
      </c>
      <c r="E635">
        <v>499</v>
      </c>
      <c r="F635" t="s">
        <v>11</v>
      </c>
      <c r="G635" t="s">
        <v>10</v>
      </c>
      <c r="H635" s="2">
        <f t="shared" si="18"/>
        <v>33384</v>
      </c>
      <c r="I635" s="2">
        <f t="shared" si="19"/>
        <v>92071</v>
      </c>
    </row>
    <row r="636" spans="1:9">
      <c r="A636" s="1">
        <v>44465</v>
      </c>
      <c r="B636" s="2">
        <v>134744</v>
      </c>
      <c r="C636" s="2">
        <v>80939</v>
      </c>
      <c r="D636" s="2">
        <v>19367</v>
      </c>
      <c r="E636">
        <v>394</v>
      </c>
      <c r="F636" t="s">
        <v>9</v>
      </c>
      <c r="G636" t="s">
        <v>10</v>
      </c>
      <c r="H636" s="2">
        <f t="shared" si="18"/>
        <v>34438</v>
      </c>
      <c r="I636" s="2">
        <f t="shared" si="19"/>
        <v>100306</v>
      </c>
    </row>
    <row r="637" spans="1:9">
      <c r="A637" s="1">
        <v>44466</v>
      </c>
      <c r="B637" s="2">
        <v>189749</v>
      </c>
      <c r="C637" s="2">
        <v>59516</v>
      </c>
      <c r="D637" s="2">
        <v>9538</v>
      </c>
      <c r="E637">
        <v>295</v>
      </c>
      <c r="F637" t="s">
        <v>9</v>
      </c>
      <c r="G637" t="s">
        <v>12</v>
      </c>
      <c r="H637" s="2">
        <f t="shared" si="18"/>
        <v>120695</v>
      </c>
      <c r="I637" s="2">
        <f t="shared" si="19"/>
        <v>69054</v>
      </c>
    </row>
    <row r="638" spans="1:9">
      <c r="A638" s="1">
        <v>44467</v>
      </c>
      <c r="B638" s="2">
        <v>65109</v>
      </c>
      <c r="C638" s="2">
        <v>86526</v>
      </c>
      <c r="D638" s="2">
        <v>17541</v>
      </c>
      <c r="E638">
        <v>286</v>
      </c>
      <c r="F638" t="s">
        <v>7</v>
      </c>
      <c r="G638" t="s">
        <v>12</v>
      </c>
      <c r="H638" s="2">
        <f t="shared" si="18"/>
        <v>-38958</v>
      </c>
      <c r="I638" s="2">
        <f t="shared" si="19"/>
        <v>104067</v>
      </c>
    </row>
    <row r="639" spans="1:9">
      <c r="A639" s="1">
        <v>44468</v>
      </c>
      <c r="B639" s="2">
        <v>109268</v>
      </c>
      <c r="C639" s="2">
        <v>40449</v>
      </c>
      <c r="D639" s="2">
        <v>13712</v>
      </c>
      <c r="E639">
        <v>444</v>
      </c>
      <c r="F639" t="s">
        <v>13</v>
      </c>
      <c r="G639" t="s">
        <v>12</v>
      </c>
      <c r="H639" s="2">
        <f t="shared" si="18"/>
        <v>55107</v>
      </c>
      <c r="I639" s="2">
        <f t="shared" si="19"/>
        <v>54161</v>
      </c>
    </row>
    <row r="640" spans="1:9">
      <c r="A640" s="1">
        <v>44469</v>
      </c>
      <c r="B640" s="2">
        <v>114615</v>
      </c>
      <c r="C640" s="2">
        <v>80290</v>
      </c>
      <c r="D640" s="2">
        <v>14168</v>
      </c>
      <c r="E640">
        <v>323</v>
      </c>
      <c r="F640" t="s">
        <v>11</v>
      </c>
      <c r="G640" t="s">
        <v>12</v>
      </c>
      <c r="H640" s="2">
        <f t="shared" si="18"/>
        <v>20157</v>
      </c>
      <c r="I640" s="2">
        <f t="shared" si="19"/>
        <v>94458</v>
      </c>
    </row>
    <row r="641" spans="1:9">
      <c r="A641" s="1">
        <v>44470</v>
      </c>
      <c r="B641" s="2">
        <v>142503</v>
      </c>
      <c r="C641" s="2">
        <v>52746</v>
      </c>
      <c r="D641" s="2">
        <v>25106</v>
      </c>
      <c r="E641">
        <v>417</v>
      </c>
      <c r="F641" t="s">
        <v>7</v>
      </c>
      <c r="G641" t="s">
        <v>10</v>
      </c>
      <c r="H641" s="2">
        <f t="shared" si="18"/>
        <v>64651</v>
      </c>
      <c r="I641" s="2">
        <f t="shared" si="19"/>
        <v>77852</v>
      </c>
    </row>
    <row r="642" spans="1:9">
      <c r="A642" s="1">
        <v>44471</v>
      </c>
      <c r="B642" s="2">
        <v>145708</v>
      </c>
      <c r="C642" s="2">
        <v>97990</v>
      </c>
      <c r="D642" s="2">
        <v>8551</v>
      </c>
      <c r="E642">
        <v>496</v>
      </c>
      <c r="F642" t="s">
        <v>9</v>
      </c>
      <c r="G642" t="s">
        <v>14</v>
      </c>
      <c r="H642" s="2">
        <f t="shared" si="18"/>
        <v>39167</v>
      </c>
      <c r="I642" s="2">
        <f t="shared" si="19"/>
        <v>106541</v>
      </c>
    </row>
    <row r="643" spans="1:9">
      <c r="A643" s="1">
        <v>44472</v>
      </c>
      <c r="B643" s="2">
        <v>162471</v>
      </c>
      <c r="C643" s="2">
        <v>88810</v>
      </c>
      <c r="D643" s="2">
        <v>17297</v>
      </c>
      <c r="E643">
        <v>464</v>
      </c>
      <c r="F643" t="s">
        <v>9</v>
      </c>
      <c r="G643" t="s">
        <v>14</v>
      </c>
      <c r="H643" s="2">
        <f t="shared" ref="H643:H706" si="20">B643-C643-D643</f>
        <v>56364</v>
      </c>
      <c r="I643" s="2">
        <f t="shared" ref="I643:I706" si="21">C643+D643</f>
        <v>106107</v>
      </c>
    </row>
    <row r="644" spans="1:9">
      <c r="A644" s="1">
        <v>44473</v>
      </c>
      <c r="B644" s="2">
        <v>143309</v>
      </c>
      <c r="C644" s="2">
        <v>45223</v>
      </c>
      <c r="D644" s="2">
        <v>15965</v>
      </c>
      <c r="E644">
        <v>436</v>
      </c>
      <c r="F644" t="s">
        <v>13</v>
      </c>
      <c r="G644" t="s">
        <v>8</v>
      </c>
      <c r="H644" s="2">
        <f t="shared" si="20"/>
        <v>82121</v>
      </c>
      <c r="I644" s="2">
        <f t="shared" si="21"/>
        <v>61188</v>
      </c>
    </row>
    <row r="645" spans="1:9">
      <c r="A645" s="1">
        <v>44474</v>
      </c>
      <c r="B645" s="2">
        <v>186446</v>
      </c>
      <c r="C645" s="2">
        <v>32597</v>
      </c>
      <c r="D645" s="2">
        <v>7832</v>
      </c>
      <c r="E645">
        <v>328</v>
      </c>
      <c r="F645" t="s">
        <v>11</v>
      </c>
      <c r="G645" t="s">
        <v>14</v>
      </c>
      <c r="H645" s="2">
        <f t="shared" si="20"/>
        <v>146017</v>
      </c>
      <c r="I645" s="2">
        <f t="shared" si="21"/>
        <v>40429</v>
      </c>
    </row>
    <row r="646" spans="1:9">
      <c r="A646" s="1">
        <v>44475</v>
      </c>
      <c r="B646" s="2">
        <v>166661</v>
      </c>
      <c r="C646" s="2">
        <v>95677</v>
      </c>
      <c r="D646" s="2">
        <v>27063</v>
      </c>
      <c r="E646">
        <v>489</v>
      </c>
      <c r="F646" t="s">
        <v>13</v>
      </c>
      <c r="G646" t="s">
        <v>10</v>
      </c>
      <c r="H646" s="2">
        <f t="shared" si="20"/>
        <v>43921</v>
      </c>
      <c r="I646" s="2">
        <f t="shared" si="21"/>
        <v>122740</v>
      </c>
    </row>
    <row r="647" spans="1:9">
      <c r="A647" s="1">
        <v>44476</v>
      </c>
      <c r="B647" s="2">
        <v>66154</v>
      </c>
      <c r="C647" s="2">
        <v>32659</v>
      </c>
      <c r="D647" s="2">
        <v>27963</v>
      </c>
      <c r="E647">
        <v>176</v>
      </c>
      <c r="F647" t="s">
        <v>11</v>
      </c>
      <c r="G647" t="s">
        <v>10</v>
      </c>
      <c r="H647" s="2">
        <f t="shared" si="20"/>
        <v>5532</v>
      </c>
      <c r="I647" s="2">
        <f t="shared" si="21"/>
        <v>60622</v>
      </c>
    </row>
    <row r="648" spans="1:9">
      <c r="A648" s="1">
        <v>44477</v>
      </c>
      <c r="B648" s="2">
        <v>124288</v>
      </c>
      <c r="C648" s="2">
        <v>45037</v>
      </c>
      <c r="D648" s="2">
        <v>18422</v>
      </c>
      <c r="E648">
        <v>287</v>
      </c>
      <c r="F648" t="s">
        <v>11</v>
      </c>
      <c r="G648" t="s">
        <v>10</v>
      </c>
      <c r="H648" s="2">
        <f t="shared" si="20"/>
        <v>60829</v>
      </c>
      <c r="I648" s="2">
        <f t="shared" si="21"/>
        <v>63459</v>
      </c>
    </row>
    <row r="649" spans="1:9">
      <c r="A649" s="1">
        <v>44478</v>
      </c>
      <c r="B649" s="2">
        <v>111195</v>
      </c>
      <c r="C649" s="2">
        <v>76738</v>
      </c>
      <c r="D649" s="2">
        <v>5152</v>
      </c>
      <c r="E649">
        <v>445</v>
      </c>
      <c r="F649" t="s">
        <v>13</v>
      </c>
      <c r="G649" t="s">
        <v>8</v>
      </c>
      <c r="H649" s="2">
        <f t="shared" si="20"/>
        <v>29305</v>
      </c>
      <c r="I649" s="2">
        <f t="shared" si="21"/>
        <v>81890</v>
      </c>
    </row>
    <row r="650" spans="1:9">
      <c r="A650" s="1">
        <v>44479</v>
      </c>
      <c r="B650" s="2">
        <v>80581</v>
      </c>
      <c r="C650" s="2">
        <v>42109</v>
      </c>
      <c r="D650" s="2">
        <v>27138</v>
      </c>
      <c r="E650">
        <v>369</v>
      </c>
      <c r="F650" t="s">
        <v>7</v>
      </c>
      <c r="G650" t="s">
        <v>12</v>
      </c>
      <c r="H650" s="2">
        <f t="shared" si="20"/>
        <v>11334</v>
      </c>
      <c r="I650" s="2">
        <f t="shared" si="21"/>
        <v>69247</v>
      </c>
    </row>
    <row r="651" spans="1:9">
      <c r="A651" s="1">
        <v>44480</v>
      </c>
      <c r="B651" s="2">
        <v>90087</v>
      </c>
      <c r="C651" s="2">
        <v>52010</v>
      </c>
      <c r="D651" s="2">
        <v>16156</v>
      </c>
      <c r="E651">
        <v>194</v>
      </c>
      <c r="F651" t="s">
        <v>13</v>
      </c>
      <c r="G651" t="s">
        <v>14</v>
      </c>
      <c r="H651" s="2">
        <f t="shared" si="20"/>
        <v>21921</v>
      </c>
      <c r="I651" s="2">
        <f t="shared" si="21"/>
        <v>68166</v>
      </c>
    </row>
    <row r="652" spans="1:9">
      <c r="A652" s="1">
        <v>44481</v>
      </c>
      <c r="B652" s="2">
        <v>129298</v>
      </c>
      <c r="C652" s="2">
        <v>38787</v>
      </c>
      <c r="D652" s="2">
        <v>16108</v>
      </c>
      <c r="E652">
        <v>409</v>
      </c>
      <c r="F652" t="s">
        <v>13</v>
      </c>
      <c r="G652" t="s">
        <v>10</v>
      </c>
      <c r="H652" s="2">
        <f t="shared" si="20"/>
        <v>74403</v>
      </c>
      <c r="I652" s="2">
        <f t="shared" si="21"/>
        <v>54895</v>
      </c>
    </row>
    <row r="653" spans="1:9">
      <c r="A653" s="1">
        <v>44482</v>
      </c>
      <c r="B653" s="2">
        <v>106167</v>
      </c>
      <c r="C653" s="2">
        <v>38472</v>
      </c>
      <c r="D653" s="2">
        <v>7800</v>
      </c>
      <c r="E653">
        <v>231</v>
      </c>
      <c r="F653" t="s">
        <v>9</v>
      </c>
      <c r="G653" t="s">
        <v>10</v>
      </c>
      <c r="H653" s="2">
        <f t="shared" si="20"/>
        <v>59895</v>
      </c>
      <c r="I653" s="2">
        <f t="shared" si="21"/>
        <v>46272</v>
      </c>
    </row>
    <row r="654" spans="1:9">
      <c r="A654" s="1">
        <v>44483</v>
      </c>
      <c r="B654" s="2">
        <v>99499</v>
      </c>
      <c r="C654" s="2">
        <v>53383</v>
      </c>
      <c r="D654" s="2">
        <v>10310</v>
      </c>
      <c r="E654">
        <v>138</v>
      </c>
      <c r="F654" t="s">
        <v>9</v>
      </c>
      <c r="G654" t="s">
        <v>12</v>
      </c>
      <c r="H654" s="2">
        <f t="shared" si="20"/>
        <v>35806</v>
      </c>
      <c r="I654" s="2">
        <f t="shared" si="21"/>
        <v>63693</v>
      </c>
    </row>
    <row r="655" spans="1:9">
      <c r="A655" s="1">
        <v>44484</v>
      </c>
      <c r="B655" s="2">
        <v>185816</v>
      </c>
      <c r="C655" s="2">
        <v>91709</v>
      </c>
      <c r="D655" s="2">
        <v>14944</v>
      </c>
      <c r="E655">
        <v>171</v>
      </c>
      <c r="F655" t="s">
        <v>13</v>
      </c>
      <c r="G655" t="s">
        <v>10</v>
      </c>
      <c r="H655" s="2">
        <f t="shared" si="20"/>
        <v>79163</v>
      </c>
      <c r="I655" s="2">
        <f t="shared" si="21"/>
        <v>106653</v>
      </c>
    </row>
    <row r="656" spans="1:9">
      <c r="A656" s="1">
        <v>44485</v>
      </c>
      <c r="B656" s="2">
        <v>156347</v>
      </c>
      <c r="C656" s="2">
        <v>99785</v>
      </c>
      <c r="D656" s="2">
        <v>7610</v>
      </c>
      <c r="E656">
        <v>380</v>
      </c>
      <c r="F656" t="s">
        <v>13</v>
      </c>
      <c r="G656" t="s">
        <v>14</v>
      </c>
      <c r="H656" s="2">
        <f t="shared" si="20"/>
        <v>48952</v>
      </c>
      <c r="I656" s="2">
        <f t="shared" si="21"/>
        <v>107395</v>
      </c>
    </row>
    <row r="657" spans="1:9">
      <c r="A657" s="1">
        <v>44486</v>
      </c>
      <c r="B657" s="2">
        <v>108787</v>
      </c>
      <c r="C657" s="2">
        <v>64518</v>
      </c>
      <c r="D657" s="2">
        <v>17067</v>
      </c>
      <c r="E657">
        <v>432</v>
      </c>
      <c r="F657" t="s">
        <v>9</v>
      </c>
      <c r="G657" t="s">
        <v>8</v>
      </c>
      <c r="H657" s="2">
        <f t="shared" si="20"/>
        <v>27202</v>
      </c>
      <c r="I657" s="2">
        <f t="shared" si="21"/>
        <v>81585</v>
      </c>
    </row>
    <row r="658" spans="1:9">
      <c r="A658" s="1">
        <v>44487</v>
      </c>
      <c r="B658" s="2">
        <v>95488</v>
      </c>
      <c r="C658" s="2">
        <v>83909</v>
      </c>
      <c r="D658" s="2">
        <v>6104</v>
      </c>
      <c r="E658">
        <v>259</v>
      </c>
      <c r="F658" t="s">
        <v>11</v>
      </c>
      <c r="G658" t="s">
        <v>10</v>
      </c>
      <c r="H658" s="2">
        <f t="shared" si="20"/>
        <v>5475</v>
      </c>
      <c r="I658" s="2">
        <f t="shared" si="21"/>
        <v>90013</v>
      </c>
    </row>
    <row r="659" spans="1:9">
      <c r="A659" s="1">
        <v>44488</v>
      </c>
      <c r="B659" s="2">
        <v>134441</v>
      </c>
      <c r="C659" s="2">
        <v>48351</v>
      </c>
      <c r="D659" s="2">
        <v>15728</v>
      </c>
      <c r="E659">
        <v>286</v>
      </c>
      <c r="F659" t="s">
        <v>13</v>
      </c>
      <c r="G659" t="s">
        <v>14</v>
      </c>
      <c r="H659" s="2">
        <f t="shared" si="20"/>
        <v>70362</v>
      </c>
      <c r="I659" s="2">
        <f t="shared" si="21"/>
        <v>64079</v>
      </c>
    </row>
    <row r="660" spans="1:9">
      <c r="A660" s="1">
        <v>44489</v>
      </c>
      <c r="B660" s="2">
        <v>82431</v>
      </c>
      <c r="C660" s="2">
        <v>99624</v>
      </c>
      <c r="D660" s="2">
        <v>28745</v>
      </c>
      <c r="E660">
        <v>290</v>
      </c>
      <c r="F660" t="s">
        <v>7</v>
      </c>
      <c r="G660" t="s">
        <v>10</v>
      </c>
      <c r="H660" s="2">
        <f t="shared" si="20"/>
        <v>-45938</v>
      </c>
      <c r="I660" s="2">
        <f t="shared" si="21"/>
        <v>128369</v>
      </c>
    </row>
    <row r="661" spans="1:9">
      <c r="A661" s="1">
        <v>44490</v>
      </c>
      <c r="B661" s="2">
        <v>121681</v>
      </c>
      <c r="C661" s="2">
        <v>83330</v>
      </c>
      <c r="D661" s="2">
        <v>25583</v>
      </c>
      <c r="E661">
        <v>219</v>
      </c>
      <c r="F661" t="s">
        <v>7</v>
      </c>
      <c r="G661" t="s">
        <v>12</v>
      </c>
      <c r="H661" s="2">
        <f t="shared" si="20"/>
        <v>12768</v>
      </c>
      <c r="I661" s="2">
        <f t="shared" si="21"/>
        <v>108913</v>
      </c>
    </row>
    <row r="662" spans="1:9">
      <c r="A662" s="1">
        <v>44491</v>
      </c>
      <c r="B662" s="2">
        <v>182720</v>
      </c>
      <c r="C662" s="2">
        <v>45282</v>
      </c>
      <c r="D662" s="2">
        <v>25238</v>
      </c>
      <c r="E662">
        <v>319</v>
      </c>
      <c r="F662" t="s">
        <v>7</v>
      </c>
      <c r="G662" t="s">
        <v>10</v>
      </c>
      <c r="H662" s="2">
        <f t="shared" si="20"/>
        <v>112200</v>
      </c>
      <c r="I662" s="2">
        <f t="shared" si="21"/>
        <v>70520</v>
      </c>
    </row>
    <row r="663" spans="1:9">
      <c r="A663" s="1">
        <v>44492</v>
      </c>
      <c r="B663" s="2">
        <v>109153</v>
      </c>
      <c r="C663" s="2">
        <v>51778</v>
      </c>
      <c r="D663" s="2">
        <v>12263</v>
      </c>
      <c r="E663">
        <v>152</v>
      </c>
      <c r="F663" t="s">
        <v>13</v>
      </c>
      <c r="G663" t="s">
        <v>10</v>
      </c>
      <c r="H663" s="2">
        <f t="shared" si="20"/>
        <v>45112</v>
      </c>
      <c r="I663" s="2">
        <f t="shared" si="21"/>
        <v>64041</v>
      </c>
    </row>
    <row r="664" spans="1:9">
      <c r="A664" s="1">
        <v>44493</v>
      </c>
      <c r="B664" s="2">
        <v>66368</v>
      </c>
      <c r="C664" s="2">
        <v>54264</v>
      </c>
      <c r="D664" s="2">
        <v>6914</v>
      </c>
      <c r="E664">
        <v>321</v>
      </c>
      <c r="F664" t="s">
        <v>11</v>
      </c>
      <c r="G664" t="s">
        <v>8</v>
      </c>
      <c r="H664" s="2">
        <f t="shared" si="20"/>
        <v>5190</v>
      </c>
      <c r="I664" s="2">
        <f t="shared" si="21"/>
        <v>61178</v>
      </c>
    </row>
    <row r="665" spans="1:9">
      <c r="A665" s="1">
        <v>44494</v>
      </c>
      <c r="B665" s="2">
        <v>172360</v>
      </c>
      <c r="C665" s="2">
        <v>89675</v>
      </c>
      <c r="D665" s="2">
        <v>28749</v>
      </c>
      <c r="E665">
        <v>230</v>
      </c>
      <c r="F665" t="s">
        <v>11</v>
      </c>
      <c r="G665" t="s">
        <v>12</v>
      </c>
      <c r="H665" s="2">
        <f t="shared" si="20"/>
        <v>53936</v>
      </c>
      <c r="I665" s="2">
        <f t="shared" si="21"/>
        <v>118424</v>
      </c>
    </row>
    <row r="666" spans="1:9">
      <c r="A666" s="1">
        <v>44495</v>
      </c>
      <c r="B666" s="2">
        <v>172755</v>
      </c>
      <c r="C666" s="2">
        <v>35075</v>
      </c>
      <c r="D666" s="2">
        <v>24456</v>
      </c>
      <c r="E666">
        <v>336</v>
      </c>
      <c r="F666" t="s">
        <v>9</v>
      </c>
      <c r="G666" t="s">
        <v>12</v>
      </c>
      <c r="H666" s="2">
        <f t="shared" si="20"/>
        <v>113224</v>
      </c>
      <c r="I666" s="2">
        <f t="shared" si="21"/>
        <v>59531</v>
      </c>
    </row>
    <row r="667" spans="1:9">
      <c r="A667" s="1">
        <v>44496</v>
      </c>
      <c r="B667" s="2">
        <v>116985</v>
      </c>
      <c r="C667" s="2">
        <v>78454</v>
      </c>
      <c r="D667" s="2">
        <v>5406</v>
      </c>
      <c r="E667">
        <v>345</v>
      </c>
      <c r="F667" t="s">
        <v>13</v>
      </c>
      <c r="G667" t="s">
        <v>8</v>
      </c>
      <c r="H667" s="2">
        <f t="shared" si="20"/>
        <v>33125</v>
      </c>
      <c r="I667" s="2">
        <f t="shared" si="21"/>
        <v>83860</v>
      </c>
    </row>
    <row r="668" spans="1:9">
      <c r="A668" s="1">
        <v>44497</v>
      </c>
      <c r="B668" s="2">
        <v>110069</v>
      </c>
      <c r="C668" s="2">
        <v>58365</v>
      </c>
      <c r="D668" s="2">
        <v>18689</v>
      </c>
      <c r="E668">
        <v>325</v>
      </c>
      <c r="F668" t="s">
        <v>11</v>
      </c>
      <c r="G668" t="s">
        <v>10</v>
      </c>
      <c r="H668" s="2">
        <f t="shared" si="20"/>
        <v>33015</v>
      </c>
      <c r="I668" s="2">
        <f t="shared" si="21"/>
        <v>77054</v>
      </c>
    </row>
    <row r="669" spans="1:9">
      <c r="A669" s="1">
        <v>44498</v>
      </c>
      <c r="B669" s="2">
        <v>112326</v>
      </c>
      <c r="C669" s="2">
        <v>78200</v>
      </c>
      <c r="D669" s="2">
        <v>5166</v>
      </c>
      <c r="E669">
        <v>307</v>
      </c>
      <c r="F669" t="s">
        <v>13</v>
      </c>
      <c r="G669" t="s">
        <v>14</v>
      </c>
      <c r="H669" s="2">
        <f t="shared" si="20"/>
        <v>28960</v>
      </c>
      <c r="I669" s="2">
        <f t="shared" si="21"/>
        <v>83366</v>
      </c>
    </row>
    <row r="670" spans="1:9">
      <c r="A670" s="1">
        <v>44499</v>
      </c>
      <c r="B670" s="2">
        <v>168737</v>
      </c>
      <c r="C670" s="2">
        <v>41002</v>
      </c>
      <c r="D670" s="2">
        <v>5508</v>
      </c>
      <c r="E670">
        <v>195</v>
      </c>
      <c r="F670" t="s">
        <v>9</v>
      </c>
      <c r="G670" t="s">
        <v>12</v>
      </c>
      <c r="H670" s="2">
        <f t="shared" si="20"/>
        <v>122227</v>
      </c>
      <c r="I670" s="2">
        <f t="shared" si="21"/>
        <v>46510</v>
      </c>
    </row>
    <row r="671" spans="1:9">
      <c r="A671" s="1">
        <v>44500</v>
      </c>
      <c r="B671" s="2">
        <v>110861</v>
      </c>
      <c r="C671" s="2">
        <v>43947</v>
      </c>
      <c r="D671" s="2">
        <v>23045</v>
      </c>
      <c r="E671">
        <v>299</v>
      </c>
      <c r="F671" t="s">
        <v>9</v>
      </c>
      <c r="G671" t="s">
        <v>12</v>
      </c>
      <c r="H671" s="2">
        <f t="shared" si="20"/>
        <v>43869</v>
      </c>
      <c r="I671" s="2">
        <f t="shared" si="21"/>
        <v>66992</v>
      </c>
    </row>
    <row r="672" spans="1:9">
      <c r="A672" s="1">
        <v>44501</v>
      </c>
      <c r="B672" s="2">
        <v>135897</v>
      </c>
      <c r="C672" s="2">
        <v>82142</v>
      </c>
      <c r="D672" s="2">
        <v>8664</v>
      </c>
      <c r="E672">
        <v>346</v>
      </c>
      <c r="F672" t="s">
        <v>9</v>
      </c>
      <c r="G672" t="s">
        <v>10</v>
      </c>
      <c r="H672" s="2">
        <f t="shared" si="20"/>
        <v>45091</v>
      </c>
      <c r="I672" s="2">
        <f t="shared" si="21"/>
        <v>90806</v>
      </c>
    </row>
    <row r="673" spans="1:9">
      <c r="A673" s="1">
        <v>44502</v>
      </c>
      <c r="B673" s="2">
        <v>187118</v>
      </c>
      <c r="C673" s="2">
        <v>86307</v>
      </c>
      <c r="D673" s="2">
        <v>24873</v>
      </c>
      <c r="E673">
        <v>171</v>
      </c>
      <c r="F673" t="s">
        <v>7</v>
      </c>
      <c r="G673" t="s">
        <v>10</v>
      </c>
      <c r="H673" s="2">
        <f t="shared" si="20"/>
        <v>75938</v>
      </c>
      <c r="I673" s="2">
        <f t="shared" si="21"/>
        <v>111180</v>
      </c>
    </row>
    <row r="674" spans="1:9">
      <c r="A674" s="1">
        <v>44503</v>
      </c>
      <c r="B674" s="2">
        <v>128577</v>
      </c>
      <c r="C674" s="2">
        <v>34493</v>
      </c>
      <c r="D674" s="2">
        <v>18050</v>
      </c>
      <c r="E674">
        <v>417</v>
      </c>
      <c r="F674" t="s">
        <v>13</v>
      </c>
      <c r="G674" t="s">
        <v>12</v>
      </c>
      <c r="H674" s="2">
        <f t="shared" si="20"/>
        <v>76034</v>
      </c>
      <c r="I674" s="2">
        <f t="shared" si="21"/>
        <v>52543</v>
      </c>
    </row>
    <row r="675" spans="1:9">
      <c r="A675" s="1">
        <v>44504</v>
      </c>
      <c r="B675" s="2">
        <v>69078</v>
      </c>
      <c r="C675" s="2">
        <v>80085</v>
      </c>
      <c r="D675" s="2">
        <v>5680</v>
      </c>
      <c r="E675">
        <v>284</v>
      </c>
      <c r="F675" t="s">
        <v>9</v>
      </c>
      <c r="G675" t="s">
        <v>10</v>
      </c>
      <c r="H675" s="2">
        <f t="shared" si="20"/>
        <v>-16687</v>
      </c>
      <c r="I675" s="2">
        <f t="shared" si="21"/>
        <v>85765</v>
      </c>
    </row>
    <row r="676" spans="1:9">
      <c r="A676" s="1">
        <v>44505</v>
      </c>
      <c r="B676" s="2">
        <v>122768</v>
      </c>
      <c r="C676" s="2">
        <v>64228</v>
      </c>
      <c r="D676" s="2">
        <v>23908</v>
      </c>
      <c r="E676">
        <v>105</v>
      </c>
      <c r="F676" t="s">
        <v>13</v>
      </c>
      <c r="G676" t="s">
        <v>14</v>
      </c>
      <c r="H676" s="2">
        <f t="shared" si="20"/>
        <v>34632</v>
      </c>
      <c r="I676" s="2">
        <f t="shared" si="21"/>
        <v>88136</v>
      </c>
    </row>
    <row r="677" spans="1:9">
      <c r="A677" s="1">
        <v>44506</v>
      </c>
      <c r="B677" s="2">
        <v>111047</v>
      </c>
      <c r="C677" s="2">
        <v>81875</v>
      </c>
      <c r="D677" s="2">
        <v>23504</v>
      </c>
      <c r="E677">
        <v>305</v>
      </c>
      <c r="F677" t="s">
        <v>7</v>
      </c>
      <c r="G677" t="s">
        <v>12</v>
      </c>
      <c r="H677" s="2">
        <f t="shared" si="20"/>
        <v>5668</v>
      </c>
      <c r="I677" s="2">
        <f t="shared" si="21"/>
        <v>105379</v>
      </c>
    </row>
    <row r="678" spans="1:9">
      <c r="A678" s="1">
        <v>44507</v>
      </c>
      <c r="B678" s="2">
        <v>131626</v>
      </c>
      <c r="C678" s="2">
        <v>61655</v>
      </c>
      <c r="D678" s="2">
        <v>26644</v>
      </c>
      <c r="E678">
        <v>131</v>
      </c>
      <c r="F678" t="s">
        <v>7</v>
      </c>
      <c r="G678" t="s">
        <v>14</v>
      </c>
      <c r="H678" s="2">
        <f t="shared" si="20"/>
        <v>43327</v>
      </c>
      <c r="I678" s="2">
        <f t="shared" si="21"/>
        <v>88299</v>
      </c>
    </row>
    <row r="679" spans="1:9">
      <c r="A679" s="1">
        <v>44508</v>
      </c>
      <c r="B679" s="2">
        <v>117660</v>
      </c>
      <c r="C679" s="2">
        <v>73472</v>
      </c>
      <c r="D679" s="2">
        <v>9357</v>
      </c>
      <c r="E679">
        <v>198</v>
      </c>
      <c r="F679" t="s">
        <v>9</v>
      </c>
      <c r="G679" t="s">
        <v>14</v>
      </c>
      <c r="H679" s="2">
        <f t="shared" si="20"/>
        <v>34831</v>
      </c>
      <c r="I679" s="2">
        <f t="shared" si="21"/>
        <v>82829</v>
      </c>
    </row>
    <row r="680" spans="1:9">
      <c r="A680" s="1">
        <v>44509</v>
      </c>
      <c r="B680" s="2">
        <v>192997</v>
      </c>
      <c r="C680" s="2">
        <v>79437</v>
      </c>
      <c r="D680" s="2">
        <v>6363</v>
      </c>
      <c r="E680">
        <v>493</v>
      </c>
      <c r="F680" t="s">
        <v>9</v>
      </c>
      <c r="G680" t="s">
        <v>10</v>
      </c>
      <c r="H680" s="2">
        <f t="shared" si="20"/>
        <v>107197</v>
      </c>
      <c r="I680" s="2">
        <f t="shared" si="21"/>
        <v>85800</v>
      </c>
    </row>
    <row r="681" spans="1:9">
      <c r="A681" s="1">
        <v>44510</v>
      </c>
      <c r="B681" s="2">
        <v>177832</v>
      </c>
      <c r="C681" s="2">
        <v>79416</v>
      </c>
      <c r="D681" s="2">
        <v>14523</v>
      </c>
      <c r="E681">
        <v>486</v>
      </c>
      <c r="F681" t="s">
        <v>11</v>
      </c>
      <c r="G681" t="s">
        <v>14</v>
      </c>
      <c r="H681" s="2">
        <f t="shared" si="20"/>
        <v>83893</v>
      </c>
      <c r="I681" s="2">
        <f t="shared" si="21"/>
        <v>93939</v>
      </c>
    </row>
    <row r="682" spans="1:9">
      <c r="A682" s="1">
        <v>44511</v>
      </c>
      <c r="B682" s="2">
        <v>190406</v>
      </c>
      <c r="C682" s="2">
        <v>89711</v>
      </c>
      <c r="D682" s="2">
        <v>7292</v>
      </c>
      <c r="E682">
        <v>355</v>
      </c>
      <c r="F682" t="s">
        <v>13</v>
      </c>
      <c r="G682" t="s">
        <v>10</v>
      </c>
      <c r="H682" s="2">
        <f t="shared" si="20"/>
        <v>93403</v>
      </c>
      <c r="I682" s="2">
        <f t="shared" si="21"/>
        <v>97003</v>
      </c>
    </row>
    <row r="683" spans="1:9">
      <c r="A683" s="1">
        <v>44512</v>
      </c>
      <c r="B683" s="2">
        <v>185150</v>
      </c>
      <c r="C683" s="2">
        <v>36816</v>
      </c>
      <c r="D683" s="2">
        <v>6538</v>
      </c>
      <c r="E683">
        <v>286</v>
      </c>
      <c r="F683" t="s">
        <v>9</v>
      </c>
      <c r="G683" t="s">
        <v>8</v>
      </c>
      <c r="H683" s="2">
        <f t="shared" si="20"/>
        <v>141796</v>
      </c>
      <c r="I683" s="2">
        <f t="shared" si="21"/>
        <v>43354</v>
      </c>
    </row>
    <row r="684" spans="1:9">
      <c r="A684" s="1">
        <v>44513</v>
      </c>
      <c r="B684" s="2">
        <v>93320</v>
      </c>
      <c r="C684" s="2">
        <v>94307</v>
      </c>
      <c r="D684" s="2">
        <v>8408</v>
      </c>
      <c r="E684">
        <v>175</v>
      </c>
      <c r="F684" t="s">
        <v>11</v>
      </c>
      <c r="G684" t="s">
        <v>10</v>
      </c>
      <c r="H684" s="2">
        <f t="shared" si="20"/>
        <v>-9395</v>
      </c>
      <c r="I684" s="2">
        <f t="shared" si="21"/>
        <v>102715</v>
      </c>
    </row>
    <row r="685" spans="1:9">
      <c r="A685" s="1">
        <v>44514</v>
      </c>
      <c r="B685" s="2">
        <v>124881</v>
      </c>
      <c r="C685" s="2">
        <v>76733</v>
      </c>
      <c r="D685" s="2">
        <v>29126</v>
      </c>
      <c r="E685">
        <v>276</v>
      </c>
      <c r="F685" t="s">
        <v>13</v>
      </c>
      <c r="G685" t="s">
        <v>14</v>
      </c>
      <c r="H685" s="2">
        <f t="shared" si="20"/>
        <v>19022</v>
      </c>
      <c r="I685" s="2">
        <f t="shared" si="21"/>
        <v>105859</v>
      </c>
    </row>
    <row r="686" spans="1:9">
      <c r="A686" s="1">
        <v>44515</v>
      </c>
      <c r="B686" s="2">
        <v>150827</v>
      </c>
      <c r="C686" s="2">
        <v>41240</v>
      </c>
      <c r="D686" s="2">
        <v>13752</v>
      </c>
      <c r="E686">
        <v>414</v>
      </c>
      <c r="F686" t="s">
        <v>9</v>
      </c>
      <c r="G686" t="s">
        <v>8</v>
      </c>
      <c r="H686" s="2">
        <f t="shared" si="20"/>
        <v>95835</v>
      </c>
      <c r="I686" s="2">
        <f t="shared" si="21"/>
        <v>54992</v>
      </c>
    </row>
    <row r="687" spans="1:9">
      <c r="A687" s="1">
        <v>44516</v>
      </c>
      <c r="B687" s="2">
        <v>162215</v>
      </c>
      <c r="C687" s="2">
        <v>62762</v>
      </c>
      <c r="D687" s="2">
        <v>23287</v>
      </c>
      <c r="E687">
        <v>386</v>
      </c>
      <c r="F687" t="s">
        <v>11</v>
      </c>
      <c r="G687" t="s">
        <v>10</v>
      </c>
      <c r="H687" s="2">
        <f t="shared" si="20"/>
        <v>76166</v>
      </c>
      <c r="I687" s="2">
        <f t="shared" si="21"/>
        <v>86049</v>
      </c>
    </row>
    <row r="688" spans="1:9">
      <c r="A688" s="1">
        <v>44517</v>
      </c>
      <c r="B688" s="2">
        <v>194461</v>
      </c>
      <c r="C688" s="2">
        <v>38259</v>
      </c>
      <c r="D688" s="2">
        <v>5174</v>
      </c>
      <c r="E688">
        <v>448</v>
      </c>
      <c r="F688" t="s">
        <v>11</v>
      </c>
      <c r="G688" t="s">
        <v>14</v>
      </c>
      <c r="H688" s="2">
        <f t="shared" si="20"/>
        <v>151028</v>
      </c>
      <c r="I688" s="2">
        <f t="shared" si="21"/>
        <v>43433</v>
      </c>
    </row>
    <row r="689" spans="1:9">
      <c r="A689" s="1">
        <v>44518</v>
      </c>
      <c r="B689" s="2">
        <v>121550</v>
      </c>
      <c r="C689" s="2">
        <v>80139</v>
      </c>
      <c r="D689" s="2">
        <v>7230</v>
      </c>
      <c r="E689">
        <v>354</v>
      </c>
      <c r="F689" t="s">
        <v>13</v>
      </c>
      <c r="G689" t="s">
        <v>12</v>
      </c>
      <c r="H689" s="2">
        <f t="shared" si="20"/>
        <v>34181</v>
      </c>
      <c r="I689" s="2">
        <f t="shared" si="21"/>
        <v>87369</v>
      </c>
    </row>
    <row r="690" spans="1:9">
      <c r="A690" s="1">
        <v>44519</v>
      </c>
      <c r="B690" s="2">
        <v>84826</v>
      </c>
      <c r="C690" s="2">
        <v>44849</v>
      </c>
      <c r="D690" s="2">
        <v>9287</v>
      </c>
      <c r="E690">
        <v>424</v>
      </c>
      <c r="F690" t="s">
        <v>11</v>
      </c>
      <c r="G690" t="s">
        <v>12</v>
      </c>
      <c r="H690" s="2">
        <f t="shared" si="20"/>
        <v>30690</v>
      </c>
      <c r="I690" s="2">
        <f t="shared" si="21"/>
        <v>54136</v>
      </c>
    </row>
    <row r="691" spans="1:9">
      <c r="A691" s="1">
        <v>44520</v>
      </c>
      <c r="B691" s="2">
        <v>160734</v>
      </c>
      <c r="C691" s="2">
        <v>84869</v>
      </c>
      <c r="D691" s="2">
        <v>25544</v>
      </c>
      <c r="E691">
        <v>289</v>
      </c>
      <c r="F691" t="s">
        <v>13</v>
      </c>
      <c r="G691" t="s">
        <v>10</v>
      </c>
      <c r="H691" s="2">
        <f t="shared" si="20"/>
        <v>50321</v>
      </c>
      <c r="I691" s="2">
        <f t="shared" si="21"/>
        <v>110413</v>
      </c>
    </row>
    <row r="692" spans="1:9">
      <c r="A692" s="1">
        <v>44521</v>
      </c>
      <c r="B692" s="2">
        <v>158511</v>
      </c>
      <c r="C692" s="2">
        <v>93095</v>
      </c>
      <c r="D692" s="2">
        <v>17112</v>
      </c>
      <c r="E692">
        <v>407</v>
      </c>
      <c r="F692" t="s">
        <v>13</v>
      </c>
      <c r="G692" t="s">
        <v>10</v>
      </c>
      <c r="H692" s="2">
        <f t="shared" si="20"/>
        <v>48304</v>
      </c>
      <c r="I692" s="2">
        <f t="shared" si="21"/>
        <v>110207</v>
      </c>
    </row>
    <row r="693" spans="1:9">
      <c r="A693" s="1">
        <v>44522</v>
      </c>
      <c r="B693" s="2">
        <v>71653</v>
      </c>
      <c r="C693" s="2">
        <v>53567</v>
      </c>
      <c r="D693" s="2">
        <v>12106</v>
      </c>
      <c r="E693">
        <v>444</v>
      </c>
      <c r="F693" t="s">
        <v>13</v>
      </c>
      <c r="G693" t="s">
        <v>12</v>
      </c>
      <c r="H693" s="2">
        <f t="shared" si="20"/>
        <v>5980</v>
      </c>
      <c r="I693" s="2">
        <f t="shared" si="21"/>
        <v>65673</v>
      </c>
    </row>
    <row r="694" spans="1:9">
      <c r="A694" s="1">
        <v>44523</v>
      </c>
      <c r="B694" s="2">
        <v>141941</v>
      </c>
      <c r="C694" s="2">
        <v>65292</v>
      </c>
      <c r="D694" s="2">
        <v>14689</v>
      </c>
      <c r="E694">
        <v>226</v>
      </c>
      <c r="F694" t="s">
        <v>7</v>
      </c>
      <c r="G694" t="s">
        <v>14</v>
      </c>
      <c r="H694" s="2">
        <f t="shared" si="20"/>
        <v>61960</v>
      </c>
      <c r="I694" s="2">
        <f t="shared" si="21"/>
        <v>79981</v>
      </c>
    </row>
    <row r="695" spans="1:9">
      <c r="A695" s="1">
        <v>44524</v>
      </c>
      <c r="B695" s="2">
        <v>93662</v>
      </c>
      <c r="C695" s="2">
        <v>81631</v>
      </c>
      <c r="D695" s="2">
        <v>17046</v>
      </c>
      <c r="E695">
        <v>386</v>
      </c>
      <c r="F695" t="s">
        <v>11</v>
      </c>
      <c r="G695" t="s">
        <v>14</v>
      </c>
      <c r="H695" s="2">
        <f t="shared" si="20"/>
        <v>-5015</v>
      </c>
      <c r="I695" s="2">
        <f t="shared" si="21"/>
        <v>98677</v>
      </c>
    </row>
    <row r="696" spans="1:9">
      <c r="A696" s="1">
        <v>44525</v>
      </c>
      <c r="B696" s="2">
        <v>158818</v>
      </c>
      <c r="C696" s="2">
        <v>39885</v>
      </c>
      <c r="D696" s="2">
        <v>24555</v>
      </c>
      <c r="E696">
        <v>353</v>
      </c>
      <c r="F696" t="s">
        <v>13</v>
      </c>
      <c r="G696" t="s">
        <v>14</v>
      </c>
      <c r="H696" s="2">
        <f t="shared" si="20"/>
        <v>94378</v>
      </c>
      <c r="I696" s="2">
        <f t="shared" si="21"/>
        <v>64440</v>
      </c>
    </row>
    <row r="697" spans="1:9">
      <c r="A697" s="1">
        <v>44526</v>
      </c>
      <c r="B697" s="2">
        <v>155081</v>
      </c>
      <c r="C697" s="2">
        <v>89659</v>
      </c>
      <c r="D697" s="2">
        <v>22951</v>
      </c>
      <c r="E697">
        <v>312</v>
      </c>
      <c r="F697" t="s">
        <v>9</v>
      </c>
      <c r="G697" t="s">
        <v>10</v>
      </c>
      <c r="H697" s="2">
        <f t="shared" si="20"/>
        <v>42471</v>
      </c>
      <c r="I697" s="2">
        <f t="shared" si="21"/>
        <v>112610</v>
      </c>
    </row>
    <row r="698" spans="1:9">
      <c r="A698" s="1">
        <v>44527</v>
      </c>
      <c r="B698" s="2">
        <v>96877</v>
      </c>
      <c r="C698" s="2">
        <v>84306</v>
      </c>
      <c r="D698" s="2">
        <v>6151</v>
      </c>
      <c r="E698">
        <v>349</v>
      </c>
      <c r="F698" t="s">
        <v>7</v>
      </c>
      <c r="G698" t="s">
        <v>8</v>
      </c>
      <c r="H698" s="2">
        <f t="shared" si="20"/>
        <v>6420</v>
      </c>
      <c r="I698" s="2">
        <f t="shared" si="21"/>
        <v>90457</v>
      </c>
    </row>
    <row r="699" spans="1:9">
      <c r="A699" s="1">
        <v>44528</v>
      </c>
      <c r="B699" s="2">
        <v>171562</v>
      </c>
      <c r="C699" s="2">
        <v>96314</v>
      </c>
      <c r="D699" s="2">
        <v>12619</v>
      </c>
      <c r="E699">
        <v>183</v>
      </c>
      <c r="F699" t="s">
        <v>7</v>
      </c>
      <c r="G699" t="s">
        <v>8</v>
      </c>
      <c r="H699" s="2">
        <f t="shared" si="20"/>
        <v>62629</v>
      </c>
      <c r="I699" s="2">
        <f t="shared" si="21"/>
        <v>108933</v>
      </c>
    </row>
    <row r="700" spans="1:9">
      <c r="A700" s="1">
        <v>44529</v>
      </c>
      <c r="B700" s="2">
        <v>132715</v>
      </c>
      <c r="C700" s="2">
        <v>95087</v>
      </c>
      <c r="D700" s="2">
        <v>11033</v>
      </c>
      <c r="E700">
        <v>482</v>
      </c>
      <c r="F700" t="s">
        <v>11</v>
      </c>
      <c r="G700" t="s">
        <v>8</v>
      </c>
      <c r="H700" s="2">
        <f t="shared" si="20"/>
        <v>26595</v>
      </c>
      <c r="I700" s="2">
        <f t="shared" si="21"/>
        <v>106120</v>
      </c>
    </row>
    <row r="701" spans="1:9">
      <c r="A701" s="1">
        <v>44530</v>
      </c>
      <c r="B701" s="2">
        <v>170091</v>
      </c>
      <c r="C701" s="2">
        <v>59165</v>
      </c>
      <c r="D701" s="2">
        <v>13560</v>
      </c>
      <c r="E701">
        <v>487</v>
      </c>
      <c r="F701" t="s">
        <v>13</v>
      </c>
      <c r="G701" t="s">
        <v>8</v>
      </c>
      <c r="H701" s="2">
        <f t="shared" si="20"/>
        <v>97366</v>
      </c>
      <c r="I701" s="2">
        <f t="shared" si="21"/>
        <v>72725</v>
      </c>
    </row>
    <row r="702" spans="1:9">
      <c r="A702" s="1">
        <v>44531</v>
      </c>
      <c r="B702" s="2">
        <v>192632</v>
      </c>
      <c r="C702" s="2">
        <v>88929</v>
      </c>
      <c r="D702" s="2">
        <v>9946</v>
      </c>
      <c r="E702">
        <v>112</v>
      </c>
      <c r="F702" t="s">
        <v>11</v>
      </c>
      <c r="G702" t="s">
        <v>8</v>
      </c>
      <c r="H702" s="2">
        <f t="shared" si="20"/>
        <v>93757</v>
      </c>
      <c r="I702" s="2">
        <f t="shared" si="21"/>
        <v>98875</v>
      </c>
    </row>
    <row r="703" spans="1:9">
      <c r="A703" s="1">
        <v>44532</v>
      </c>
      <c r="B703" s="2">
        <v>139148</v>
      </c>
      <c r="C703" s="2">
        <v>97028</v>
      </c>
      <c r="D703" s="2">
        <v>29618</v>
      </c>
      <c r="E703">
        <v>144</v>
      </c>
      <c r="F703" t="s">
        <v>7</v>
      </c>
      <c r="G703" t="s">
        <v>10</v>
      </c>
      <c r="H703" s="2">
        <f t="shared" si="20"/>
        <v>12502</v>
      </c>
      <c r="I703" s="2">
        <f t="shared" si="21"/>
        <v>126646</v>
      </c>
    </row>
    <row r="704" spans="1:9">
      <c r="A704" s="1">
        <v>44533</v>
      </c>
      <c r="B704" s="2">
        <v>143186</v>
      </c>
      <c r="C704" s="2">
        <v>79812</v>
      </c>
      <c r="D704" s="2">
        <v>6907</v>
      </c>
      <c r="E704">
        <v>226</v>
      </c>
      <c r="F704" t="s">
        <v>13</v>
      </c>
      <c r="G704" t="s">
        <v>10</v>
      </c>
      <c r="H704" s="2">
        <f t="shared" si="20"/>
        <v>56467</v>
      </c>
      <c r="I704" s="2">
        <f t="shared" si="21"/>
        <v>86719</v>
      </c>
    </row>
    <row r="705" spans="1:9">
      <c r="A705" s="1">
        <v>44534</v>
      </c>
      <c r="B705" s="2">
        <v>183629</v>
      </c>
      <c r="C705" s="2">
        <v>80500</v>
      </c>
      <c r="D705" s="2">
        <v>8490</v>
      </c>
      <c r="E705">
        <v>213</v>
      </c>
      <c r="F705" t="s">
        <v>9</v>
      </c>
      <c r="G705" t="s">
        <v>8</v>
      </c>
      <c r="H705" s="2">
        <f t="shared" si="20"/>
        <v>94639</v>
      </c>
      <c r="I705" s="2">
        <f t="shared" si="21"/>
        <v>88990</v>
      </c>
    </row>
    <row r="706" spans="1:9">
      <c r="A706" s="1">
        <v>44535</v>
      </c>
      <c r="B706" s="2">
        <v>130316</v>
      </c>
      <c r="C706" s="2">
        <v>88643</v>
      </c>
      <c r="D706" s="2">
        <v>23919</v>
      </c>
      <c r="E706">
        <v>375</v>
      </c>
      <c r="F706" t="s">
        <v>13</v>
      </c>
      <c r="G706" t="s">
        <v>10</v>
      </c>
      <c r="H706" s="2">
        <f t="shared" si="20"/>
        <v>17754</v>
      </c>
      <c r="I706" s="2">
        <f t="shared" si="21"/>
        <v>112562</v>
      </c>
    </row>
    <row r="707" spans="1:9">
      <c r="A707" s="1">
        <v>44536</v>
      </c>
      <c r="B707" s="2">
        <v>88380</v>
      </c>
      <c r="C707" s="2">
        <v>74900</v>
      </c>
      <c r="D707" s="2">
        <v>9173</v>
      </c>
      <c r="E707">
        <v>304</v>
      </c>
      <c r="F707" t="s">
        <v>7</v>
      </c>
      <c r="G707" t="s">
        <v>10</v>
      </c>
      <c r="H707" s="2">
        <f t="shared" ref="H707:H770" si="22">B707-C707-D707</f>
        <v>4307</v>
      </c>
      <c r="I707" s="2">
        <f t="shared" ref="I707:I770" si="23">C707+D707</f>
        <v>84073</v>
      </c>
    </row>
    <row r="708" spans="1:9">
      <c r="A708" s="1">
        <v>44537</v>
      </c>
      <c r="B708" s="2">
        <v>170198</v>
      </c>
      <c r="C708" s="2">
        <v>72946</v>
      </c>
      <c r="D708" s="2">
        <v>16065</v>
      </c>
      <c r="E708">
        <v>436</v>
      </c>
      <c r="F708" t="s">
        <v>9</v>
      </c>
      <c r="G708" t="s">
        <v>8</v>
      </c>
      <c r="H708" s="2">
        <f t="shared" si="22"/>
        <v>81187</v>
      </c>
      <c r="I708" s="2">
        <f t="shared" si="23"/>
        <v>89011</v>
      </c>
    </row>
    <row r="709" spans="1:9">
      <c r="A709" s="1">
        <v>44538</v>
      </c>
      <c r="B709" s="2">
        <v>62356</v>
      </c>
      <c r="C709" s="2">
        <v>37851</v>
      </c>
      <c r="D709" s="2">
        <v>22677</v>
      </c>
      <c r="E709">
        <v>484</v>
      </c>
      <c r="F709" t="s">
        <v>13</v>
      </c>
      <c r="G709" t="s">
        <v>14</v>
      </c>
      <c r="H709" s="2">
        <f t="shared" si="22"/>
        <v>1828</v>
      </c>
      <c r="I709" s="2">
        <f t="shared" si="23"/>
        <v>60528</v>
      </c>
    </row>
    <row r="710" spans="1:9">
      <c r="A710" s="1">
        <v>44539</v>
      </c>
      <c r="B710" s="2">
        <v>130326</v>
      </c>
      <c r="C710" s="2">
        <v>46288</v>
      </c>
      <c r="D710" s="2">
        <v>9769</v>
      </c>
      <c r="E710">
        <v>498</v>
      </c>
      <c r="F710" t="s">
        <v>9</v>
      </c>
      <c r="G710" t="s">
        <v>10</v>
      </c>
      <c r="H710" s="2">
        <f t="shared" si="22"/>
        <v>74269</v>
      </c>
      <c r="I710" s="2">
        <f t="shared" si="23"/>
        <v>56057</v>
      </c>
    </row>
    <row r="711" spans="1:9">
      <c r="A711" s="1">
        <v>44540</v>
      </c>
      <c r="B711" s="2">
        <v>152447</v>
      </c>
      <c r="C711" s="2">
        <v>97580</v>
      </c>
      <c r="D711" s="2">
        <v>9796</v>
      </c>
      <c r="E711">
        <v>372</v>
      </c>
      <c r="F711" t="s">
        <v>9</v>
      </c>
      <c r="G711" t="s">
        <v>14</v>
      </c>
      <c r="H711" s="2">
        <f t="shared" si="22"/>
        <v>45071</v>
      </c>
      <c r="I711" s="2">
        <f t="shared" si="23"/>
        <v>107376</v>
      </c>
    </row>
    <row r="712" spans="1:9">
      <c r="A712" s="1">
        <v>44541</v>
      </c>
      <c r="B712" s="2">
        <v>174994</v>
      </c>
      <c r="C712" s="2">
        <v>37368</v>
      </c>
      <c r="D712" s="2">
        <v>18046</v>
      </c>
      <c r="E712">
        <v>157</v>
      </c>
      <c r="F712" t="s">
        <v>7</v>
      </c>
      <c r="G712" t="s">
        <v>10</v>
      </c>
      <c r="H712" s="2">
        <f t="shared" si="22"/>
        <v>119580</v>
      </c>
      <c r="I712" s="2">
        <f t="shared" si="23"/>
        <v>55414</v>
      </c>
    </row>
    <row r="713" spans="1:9">
      <c r="A713" s="1">
        <v>44542</v>
      </c>
      <c r="B713" s="2">
        <v>80049</v>
      </c>
      <c r="C713" s="2">
        <v>76403</v>
      </c>
      <c r="D713" s="2">
        <v>19211</v>
      </c>
      <c r="E713">
        <v>427</v>
      </c>
      <c r="F713" t="s">
        <v>9</v>
      </c>
      <c r="G713" t="s">
        <v>10</v>
      </c>
      <c r="H713" s="2">
        <f t="shared" si="22"/>
        <v>-15565</v>
      </c>
      <c r="I713" s="2">
        <f t="shared" si="23"/>
        <v>95614</v>
      </c>
    </row>
    <row r="714" spans="1:9">
      <c r="A714" s="1">
        <v>44543</v>
      </c>
      <c r="B714" s="2">
        <v>165361</v>
      </c>
      <c r="C714" s="2">
        <v>39168</v>
      </c>
      <c r="D714" s="2">
        <v>28255</v>
      </c>
      <c r="E714">
        <v>318</v>
      </c>
      <c r="F714" t="s">
        <v>11</v>
      </c>
      <c r="G714" t="s">
        <v>8</v>
      </c>
      <c r="H714" s="2">
        <f t="shared" si="22"/>
        <v>97938</v>
      </c>
      <c r="I714" s="2">
        <f t="shared" si="23"/>
        <v>67423</v>
      </c>
    </row>
    <row r="715" spans="1:9">
      <c r="A715" s="1">
        <v>44544</v>
      </c>
      <c r="B715" s="2">
        <v>76082</v>
      </c>
      <c r="C715" s="2">
        <v>79879</v>
      </c>
      <c r="D715" s="2">
        <v>24356</v>
      </c>
      <c r="E715">
        <v>208</v>
      </c>
      <c r="F715" t="s">
        <v>7</v>
      </c>
      <c r="G715" t="s">
        <v>10</v>
      </c>
      <c r="H715" s="2">
        <f t="shared" si="22"/>
        <v>-28153</v>
      </c>
      <c r="I715" s="2">
        <f t="shared" si="23"/>
        <v>104235</v>
      </c>
    </row>
    <row r="716" spans="1:9">
      <c r="A716" s="1">
        <v>44545</v>
      </c>
      <c r="B716" s="2">
        <v>60661</v>
      </c>
      <c r="C716" s="2">
        <v>89871</v>
      </c>
      <c r="D716" s="2">
        <v>25306</v>
      </c>
      <c r="E716">
        <v>378</v>
      </c>
      <c r="F716" t="s">
        <v>11</v>
      </c>
      <c r="G716" t="s">
        <v>12</v>
      </c>
      <c r="H716" s="2">
        <f t="shared" si="22"/>
        <v>-54516</v>
      </c>
      <c r="I716" s="2">
        <f t="shared" si="23"/>
        <v>115177</v>
      </c>
    </row>
    <row r="717" spans="1:9">
      <c r="A717" s="1">
        <v>44546</v>
      </c>
      <c r="B717" s="2">
        <v>62920</v>
      </c>
      <c r="C717" s="2">
        <v>62174</v>
      </c>
      <c r="D717" s="2">
        <v>9997</v>
      </c>
      <c r="E717">
        <v>273</v>
      </c>
      <c r="F717" t="s">
        <v>9</v>
      </c>
      <c r="G717" t="s">
        <v>12</v>
      </c>
      <c r="H717" s="2">
        <f t="shared" si="22"/>
        <v>-9251</v>
      </c>
      <c r="I717" s="2">
        <f t="shared" si="23"/>
        <v>72171</v>
      </c>
    </row>
    <row r="718" spans="1:9">
      <c r="A718" s="1">
        <v>44547</v>
      </c>
      <c r="B718" s="2">
        <v>139561</v>
      </c>
      <c r="C718" s="2">
        <v>36581</v>
      </c>
      <c r="D718" s="2">
        <v>28416</v>
      </c>
      <c r="E718">
        <v>427</v>
      </c>
      <c r="F718" t="s">
        <v>11</v>
      </c>
      <c r="G718" t="s">
        <v>8</v>
      </c>
      <c r="H718" s="2">
        <f t="shared" si="22"/>
        <v>74564</v>
      </c>
      <c r="I718" s="2">
        <f t="shared" si="23"/>
        <v>64997</v>
      </c>
    </row>
    <row r="719" spans="1:9">
      <c r="A719" s="1">
        <v>44548</v>
      </c>
      <c r="B719" s="2">
        <v>68946</v>
      </c>
      <c r="C719" s="2">
        <v>94046</v>
      </c>
      <c r="D719" s="2">
        <v>22376</v>
      </c>
      <c r="E719">
        <v>363</v>
      </c>
      <c r="F719" t="s">
        <v>13</v>
      </c>
      <c r="G719" t="s">
        <v>14</v>
      </c>
      <c r="H719" s="2">
        <f t="shared" si="22"/>
        <v>-47476</v>
      </c>
      <c r="I719" s="2">
        <f t="shared" si="23"/>
        <v>116422</v>
      </c>
    </row>
    <row r="720" spans="1:9">
      <c r="A720" s="1">
        <v>44549</v>
      </c>
      <c r="B720" s="2">
        <v>76309</v>
      </c>
      <c r="C720" s="2">
        <v>79678</v>
      </c>
      <c r="D720" s="2">
        <v>13112</v>
      </c>
      <c r="E720">
        <v>414</v>
      </c>
      <c r="F720" t="s">
        <v>9</v>
      </c>
      <c r="G720" t="s">
        <v>14</v>
      </c>
      <c r="H720" s="2">
        <f t="shared" si="22"/>
        <v>-16481</v>
      </c>
      <c r="I720" s="2">
        <f t="shared" si="23"/>
        <v>92790</v>
      </c>
    </row>
    <row r="721" spans="1:9">
      <c r="A721" s="1">
        <v>44550</v>
      </c>
      <c r="B721" s="2">
        <v>115230</v>
      </c>
      <c r="C721" s="2">
        <v>56649</v>
      </c>
      <c r="D721" s="2">
        <v>10287</v>
      </c>
      <c r="E721">
        <v>210</v>
      </c>
      <c r="F721" t="s">
        <v>13</v>
      </c>
      <c r="G721" t="s">
        <v>14</v>
      </c>
      <c r="H721" s="2">
        <f t="shared" si="22"/>
        <v>48294</v>
      </c>
      <c r="I721" s="2">
        <f t="shared" si="23"/>
        <v>66936</v>
      </c>
    </row>
    <row r="722" spans="1:9">
      <c r="A722" s="1">
        <v>44551</v>
      </c>
      <c r="B722" s="2">
        <v>171822</v>
      </c>
      <c r="C722" s="2">
        <v>44567</v>
      </c>
      <c r="D722" s="2">
        <v>15578</v>
      </c>
      <c r="E722">
        <v>286</v>
      </c>
      <c r="F722" t="s">
        <v>11</v>
      </c>
      <c r="G722" t="s">
        <v>12</v>
      </c>
      <c r="H722" s="2">
        <f t="shared" si="22"/>
        <v>111677</v>
      </c>
      <c r="I722" s="2">
        <f t="shared" si="23"/>
        <v>60145</v>
      </c>
    </row>
    <row r="723" spans="1:9">
      <c r="A723" s="1">
        <v>44552</v>
      </c>
      <c r="B723" s="2">
        <v>172340</v>
      </c>
      <c r="C723" s="2">
        <v>91944</v>
      </c>
      <c r="D723" s="2">
        <v>23624</v>
      </c>
      <c r="E723">
        <v>368</v>
      </c>
      <c r="F723" t="s">
        <v>13</v>
      </c>
      <c r="G723" t="s">
        <v>14</v>
      </c>
      <c r="H723" s="2">
        <f t="shared" si="22"/>
        <v>56772</v>
      </c>
      <c r="I723" s="2">
        <f t="shared" si="23"/>
        <v>115568</v>
      </c>
    </row>
    <row r="724" spans="1:9">
      <c r="A724" s="1">
        <v>44553</v>
      </c>
      <c r="B724" s="2">
        <v>119321</v>
      </c>
      <c r="C724" s="2">
        <v>58803</v>
      </c>
      <c r="D724" s="2">
        <v>22860</v>
      </c>
      <c r="E724">
        <v>328</v>
      </c>
      <c r="F724" t="s">
        <v>9</v>
      </c>
      <c r="G724" t="s">
        <v>14</v>
      </c>
      <c r="H724" s="2">
        <f t="shared" si="22"/>
        <v>37658</v>
      </c>
      <c r="I724" s="2">
        <f t="shared" si="23"/>
        <v>81663</v>
      </c>
    </row>
    <row r="725" spans="1:9">
      <c r="A725" s="1">
        <v>44554</v>
      </c>
      <c r="B725" s="2">
        <v>192028</v>
      </c>
      <c r="C725" s="2">
        <v>48230</v>
      </c>
      <c r="D725" s="2">
        <v>11426</v>
      </c>
      <c r="E725">
        <v>255</v>
      </c>
      <c r="F725" t="s">
        <v>13</v>
      </c>
      <c r="G725" t="s">
        <v>8</v>
      </c>
      <c r="H725" s="2">
        <f t="shared" si="22"/>
        <v>132372</v>
      </c>
      <c r="I725" s="2">
        <f t="shared" si="23"/>
        <v>59656</v>
      </c>
    </row>
    <row r="726" spans="1:9">
      <c r="A726" s="1">
        <v>44555</v>
      </c>
      <c r="B726" s="2">
        <v>134131</v>
      </c>
      <c r="C726" s="2">
        <v>47862</v>
      </c>
      <c r="D726" s="2">
        <v>16599</v>
      </c>
      <c r="E726">
        <v>288</v>
      </c>
      <c r="F726" t="s">
        <v>11</v>
      </c>
      <c r="G726" t="s">
        <v>14</v>
      </c>
      <c r="H726" s="2">
        <f t="shared" si="22"/>
        <v>69670</v>
      </c>
      <c r="I726" s="2">
        <f t="shared" si="23"/>
        <v>64461</v>
      </c>
    </row>
    <row r="727" spans="1:9">
      <c r="A727" s="1">
        <v>44556</v>
      </c>
      <c r="B727" s="2">
        <v>85963</v>
      </c>
      <c r="C727" s="2">
        <v>73355</v>
      </c>
      <c r="D727" s="2">
        <v>5389</v>
      </c>
      <c r="E727">
        <v>371</v>
      </c>
      <c r="F727" t="s">
        <v>11</v>
      </c>
      <c r="G727" t="s">
        <v>12</v>
      </c>
      <c r="H727" s="2">
        <f t="shared" si="22"/>
        <v>7219</v>
      </c>
      <c r="I727" s="2">
        <f t="shared" si="23"/>
        <v>78744</v>
      </c>
    </row>
    <row r="728" spans="1:9">
      <c r="A728" s="1">
        <v>44557</v>
      </c>
      <c r="B728" s="2">
        <v>161757</v>
      </c>
      <c r="C728" s="2">
        <v>61259</v>
      </c>
      <c r="D728" s="2">
        <v>5999</v>
      </c>
      <c r="E728">
        <v>474</v>
      </c>
      <c r="F728" t="s">
        <v>11</v>
      </c>
      <c r="G728" t="s">
        <v>12</v>
      </c>
      <c r="H728" s="2">
        <f t="shared" si="22"/>
        <v>94499</v>
      </c>
      <c r="I728" s="2">
        <f t="shared" si="23"/>
        <v>67258</v>
      </c>
    </row>
    <row r="729" spans="1:9">
      <c r="A729" s="1">
        <v>44558</v>
      </c>
      <c r="B729" s="2">
        <v>159259</v>
      </c>
      <c r="C729" s="2">
        <v>60795</v>
      </c>
      <c r="D729" s="2">
        <v>17812</v>
      </c>
      <c r="E729">
        <v>101</v>
      </c>
      <c r="F729" t="s">
        <v>9</v>
      </c>
      <c r="G729" t="s">
        <v>12</v>
      </c>
      <c r="H729" s="2">
        <f t="shared" si="22"/>
        <v>80652</v>
      </c>
      <c r="I729" s="2">
        <f t="shared" si="23"/>
        <v>78607</v>
      </c>
    </row>
    <row r="730" spans="1:9">
      <c r="A730" s="1">
        <v>44559</v>
      </c>
      <c r="B730" s="2">
        <v>99063</v>
      </c>
      <c r="C730" s="2">
        <v>38770</v>
      </c>
      <c r="D730" s="2">
        <v>20599</v>
      </c>
      <c r="E730">
        <v>345</v>
      </c>
      <c r="F730" t="s">
        <v>11</v>
      </c>
      <c r="G730" t="s">
        <v>8</v>
      </c>
      <c r="H730" s="2">
        <f t="shared" si="22"/>
        <v>39694</v>
      </c>
      <c r="I730" s="2">
        <f t="shared" si="23"/>
        <v>59369</v>
      </c>
    </row>
    <row r="731" spans="1:9">
      <c r="A731" s="1">
        <v>44560</v>
      </c>
      <c r="B731" s="2">
        <v>174225</v>
      </c>
      <c r="C731" s="2">
        <v>41093</v>
      </c>
      <c r="D731" s="2">
        <v>6855</v>
      </c>
      <c r="E731">
        <v>309</v>
      </c>
      <c r="F731" t="s">
        <v>9</v>
      </c>
      <c r="G731" t="s">
        <v>8</v>
      </c>
      <c r="H731" s="2">
        <f t="shared" si="22"/>
        <v>126277</v>
      </c>
      <c r="I731" s="2">
        <f t="shared" si="23"/>
        <v>47948</v>
      </c>
    </row>
    <row r="732" spans="1:9">
      <c r="A732" s="1">
        <v>44561</v>
      </c>
      <c r="B732" s="2">
        <v>176400</v>
      </c>
      <c r="C732" s="2">
        <v>76571</v>
      </c>
      <c r="D732" s="2">
        <v>13125</v>
      </c>
      <c r="E732">
        <v>385</v>
      </c>
      <c r="F732" t="s">
        <v>13</v>
      </c>
      <c r="G732" t="s">
        <v>10</v>
      </c>
      <c r="H732" s="2">
        <f t="shared" si="22"/>
        <v>86704</v>
      </c>
      <c r="I732" s="2">
        <f t="shared" si="23"/>
        <v>89696</v>
      </c>
    </row>
    <row r="733" spans="1:9">
      <c r="A733" s="1">
        <v>44562</v>
      </c>
      <c r="B733" s="2">
        <v>140818</v>
      </c>
      <c r="C733" s="2">
        <v>30193</v>
      </c>
      <c r="D733" s="2">
        <v>18794</v>
      </c>
      <c r="E733">
        <v>458</v>
      </c>
      <c r="F733" t="s">
        <v>11</v>
      </c>
      <c r="G733" t="s">
        <v>14</v>
      </c>
      <c r="H733" s="2">
        <f t="shared" si="22"/>
        <v>91831</v>
      </c>
      <c r="I733" s="2">
        <f t="shared" si="23"/>
        <v>48987</v>
      </c>
    </row>
    <row r="734" spans="1:9">
      <c r="A734" s="1">
        <v>44563</v>
      </c>
      <c r="B734" s="2">
        <v>64703</v>
      </c>
      <c r="C734" s="2">
        <v>47569</v>
      </c>
      <c r="D734" s="2">
        <v>7763</v>
      </c>
      <c r="E734">
        <v>112</v>
      </c>
      <c r="F734" t="s">
        <v>13</v>
      </c>
      <c r="G734" t="s">
        <v>8</v>
      </c>
      <c r="H734" s="2">
        <f t="shared" si="22"/>
        <v>9371</v>
      </c>
      <c r="I734" s="2">
        <f t="shared" si="23"/>
        <v>55332</v>
      </c>
    </row>
    <row r="735" spans="1:9">
      <c r="A735" s="1">
        <v>44564</v>
      </c>
      <c r="B735" s="2">
        <v>132099</v>
      </c>
      <c r="C735" s="2">
        <v>41190</v>
      </c>
      <c r="D735" s="2">
        <v>25047</v>
      </c>
      <c r="E735">
        <v>195</v>
      </c>
      <c r="F735" t="s">
        <v>7</v>
      </c>
      <c r="G735" t="s">
        <v>12</v>
      </c>
      <c r="H735" s="2">
        <f t="shared" si="22"/>
        <v>65862</v>
      </c>
      <c r="I735" s="2">
        <f t="shared" si="23"/>
        <v>66237</v>
      </c>
    </row>
    <row r="736" spans="1:9">
      <c r="A736" s="1">
        <v>44565</v>
      </c>
      <c r="B736" s="2">
        <v>91585</v>
      </c>
      <c r="C736" s="2">
        <v>92824</v>
      </c>
      <c r="D736" s="2">
        <v>9986</v>
      </c>
      <c r="E736">
        <v>320</v>
      </c>
      <c r="F736" t="s">
        <v>13</v>
      </c>
      <c r="G736" t="s">
        <v>12</v>
      </c>
      <c r="H736" s="2">
        <f t="shared" si="22"/>
        <v>-11225</v>
      </c>
      <c r="I736" s="2">
        <f t="shared" si="23"/>
        <v>102810</v>
      </c>
    </row>
    <row r="737" spans="1:9">
      <c r="A737" s="1">
        <v>44566</v>
      </c>
      <c r="B737" s="2">
        <v>103585</v>
      </c>
      <c r="C737" s="2">
        <v>72752</v>
      </c>
      <c r="D737" s="2">
        <v>6481</v>
      </c>
      <c r="E737">
        <v>337</v>
      </c>
      <c r="F737" t="s">
        <v>7</v>
      </c>
      <c r="G737" t="s">
        <v>8</v>
      </c>
      <c r="H737" s="2">
        <f t="shared" si="22"/>
        <v>24352</v>
      </c>
      <c r="I737" s="2">
        <f t="shared" si="23"/>
        <v>79233</v>
      </c>
    </row>
    <row r="738" spans="1:9">
      <c r="A738" s="1">
        <v>44567</v>
      </c>
      <c r="B738" s="2">
        <v>86958</v>
      </c>
      <c r="C738" s="2">
        <v>62327</v>
      </c>
      <c r="D738" s="2">
        <v>28640</v>
      </c>
      <c r="E738">
        <v>193</v>
      </c>
      <c r="F738" t="s">
        <v>13</v>
      </c>
      <c r="G738" t="s">
        <v>8</v>
      </c>
      <c r="H738" s="2">
        <f t="shared" si="22"/>
        <v>-4009</v>
      </c>
      <c r="I738" s="2">
        <f t="shared" si="23"/>
        <v>90967</v>
      </c>
    </row>
    <row r="739" spans="1:9">
      <c r="A739" s="1">
        <v>44568</v>
      </c>
      <c r="B739" s="2">
        <v>86017</v>
      </c>
      <c r="C739" s="2">
        <v>72070</v>
      </c>
      <c r="D739" s="2">
        <v>8731</v>
      </c>
      <c r="E739">
        <v>437</v>
      </c>
      <c r="F739" t="s">
        <v>9</v>
      </c>
      <c r="G739" t="s">
        <v>8</v>
      </c>
      <c r="H739" s="2">
        <f t="shared" si="22"/>
        <v>5216</v>
      </c>
      <c r="I739" s="2">
        <f t="shared" si="23"/>
        <v>80801</v>
      </c>
    </row>
    <row r="740" spans="1:9">
      <c r="A740" s="1">
        <v>44569</v>
      </c>
      <c r="B740" s="2">
        <v>184677</v>
      </c>
      <c r="C740" s="2">
        <v>70197</v>
      </c>
      <c r="D740" s="2">
        <v>28646</v>
      </c>
      <c r="E740">
        <v>368</v>
      </c>
      <c r="F740" t="s">
        <v>13</v>
      </c>
      <c r="G740" t="s">
        <v>10</v>
      </c>
      <c r="H740" s="2">
        <f t="shared" si="22"/>
        <v>85834</v>
      </c>
      <c r="I740" s="2">
        <f t="shared" si="23"/>
        <v>98843</v>
      </c>
    </row>
    <row r="741" spans="1:9">
      <c r="A741" s="1">
        <v>44570</v>
      </c>
      <c r="B741" s="2">
        <v>89426</v>
      </c>
      <c r="C741" s="2">
        <v>32261</v>
      </c>
      <c r="D741" s="2">
        <v>21835</v>
      </c>
      <c r="E741">
        <v>270</v>
      </c>
      <c r="F741" t="s">
        <v>9</v>
      </c>
      <c r="G741" t="s">
        <v>12</v>
      </c>
      <c r="H741" s="2">
        <f t="shared" si="22"/>
        <v>35330</v>
      </c>
      <c r="I741" s="2">
        <f t="shared" si="23"/>
        <v>54096</v>
      </c>
    </row>
    <row r="742" spans="1:9">
      <c r="A742" s="1">
        <v>44571</v>
      </c>
      <c r="B742" s="2">
        <v>77778</v>
      </c>
      <c r="C742" s="2">
        <v>56512</v>
      </c>
      <c r="D742" s="2">
        <v>24477</v>
      </c>
      <c r="E742">
        <v>193</v>
      </c>
      <c r="F742" t="s">
        <v>9</v>
      </c>
      <c r="G742" t="s">
        <v>10</v>
      </c>
      <c r="H742" s="2">
        <f t="shared" si="22"/>
        <v>-3211</v>
      </c>
      <c r="I742" s="2">
        <f t="shared" si="23"/>
        <v>80989</v>
      </c>
    </row>
    <row r="743" spans="1:9">
      <c r="A743" s="1">
        <v>44572</v>
      </c>
      <c r="B743" s="2">
        <v>102229</v>
      </c>
      <c r="C743" s="2">
        <v>36716</v>
      </c>
      <c r="D743" s="2">
        <v>22266</v>
      </c>
      <c r="E743">
        <v>248</v>
      </c>
      <c r="F743" t="s">
        <v>11</v>
      </c>
      <c r="G743" t="s">
        <v>10</v>
      </c>
      <c r="H743" s="2">
        <f t="shared" si="22"/>
        <v>43247</v>
      </c>
      <c r="I743" s="2">
        <f t="shared" si="23"/>
        <v>58982</v>
      </c>
    </row>
    <row r="744" spans="1:9">
      <c r="A744" s="1">
        <v>44573</v>
      </c>
      <c r="B744" s="2">
        <v>146652</v>
      </c>
      <c r="C744" s="2">
        <v>58933</v>
      </c>
      <c r="D744" s="2">
        <v>25792</v>
      </c>
      <c r="E744">
        <v>211</v>
      </c>
      <c r="F744" t="s">
        <v>9</v>
      </c>
      <c r="G744" t="s">
        <v>14</v>
      </c>
      <c r="H744" s="2">
        <f t="shared" si="22"/>
        <v>61927</v>
      </c>
      <c r="I744" s="2">
        <f t="shared" si="23"/>
        <v>84725</v>
      </c>
    </row>
    <row r="745" spans="1:9">
      <c r="A745" s="1">
        <v>44574</v>
      </c>
      <c r="B745" s="2">
        <v>188267</v>
      </c>
      <c r="C745" s="2">
        <v>34378</v>
      </c>
      <c r="D745" s="2">
        <v>25452</v>
      </c>
      <c r="E745">
        <v>154</v>
      </c>
      <c r="F745" t="s">
        <v>7</v>
      </c>
      <c r="G745" t="s">
        <v>12</v>
      </c>
      <c r="H745" s="2">
        <f t="shared" si="22"/>
        <v>128437</v>
      </c>
      <c r="I745" s="2">
        <f t="shared" si="23"/>
        <v>59830</v>
      </c>
    </row>
    <row r="746" spans="1:9">
      <c r="A746" s="1">
        <v>44575</v>
      </c>
      <c r="B746" s="2">
        <v>186503</v>
      </c>
      <c r="C746" s="2">
        <v>70583</v>
      </c>
      <c r="D746" s="2">
        <v>15758</v>
      </c>
      <c r="E746">
        <v>436</v>
      </c>
      <c r="F746" t="s">
        <v>11</v>
      </c>
      <c r="G746" t="s">
        <v>12</v>
      </c>
      <c r="H746" s="2">
        <f t="shared" si="22"/>
        <v>100162</v>
      </c>
      <c r="I746" s="2">
        <f t="shared" si="23"/>
        <v>86341</v>
      </c>
    </row>
    <row r="747" spans="1:9">
      <c r="A747" s="1">
        <v>44576</v>
      </c>
      <c r="B747" s="2">
        <v>144878</v>
      </c>
      <c r="C747" s="2">
        <v>59033</v>
      </c>
      <c r="D747" s="2">
        <v>24661</v>
      </c>
      <c r="E747">
        <v>215</v>
      </c>
      <c r="F747" t="s">
        <v>11</v>
      </c>
      <c r="G747" t="s">
        <v>8</v>
      </c>
      <c r="H747" s="2">
        <f t="shared" si="22"/>
        <v>61184</v>
      </c>
      <c r="I747" s="2">
        <f t="shared" si="23"/>
        <v>83694</v>
      </c>
    </row>
    <row r="748" spans="1:9">
      <c r="A748" s="1">
        <v>44577</v>
      </c>
      <c r="B748" s="2">
        <v>117056</v>
      </c>
      <c r="C748" s="2">
        <v>54000</v>
      </c>
      <c r="D748" s="2">
        <v>21311</v>
      </c>
      <c r="E748">
        <v>242</v>
      </c>
      <c r="F748" t="s">
        <v>13</v>
      </c>
      <c r="G748" t="s">
        <v>8</v>
      </c>
      <c r="H748" s="2">
        <f t="shared" si="22"/>
        <v>41745</v>
      </c>
      <c r="I748" s="2">
        <f t="shared" si="23"/>
        <v>75311</v>
      </c>
    </row>
    <row r="749" spans="1:9">
      <c r="A749" s="1">
        <v>44578</v>
      </c>
      <c r="B749" s="2">
        <v>79975</v>
      </c>
      <c r="C749" s="2">
        <v>72604</v>
      </c>
      <c r="D749" s="2">
        <v>13566</v>
      </c>
      <c r="E749">
        <v>300</v>
      </c>
      <c r="F749" t="s">
        <v>9</v>
      </c>
      <c r="G749" t="s">
        <v>14</v>
      </c>
      <c r="H749" s="2">
        <f t="shared" si="22"/>
        <v>-6195</v>
      </c>
      <c r="I749" s="2">
        <f t="shared" si="23"/>
        <v>86170</v>
      </c>
    </row>
    <row r="750" spans="1:9">
      <c r="A750" s="1">
        <v>44579</v>
      </c>
      <c r="B750" s="2">
        <v>148397</v>
      </c>
      <c r="C750" s="2">
        <v>98336</v>
      </c>
      <c r="D750" s="2">
        <v>16889</v>
      </c>
      <c r="E750">
        <v>279</v>
      </c>
      <c r="F750" t="s">
        <v>9</v>
      </c>
      <c r="G750" t="s">
        <v>10</v>
      </c>
      <c r="H750" s="2">
        <f t="shared" si="22"/>
        <v>33172</v>
      </c>
      <c r="I750" s="2">
        <f t="shared" si="23"/>
        <v>115225</v>
      </c>
    </row>
    <row r="751" spans="1:9">
      <c r="A751" s="1">
        <v>44580</v>
      </c>
      <c r="B751" s="2">
        <v>93142</v>
      </c>
      <c r="C751" s="2">
        <v>35410</v>
      </c>
      <c r="D751" s="2">
        <v>29335</v>
      </c>
      <c r="E751">
        <v>301</v>
      </c>
      <c r="F751" t="s">
        <v>7</v>
      </c>
      <c r="G751" t="s">
        <v>8</v>
      </c>
      <c r="H751" s="2">
        <f t="shared" si="22"/>
        <v>28397</v>
      </c>
      <c r="I751" s="2">
        <f t="shared" si="23"/>
        <v>64745</v>
      </c>
    </row>
    <row r="752" spans="1:9">
      <c r="A752" s="1">
        <v>44581</v>
      </c>
      <c r="B752" s="2">
        <v>86916</v>
      </c>
      <c r="C752" s="2">
        <v>86044</v>
      </c>
      <c r="D752" s="2">
        <v>16254</v>
      </c>
      <c r="E752">
        <v>463</v>
      </c>
      <c r="F752" t="s">
        <v>13</v>
      </c>
      <c r="G752" t="s">
        <v>8</v>
      </c>
      <c r="H752" s="2">
        <f t="shared" si="22"/>
        <v>-15382</v>
      </c>
      <c r="I752" s="2">
        <f t="shared" si="23"/>
        <v>102298</v>
      </c>
    </row>
    <row r="753" spans="1:9">
      <c r="A753" s="1">
        <v>44582</v>
      </c>
      <c r="B753" s="2">
        <v>124324</v>
      </c>
      <c r="C753" s="2">
        <v>93315</v>
      </c>
      <c r="D753" s="2">
        <v>26074</v>
      </c>
      <c r="E753">
        <v>152</v>
      </c>
      <c r="F753" t="s">
        <v>13</v>
      </c>
      <c r="G753" t="s">
        <v>12</v>
      </c>
      <c r="H753" s="2">
        <f t="shared" si="22"/>
        <v>4935</v>
      </c>
      <c r="I753" s="2">
        <f t="shared" si="23"/>
        <v>119389</v>
      </c>
    </row>
    <row r="754" spans="1:9">
      <c r="A754" s="1">
        <v>44583</v>
      </c>
      <c r="B754" s="2">
        <v>185932</v>
      </c>
      <c r="C754" s="2">
        <v>36796</v>
      </c>
      <c r="D754" s="2">
        <v>16442</v>
      </c>
      <c r="E754">
        <v>483</v>
      </c>
      <c r="F754" t="s">
        <v>11</v>
      </c>
      <c r="G754" t="s">
        <v>12</v>
      </c>
      <c r="H754" s="2">
        <f t="shared" si="22"/>
        <v>132694</v>
      </c>
      <c r="I754" s="2">
        <f t="shared" si="23"/>
        <v>53238</v>
      </c>
    </row>
    <row r="755" spans="1:9">
      <c r="A755" s="1">
        <v>44584</v>
      </c>
      <c r="B755" s="2">
        <v>195720</v>
      </c>
      <c r="C755" s="2">
        <v>84245</v>
      </c>
      <c r="D755" s="2">
        <v>18521</v>
      </c>
      <c r="E755">
        <v>279</v>
      </c>
      <c r="F755" t="s">
        <v>11</v>
      </c>
      <c r="G755" t="s">
        <v>8</v>
      </c>
      <c r="H755" s="2">
        <f t="shared" si="22"/>
        <v>92954</v>
      </c>
      <c r="I755" s="2">
        <f t="shared" si="23"/>
        <v>102766</v>
      </c>
    </row>
    <row r="756" spans="1:9">
      <c r="A756" s="1">
        <v>44585</v>
      </c>
      <c r="B756" s="2">
        <v>156059</v>
      </c>
      <c r="C756" s="2">
        <v>73056</v>
      </c>
      <c r="D756" s="2">
        <v>25979</v>
      </c>
      <c r="E756">
        <v>412</v>
      </c>
      <c r="F756" t="s">
        <v>11</v>
      </c>
      <c r="G756" t="s">
        <v>12</v>
      </c>
      <c r="H756" s="2">
        <f t="shared" si="22"/>
        <v>57024</v>
      </c>
      <c r="I756" s="2">
        <f t="shared" si="23"/>
        <v>99035</v>
      </c>
    </row>
    <row r="757" spans="1:9">
      <c r="A757" s="1">
        <v>44586</v>
      </c>
      <c r="B757" s="2">
        <v>158317</v>
      </c>
      <c r="C757" s="2">
        <v>47709</v>
      </c>
      <c r="D757" s="2">
        <v>9559</v>
      </c>
      <c r="E757">
        <v>407</v>
      </c>
      <c r="F757" t="s">
        <v>7</v>
      </c>
      <c r="G757" t="s">
        <v>14</v>
      </c>
      <c r="H757" s="2">
        <f t="shared" si="22"/>
        <v>101049</v>
      </c>
      <c r="I757" s="2">
        <f t="shared" si="23"/>
        <v>57268</v>
      </c>
    </row>
    <row r="758" spans="1:9">
      <c r="A758" s="1">
        <v>44587</v>
      </c>
      <c r="B758" s="2">
        <v>95046</v>
      </c>
      <c r="C758" s="2">
        <v>88557</v>
      </c>
      <c r="D758" s="2">
        <v>21199</v>
      </c>
      <c r="E758">
        <v>236</v>
      </c>
      <c r="F758" t="s">
        <v>7</v>
      </c>
      <c r="G758" t="s">
        <v>8</v>
      </c>
      <c r="H758" s="2">
        <f t="shared" si="22"/>
        <v>-14710</v>
      </c>
      <c r="I758" s="2">
        <f t="shared" si="23"/>
        <v>109756</v>
      </c>
    </row>
    <row r="759" spans="1:9">
      <c r="A759" s="1">
        <v>44588</v>
      </c>
      <c r="B759" s="2">
        <v>161459</v>
      </c>
      <c r="C759" s="2">
        <v>47543</v>
      </c>
      <c r="D759" s="2">
        <v>12291</v>
      </c>
      <c r="E759">
        <v>281</v>
      </c>
      <c r="F759" t="s">
        <v>11</v>
      </c>
      <c r="G759" t="s">
        <v>12</v>
      </c>
      <c r="H759" s="2">
        <f t="shared" si="22"/>
        <v>101625</v>
      </c>
      <c r="I759" s="2">
        <f t="shared" si="23"/>
        <v>59834</v>
      </c>
    </row>
    <row r="760" spans="1:9">
      <c r="A760" s="1">
        <v>44589</v>
      </c>
      <c r="B760" s="2">
        <v>105893</v>
      </c>
      <c r="C760" s="2">
        <v>67418</v>
      </c>
      <c r="D760" s="2">
        <v>13160</v>
      </c>
      <c r="E760">
        <v>466</v>
      </c>
      <c r="F760" t="s">
        <v>13</v>
      </c>
      <c r="G760" t="s">
        <v>14</v>
      </c>
      <c r="H760" s="2">
        <f t="shared" si="22"/>
        <v>25315</v>
      </c>
      <c r="I760" s="2">
        <f t="shared" si="23"/>
        <v>80578</v>
      </c>
    </row>
    <row r="761" spans="1:9">
      <c r="A761" s="1">
        <v>44590</v>
      </c>
      <c r="B761" s="2">
        <v>161520</v>
      </c>
      <c r="C761" s="2">
        <v>46724</v>
      </c>
      <c r="D761" s="2">
        <v>5112</v>
      </c>
      <c r="E761">
        <v>100</v>
      </c>
      <c r="F761" t="s">
        <v>7</v>
      </c>
      <c r="G761" t="s">
        <v>12</v>
      </c>
      <c r="H761" s="2">
        <f t="shared" si="22"/>
        <v>109684</v>
      </c>
      <c r="I761" s="2">
        <f t="shared" si="23"/>
        <v>51836</v>
      </c>
    </row>
    <row r="762" spans="1:9">
      <c r="A762" s="1">
        <v>44591</v>
      </c>
      <c r="B762" s="2">
        <v>185818</v>
      </c>
      <c r="C762" s="2">
        <v>33828</v>
      </c>
      <c r="D762" s="2">
        <v>26515</v>
      </c>
      <c r="E762">
        <v>143</v>
      </c>
      <c r="F762" t="s">
        <v>13</v>
      </c>
      <c r="G762" t="s">
        <v>12</v>
      </c>
      <c r="H762" s="2">
        <f t="shared" si="22"/>
        <v>125475</v>
      </c>
      <c r="I762" s="2">
        <f t="shared" si="23"/>
        <v>60343</v>
      </c>
    </row>
    <row r="763" spans="1:9">
      <c r="A763" s="1">
        <v>44592</v>
      </c>
      <c r="B763" s="2">
        <v>121272</v>
      </c>
      <c r="C763" s="2">
        <v>47087</v>
      </c>
      <c r="D763" s="2">
        <v>24581</v>
      </c>
      <c r="E763">
        <v>326</v>
      </c>
      <c r="F763" t="s">
        <v>13</v>
      </c>
      <c r="G763" t="s">
        <v>12</v>
      </c>
      <c r="H763" s="2">
        <f t="shared" si="22"/>
        <v>49604</v>
      </c>
      <c r="I763" s="2">
        <f t="shared" si="23"/>
        <v>71668</v>
      </c>
    </row>
    <row r="764" spans="1:9">
      <c r="A764" s="1">
        <v>44593</v>
      </c>
      <c r="B764" s="2">
        <v>127649</v>
      </c>
      <c r="C764" s="2">
        <v>42605</v>
      </c>
      <c r="D764" s="2">
        <v>20924</v>
      </c>
      <c r="E764">
        <v>430</v>
      </c>
      <c r="F764" t="s">
        <v>9</v>
      </c>
      <c r="G764" t="s">
        <v>8</v>
      </c>
      <c r="H764" s="2">
        <f t="shared" si="22"/>
        <v>64120</v>
      </c>
      <c r="I764" s="2">
        <f t="shared" si="23"/>
        <v>63529</v>
      </c>
    </row>
    <row r="765" spans="1:9">
      <c r="A765" s="1">
        <v>44594</v>
      </c>
      <c r="B765" s="2">
        <v>124674</v>
      </c>
      <c r="C765" s="2">
        <v>61337</v>
      </c>
      <c r="D765" s="2">
        <v>21523</v>
      </c>
      <c r="E765">
        <v>197</v>
      </c>
      <c r="F765" t="s">
        <v>11</v>
      </c>
      <c r="G765" t="s">
        <v>10</v>
      </c>
      <c r="H765" s="2">
        <f t="shared" si="22"/>
        <v>41814</v>
      </c>
      <c r="I765" s="2">
        <f t="shared" si="23"/>
        <v>82860</v>
      </c>
    </row>
    <row r="766" spans="1:9">
      <c r="A766" s="1">
        <v>44595</v>
      </c>
      <c r="B766" s="2">
        <v>146475</v>
      </c>
      <c r="C766" s="2">
        <v>35482</v>
      </c>
      <c r="D766" s="2">
        <v>6424</v>
      </c>
      <c r="E766">
        <v>307</v>
      </c>
      <c r="F766" t="s">
        <v>9</v>
      </c>
      <c r="G766" t="s">
        <v>12</v>
      </c>
      <c r="H766" s="2">
        <f t="shared" si="22"/>
        <v>104569</v>
      </c>
      <c r="I766" s="2">
        <f t="shared" si="23"/>
        <v>41906</v>
      </c>
    </row>
    <row r="767" spans="1:9">
      <c r="A767" s="1">
        <v>44596</v>
      </c>
      <c r="B767" s="2">
        <v>121367</v>
      </c>
      <c r="C767" s="2">
        <v>95333</v>
      </c>
      <c r="D767" s="2">
        <v>24333</v>
      </c>
      <c r="E767">
        <v>364</v>
      </c>
      <c r="F767" t="s">
        <v>11</v>
      </c>
      <c r="G767" t="s">
        <v>14</v>
      </c>
      <c r="H767" s="2">
        <f t="shared" si="22"/>
        <v>1701</v>
      </c>
      <c r="I767" s="2">
        <f t="shared" si="23"/>
        <v>119666</v>
      </c>
    </row>
    <row r="768" spans="1:9">
      <c r="A768" s="1">
        <v>44597</v>
      </c>
      <c r="B768" s="2">
        <v>181750</v>
      </c>
      <c r="C768" s="2">
        <v>80952</v>
      </c>
      <c r="D768" s="2">
        <v>24552</v>
      </c>
      <c r="E768">
        <v>387</v>
      </c>
      <c r="F768" t="s">
        <v>11</v>
      </c>
      <c r="G768" t="s">
        <v>8</v>
      </c>
      <c r="H768" s="2">
        <f t="shared" si="22"/>
        <v>76246</v>
      </c>
      <c r="I768" s="2">
        <f t="shared" si="23"/>
        <v>105504</v>
      </c>
    </row>
    <row r="769" spans="1:9">
      <c r="A769" s="1">
        <v>44598</v>
      </c>
      <c r="B769" s="2">
        <v>178154</v>
      </c>
      <c r="C769" s="2">
        <v>35463</v>
      </c>
      <c r="D769" s="2">
        <v>15808</v>
      </c>
      <c r="E769">
        <v>370</v>
      </c>
      <c r="F769" t="s">
        <v>13</v>
      </c>
      <c r="G769" t="s">
        <v>8</v>
      </c>
      <c r="H769" s="2">
        <f t="shared" si="22"/>
        <v>126883</v>
      </c>
      <c r="I769" s="2">
        <f t="shared" si="23"/>
        <v>51271</v>
      </c>
    </row>
    <row r="770" spans="1:9">
      <c r="A770" s="1">
        <v>44599</v>
      </c>
      <c r="B770" s="2">
        <v>104738</v>
      </c>
      <c r="C770" s="2">
        <v>34648</v>
      </c>
      <c r="D770" s="2">
        <v>11043</v>
      </c>
      <c r="E770">
        <v>239</v>
      </c>
      <c r="F770" t="s">
        <v>11</v>
      </c>
      <c r="G770" t="s">
        <v>14</v>
      </c>
      <c r="H770" s="2">
        <f t="shared" si="22"/>
        <v>59047</v>
      </c>
      <c r="I770" s="2">
        <f t="shared" si="23"/>
        <v>45691</v>
      </c>
    </row>
    <row r="771" spans="1:9">
      <c r="A771" s="1">
        <v>44600</v>
      </c>
      <c r="B771" s="2">
        <v>93397</v>
      </c>
      <c r="C771" s="2">
        <v>63623</v>
      </c>
      <c r="D771" s="2">
        <v>11989</v>
      </c>
      <c r="E771">
        <v>336</v>
      </c>
      <c r="F771" t="s">
        <v>13</v>
      </c>
      <c r="G771" t="s">
        <v>12</v>
      </c>
      <c r="H771" s="2">
        <f t="shared" ref="H771:H834" si="24">B771-C771-D771</f>
        <v>17785</v>
      </c>
      <c r="I771" s="2">
        <f t="shared" ref="I771:I834" si="25">C771+D771</f>
        <v>75612</v>
      </c>
    </row>
    <row r="772" spans="1:9">
      <c r="A772" s="1">
        <v>44601</v>
      </c>
      <c r="B772" s="2">
        <v>142189</v>
      </c>
      <c r="C772" s="2">
        <v>89156</v>
      </c>
      <c r="D772" s="2">
        <v>28620</v>
      </c>
      <c r="E772">
        <v>491</v>
      </c>
      <c r="F772" t="s">
        <v>13</v>
      </c>
      <c r="G772" t="s">
        <v>10</v>
      </c>
      <c r="H772" s="2">
        <f t="shared" si="24"/>
        <v>24413</v>
      </c>
      <c r="I772" s="2">
        <f t="shared" si="25"/>
        <v>117776</v>
      </c>
    </row>
    <row r="773" spans="1:9">
      <c r="A773" s="1">
        <v>44602</v>
      </c>
      <c r="B773" s="2">
        <v>136367</v>
      </c>
      <c r="C773" s="2">
        <v>65634</v>
      </c>
      <c r="D773" s="2">
        <v>11261</v>
      </c>
      <c r="E773">
        <v>171</v>
      </c>
      <c r="F773" t="s">
        <v>11</v>
      </c>
      <c r="G773" t="s">
        <v>12</v>
      </c>
      <c r="H773" s="2">
        <f t="shared" si="24"/>
        <v>59472</v>
      </c>
      <c r="I773" s="2">
        <f t="shared" si="25"/>
        <v>76895</v>
      </c>
    </row>
    <row r="774" spans="1:9">
      <c r="A774" s="1">
        <v>44603</v>
      </c>
      <c r="B774" s="2">
        <v>180585</v>
      </c>
      <c r="C774" s="2">
        <v>74602</v>
      </c>
      <c r="D774" s="2">
        <v>5887</v>
      </c>
      <c r="E774">
        <v>254</v>
      </c>
      <c r="F774" t="s">
        <v>13</v>
      </c>
      <c r="G774" t="s">
        <v>14</v>
      </c>
      <c r="H774" s="2">
        <f t="shared" si="24"/>
        <v>100096</v>
      </c>
      <c r="I774" s="2">
        <f t="shared" si="25"/>
        <v>80489</v>
      </c>
    </row>
    <row r="775" spans="1:9">
      <c r="A775" s="1">
        <v>44604</v>
      </c>
      <c r="B775" s="2">
        <v>136619</v>
      </c>
      <c r="C775" s="2">
        <v>79334</v>
      </c>
      <c r="D775" s="2">
        <v>24488</v>
      </c>
      <c r="E775">
        <v>289</v>
      </c>
      <c r="F775" t="s">
        <v>13</v>
      </c>
      <c r="G775" t="s">
        <v>8</v>
      </c>
      <c r="H775" s="2">
        <f t="shared" si="24"/>
        <v>32797</v>
      </c>
      <c r="I775" s="2">
        <f t="shared" si="25"/>
        <v>103822</v>
      </c>
    </row>
    <row r="776" spans="1:9">
      <c r="A776" s="1">
        <v>44605</v>
      </c>
      <c r="B776" s="2">
        <v>171453</v>
      </c>
      <c r="C776" s="2">
        <v>98648</v>
      </c>
      <c r="D776" s="2">
        <v>21433</v>
      </c>
      <c r="E776">
        <v>367</v>
      </c>
      <c r="F776" t="s">
        <v>13</v>
      </c>
      <c r="G776" t="s">
        <v>10</v>
      </c>
      <c r="H776" s="2">
        <f t="shared" si="24"/>
        <v>51372</v>
      </c>
      <c r="I776" s="2">
        <f t="shared" si="25"/>
        <v>120081</v>
      </c>
    </row>
    <row r="777" spans="1:9">
      <c r="A777" s="1">
        <v>44606</v>
      </c>
      <c r="B777" s="2">
        <v>79816</v>
      </c>
      <c r="C777" s="2">
        <v>52054</v>
      </c>
      <c r="D777" s="2">
        <v>25335</v>
      </c>
      <c r="E777">
        <v>420</v>
      </c>
      <c r="F777" t="s">
        <v>7</v>
      </c>
      <c r="G777" t="s">
        <v>8</v>
      </c>
      <c r="H777" s="2">
        <f t="shared" si="24"/>
        <v>2427</v>
      </c>
      <c r="I777" s="2">
        <f t="shared" si="25"/>
        <v>77389</v>
      </c>
    </row>
    <row r="778" spans="1:9">
      <c r="A778" s="1">
        <v>44607</v>
      </c>
      <c r="B778" s="2">
        <v>197348</v>
      </c>
      <c r="C778" s="2">
        <v>52207</v>
      </c>
      <c r="D778" s="2">
        <v>24944</v>
      </c>
      <c r="E778">
        <v>206</v>
      </c>
      <c r="F778" t="s">
        <v>13</v>
      </c>
      <c r="G778" t="s">
        <v>14</v>
      </c>
      <c r="H778" s="2">
        <f t="shared" si="24"/>
        <v>120197</v>
      </c>
      <c r="I778" s="2">
        <f t="shared" si="25"/>
        <v>77151</v>
      </c>
    </row>
    <row r="779" spans="1:9">
      <c r="A779" s="1">
        <v>44608</v>
      </c>
      <c r="B779" s="2">
        <v>139530</v>
      </c>
      <c r="C779" s="2">
        <v>51386</v>
      </c>
      <c r="D779" s="2">
        <v>21402</v>
      </c>
      <c r="E779">
        <v>331</v>
      </c>
      <c r="F779" t="s">
        <v>7</v>
      </c>
      <c r="G779" t="s">
        <v>12</v>
      </c>
      <c r="H779" s="2">
        <f t="shared" si="24"/>
        <v>66742</v>
      </c>
      <c r="I779" s="2">
        <f t="shared" si="25"/>
        <v>72788</v>
      </c>
    </row>
    <row r="780" spans="1:9">
      <c r="A780" s="1">
        <v>44609</v>
      </c>
      <c r="B780" s="2">
        <v>168856</v>
      </c>
      <c r="C780" s="2">
        <v>89518</v>
      </c>
      <c r="D780" s="2">
        <v>26205</v>
      </c>
      <c r="E780">
        <v>141</v>
      </c>
      <c r="F780" t="s">
        <v>7</v>
      </c>
      <c r="G780" t="s">
        <v>10</v>
      </c>
      <c r="H780" s="2">
        <f t="shared" si="24"/>
        <v>53133</v>
      </c>
      <c r="I780" s="2">
        <f t="shared" si="25"/>
        <v>115723</v>
      </c>
    </row>
    <row r="781" spans="1:9">
      <c r="A781" s="1">
        <v>44610</v>
      </c>
      <c r="B781" s="2">
        <v>131635</v>
      </c>
      <c r="C781" s="2">
        <v>82781</v>
      </c>
      <c r="D781" s="2">
        <v>27724</v>
      </c>
      <c r="E781">
        <v>289</v>
      </c>
      <c r="F781" t="s">
        <v>13</v>
      </c>
      <c r="G781" t="s">
        <v>8</v>
      </c>
      <c r="H781" s="2">
        <f t="shared" si="24"/>
        <v>21130</v>
      </c>
      <c r="I781" s="2">
        <f t="shared" si="25"/>
        <v>110505</v>
      </c>
    </row>
    <row r="782" spans="1:9">
      <c r="A782" s="1">
        <v>44611</v>
      </c>
      <c r="B782" s="2">
        <v>167803</v>
      </c>
      <c r="C782" s="2">
        <v>82780</v>
      </c>
      <c r="D782" s="2">
        <v>29442</v>
      </c>
      <c r="E782">
        <v>470</v>
      </c>
      <c r="F782" t="s">
        <v>13</v>
      </c>
      <c r="G782" t="s">
        <v>8</v>
      </c>
      <c r="H782" s="2">
        <f t="shared" si="24"/>
        <v>55581</v>
      </c>
      <c r="I782" s="2">
        <f t="shared" si="25"/>
        <v>112222</v>
      </c>
    </row>
    <row r="783" spans="1:9">
      <c r="A783" s="1">
        <v>44612</v>
      </c>
      <c r="B783" s="2">
        <v>95946</v>
      </c>
      <c r="C783" s="2">
        <v>91440</v>
      </c>
      <c r="D783" s="2">
        <v>17253</v>
      </c>
      <c r="E783">
        <v>238</v>
      </c>
      <c r="F783" t="s">
        <v>7</v>
      </c>
      <c r="G783" t="s">
        <v>8</v>
      </c>
      <c r="H783" s="2">
        <f t="shared" si="24"/>
        <v>-12747</v>
      </c>
      <c r="I783" s="2">
        <f t="shared" si="25"/>
        <v>108693</v>
      </c>
    </row>
    <row r="784" spans="1:9">
      <c r="A784" s="1">
        <v>44613</v>
      </c>
      <c r="B784" s="2">
        <v>115204</v>
      </c>
      <c r="C784" s="2">
        <v>74199</v>
      </c>
      <c r="D784" s="2">
        <v>23990</v>
      </c>
      <c r="E784">
        <v>202</v>
      </c>
      <c r="F784" t="s">
        <v>7</v>
      </c>
      <c r="G784" t="s">
        <v>12</v>
      </c>
      <c r="H784" s="2">
        <f t="shared" si="24"/>
        <v>17015</v>
      </c>
      <c r="I784" s="2">
        <f t="shared" si="25"/>
        <v>98189</v>
      </c>
    </row>
    <row r="785" spans="1:9">
      <c r="A785" s="1">
        <v>44614</v>
      </c>
      <c r="B785" s="2">
        <v>75563</v>
      </c>
      <c r="C785" s="2">
        <v>91035</v>
      </c>
      <c r="D785" s="2">
        <v>12846</v>
      </c>
      <c r="E785">
        <v>270</v>
      </c>
      <c r="F785" t="s">
        <v>13</v>
      </c>
      <c r="G785" t="s">
        <v>10</v>
      </c>
      <c r="H785" s="2">
        <f t="shared" si="24"/>
        <v>-28318</v>
      </c>
      <c r="I785" s="2">
        <f t="shared" si="25"/>
        <v>103881</v>
      </c>
    </row>
    <row r="786" spans="1:9">
      <c r="A786" s="1">
        <v>44615</v>
      </c>
      <c r="B786" s="2">
        <v>152324</v>
      </c>
      <c r="C786" s="2">
        <v>38210</v>
      </c>
      <c r="D786" s="2">
        <v>11432</v>
      </c>
      <c r="E786">
        <v>450</v>
      </c>
      <c r="F786" t="s">
        <v>13</v>
      </c>
      <c r="G786" t="s">
        <v>12</v>
      </c>
      <c r="H786" s="2">
        <f t="shared" si="24"/>
        <v>102682</v>
      </c>
      <c r="I786" s="2">
        <f t="shared" si="25"/>
        <v>49642</v>
      </c>
    </row>
    <row r="787" spans="1:9">
      <c r="A787" s="1">
        <v>44616</v>
      </c>
      <c r="B787" s="2">
        <v>69847</v>
      </c>
      <c r="C787" s="2">
        <v>74363</v>
      </c>
      <c r="D787" s="2">
        <v>18452</v>
      </c>
      <c r="E787">
        <v>372</v>
      </c>
      <c r="F787" t="s">
        <v>11</v>
      </c>
      <c r="G787" t="s">
        <v>12</v>
      </c>
      <c r="H787" s="2">
        <f t="shared" si="24"/>
        <v>-22968</v>
      </c>
      <c r="I787" s="2">
        <f t="shared" si="25"/>
        <v>92815</v>
      </c>
    </row>
    <row r="788" spans="1:9">
      <c r="A788" s="1">
        <v>44617</v>
      </c>
      <c r="B788" s="2">
        <v>86155</v>
      </c>
      <c r="C788" s="2">
        <v>90348</v>
      </c>
      <c r="D788" s="2">
        <v>18395</v>
      </c>
      <c r="E788">
        <v>320</v>
      </c>
      <c r="F788" t="s">
        <v>7</v>
      </c>
      <c r="G788" t="s">
        <v>12</v>
      </c>
      <c r="H788" s="2">
        <f t="shared" si="24"/>
        <v>-22588</v>
      </c>
      <c r="I788" s="2">
        <f t="shared" si="25"/>
        <v>108743</v>
      </c>
    </row>
    <row r="789" spans="1:9">
      <c r="A789" s="1">
        <v>44618</v>
      </c>
      <c r="B789" s="2">
        <v>139671</v>
      </c>
      <c r="C789" s="2">
        <v>85284</v>
      </c>
      <c r="D789" s="2">
        <v>8765</v>
      </c>
      <c r="E789">
        <v>312</v>
      </c>
      <c r="F789" t="s">
        <v>7</v>
      </c>
      <c r="G789" t="s">
        <v>14</v>
      </c>
      <c r="H789" s="2">
        <f t="shared" si="24"/>
        <v>45622</v>
      </c>
      <c r="I789" s="2">
        <f t="shared" si="25"/>
        <v>94049</v>
      </c>
    </row>
    <row r="790" spans="1:9">
      <c r="A790" s="1">
        <v>44619</v>
      </c>
      <c r="B790" s="2">
        <v>176891</v>
      </c>
      <c r="C790" s="2">
        <v>98847</v>
      </c>
      <c r="D790" s="2">
        <v>23822</v>
      </c>
      <c r="E790">
        <v>440</v>
      </c>
      <c r="F790" t="s">
        <v>11</v>
      </c>
      <c r="G790" t="s">
        <v>14</v>
      </c>
      <c r="H790" s="2">
        <f t="shared" si="24"/>
        <v>54222</v>
      </c>
      <c r="I790" s="2">
        <f t="shared" si="25"/>
        <v>122669</v>
      </c>
    </row>
    <row r="791" spans="1:9">
      <c r="A791" s="1">
        <v>44620</v>
      </c>
      <c r="B791" s="2">
        <v>143310</v>
      </c>
      <c r="C791" s="2">
        <v>52432</v>
      </c>
      <c r="D791" s="2">
        <v>20950</v>
      </c>
      <c r="E791">
        <v>155</v>
      </c>
      <c r="F791" t="s">
        <v>7</v>
      </c>
      <c r="G791" t="s">
        <v>14</v>
      </c>
      <c r="H791" s="2">
        <f t="shared" si="24"/>
        <v>69928</v>
      </c>
      <c r="I791" s="2">
        <f t="shared" si="25"/>
        <v>73382</v>
      </c>
    </row>
    <row r="792" spans="1:9">
      <c r="A792" s="1">
        <v>44621</v>
      </c>
      <c r="B792" s="2">
        <v>191691</v>
      </c>
      <c r="C792" s="2">
        <v>94089</v>
      </c>
      <c r="D792" s="2">
        <v>17502</v>
      </c>
      <c r="E792">
        <v>489</v>
      </c>
      <c r="F792" t="s">
        <v>9</v>
      </c>
      <c r="G792" t="s">
        <v>10</v>
      </c>
      <c r="H792" s="2">
        <f t="shared" si="24"/>
        <v>80100</v>
      </c>
      <c r="I792" s="2">
        <f t="shared" si="25"/>
        <v>111591</v>
      </c>
    </row>
    <row r="793" spans="1:9">
      <c r="A793" s="1">
        <v>44622</v>
      </c>
      <c r="B793" s="2">
        <v>94707</v>
      </c>
      <c r="C793" s="2">
        <v>85398</v>
      </c>
      <c r="D793" s="2">
        <v>14741</v>
      </c>
      <c r="E793">
        <v>441</v>
      </c>
      <c r="F793" t="s">
        <v>7</v>
      </c>
      <c r="G793" t="s">
        <v>12</v>
      </c>
      <c r="H793" s="2">
        <f t="shared" si="24"/>
        <v>-5432</v>
      </c>
      <c r="I793" s="2">
        <f t="shared" si="25"/>
        <v>100139</v>
      </c>
    </row>
    <row r="794" spans="1:9">
      <c r="A794" s="1">
        <v>44623</v>
      </c>
      <c r="B794" s="2">
        <v>141537</v>
      </c>
      <c r="C794" s="2">
        <v>33321</v>
      </c>
      <c r="D794" s="2">
        <v>27742</v>
      </c>
      <c r="E794">
        <v>201</v>
      </c>
      <c r="F794" t="s">
        <v>11</v>
      </c>
      <c r="G794" t="s">
        <v>12</v>
      </c>
      <c r="H794" s="2">
        <f t="shared" si="24"/>
        <v>80474</v>
      </c>
      <c r="I794" s="2">
        <f t="shared" si="25"/>
        <v>61063</v>
      </c>
    </row>
    <row r="795" spans="1:9">
      <c r="A795" s="1">
        <v>44624</v>
      </c>
      <c r="B795" s="2">
        <v>151155</v>
      </c>
      <c r="C795" s="2">
        <v>67383</v>
      </c>
      <c r="D795" s="2">
        <v>29703</v>
      </c>
      <c r="E795">
        <v>291</v>
      </c>
      <c r="F795" t="s">
        <v>9</v>
      </c>
      <c r="G795" t="s">
        <v>14</v>
      </c>
      <c r="H795" s="2">
        <f t="shared" si="24"/>
        <v>54069</v>
      </c>
      <c r="I795" s="2">
        <f t="shared" si="25"/>
        <v>97086</v>
      </c>
    </row>
    <row r="796" spans="1:9">
      <c r="A796" s="1">
        <v>44625</v>
      </c>
      <c r="B796" s="2">
        <v>60281</v>
      </c>
      <c r="C796" s="2">
        <v>82893</v>
      </c>
      <c r="D796" s="2">
        <v>10941</v>
      </c>
      <c r="E796">
        <v>409</v>
      </c>
      <c r="F796" t="s">
        <v>13</v>
      </c>
      <c r="G796" t="s">
        <v>12</v>
      </c>
      <c r="H796" s="2">
        <f t="shared" si="24"/>
        <v>-33553</v>
      </c>
      <c r="I796" s="2">
        <f t="shared" si="25"/>
        <v>93834</v>
      </c>
    </row>
    <row r="797" spans="1:9">
      <c r="A797" s="1">
        <v>44626</v>
      </c>
      <c r="B797" s="2">
        <v>192130</v>
      </c>
      <c r="C797" s="2">
        <v>65820</v>
      </c>
      <c r="D797" s="2">
        <v>29028</v>
      </c>
      <c r="E797">
        <v>299</v>
      </c>
      <c r="F797" t="s">
        <v>11</v>
      </c>
      <c r="G797" t="s">
        <v>12</v>
      </c>
      <c r="H797" s="2">
        <f t="shared" si="24"/>
        <v>97282</v>
      </c>
      <c r="I797" s="2">
        <f t="shared" si="25"/>
        <v>94848</v>
      </c>
    </row>
    <row r="798" spans="1:9">
      <c r="A798" s="1">
        <v>44627</v>
      </c>
      <c r="B798" s="2">
        <v>136260</v>
      </c>
      <c r="C798" s="2">
        <v>96262</v>
      </c>
      <c r="D798" s="2">
        <v>9855</v>
      </c>
      <c r="E798">
        <v>332</v>
      </c>
      <c r="F798" t="s">
        <v>11</v>
      </c>
      <c r="G798" t="s">
        <v>8</v>
      </c>
      <c r="H798" s="2">
        <f t="shared" si="24"/>
        <v>30143</v>
      </c>
      <c r="I798" s="2">
        <f t="shared" si="25"/>
        <v>106117</v>
      </c>
    </row>
    <row r="799" spans="1:9">
      <c r="A799" s="1">
        <v>44628</v>
      </c>
      <c r="B799" s="2">
        <v>124178</v>
      </c>
      <c r="C799" s="2">
        <v>33760</v>
      </c>
      <c r="D799" s="2">
        <v>27931</v>
      </c>
      <c r="E799">
        <v>326</v>
      </c>
      <c r="F799" t="s">
        <v>13</v>
      </c>
      <c r="G799" t="s">
        <v>12</v>
      </c>
      <c r="H799" s="2">
        <f t="shared" si="24"/>
        <v>62487</v>
      </c>
      <c r="I799" s="2">
        <f t="shared" si="25"/>
        <v>61691</v>
      </c>
    </row>
    <row r="800" spans="1:9">
      <c r="A800" s="1">
        <v>44629</v>
      </c>
      <c r="B800" s="2">
        <v>93997</v>
      </c>
      <c r="C800" s="2">
        <v>52190</v>
      </c>
      <c r="D800" s="2">
        <v>28580</v>
      </c>
      <c r="E800">
        <v>470</v>
      </c>
      <c r="F800" t="s">
        <v>11</v>
      </c>
      <c r="G800" t="s">
        <v>8</v>
      </c>
      <c r="H800" s="2">
        <f t="shared" si="24"/>
        <v>13227</v>
      </c>
      <c r="I800" s="2">
        <f t="shared" si="25"/>
        <v>80770</v>
      </c>
    </row>
    <row r="801" spans="1:9">
      <c r="A801" s="1">
        <v>44630</v>
      </c>
      <c r="B801" s="2">
        <v>179273</v>
      </c>
      <c r="C801" s="2">
        <v>97411</v>
      </c>
      <c r="D801" s="2">
        <v>27295</v>
      </c>
      <c r="E801">
        <v>238</v>
      </c>
      <c r="F801" t="s">
        <v>7</v>
      </c>
      <c r="G801" t="s">
        <v>12</v>
      </c>
      <c r="H801" s="2">
        <f t="shared" si="24"/>
        <v>54567</v>
      </c>
      <c r="I801" s="2">
        <f t="shared" si="25"/>
        <v>124706</v>
      </c>
    </row>
    <row r="802" spans="1:9">
      <c r="A802" s="1">
        <v>44631</v>
      </c>
      <c r="B802" s="2">
        <v>192311</v>
      </c>
      <c r="C802" s="2">
        <v>53377</v>
      </c>
      <c r="D802" s="2">
        <v>27865</v>
      </c>
      <c r="E802">
        <v>443</v>
      </c>
      <c r="F802" t="s">
        <v>13</v>
      </c>
      <c r="G802" t="s">
        <v>10</v>
      </c>
      <c r="H802" s="2">
        <f t="shared" si="24"/>
        <v>111069</v>
      </c>
      <c r="I802" s="2">
        <f t="shared" si="25"/>
        <v>81242</v>
      </c>
    </row>
    <row r="803" spans="1:9">
      <c r="A803" s="1">
        <v>44632</v>
      </c>
      <c r="B803" s="2">
        <v>186945</v>
      </c>
      <c r="C803" s="2">
        <v>76737</v>
      </c>
      <c r="D803" s="2">
        <v>20166</v>
      </c>
      <c r="E803">
        <v>404</v>
      </c>
      <c r="F803" t="s">
        <v>11</v>
      </c>
      <c r="G803" t="s">
        <v>14</v>
      </c>
      <c r="H803" s="2">
        <f t="shared" si="24"/>
        <v>90042</v>
      </c>
      <c r="I803" s="2">
        <f t="shared" si="25"/>
        <v>96903</v>
      </c>
    </row>
    <row r="804" spans="1:9">
      <c r="A804" s="1">
        <v>44633</v>
      </c>
      <c r="B804" s="2">
        <v>105272</v>
      </c>
      <c r="C804" s="2">
        <v>99569</v>
      </c>
      <c r="D804" s="2">
        <v>24145</v>
      </c>
      <c r="E804">
        <v>248</v>
      </c>
      <c r="F804" t="s">
        <v>13</v>
      </c>
      <c r="G804" t="s">
        <v>8</v>
      </c>
      <c r="H804" s="2">
        <f t="shared" si="24"/>
        <v>-18442</v>
      </c>
      <c r="I804" s="2">
        <f t="shared" si="25"/>
        <v>123714</v>
      </c>
    </row>
    <row r="805" spans="1:9">
      <c r="A805" s="1">
        <v>44634</v>
      </c>
      <c r="B805" s="2">
        <v>149393</v>
      </c>
      <c r="C805" s="2">
        <v>68211</v>
      </c>
      <c r="D805" s="2">
        <v>25840</v>
      </c>
      <c r="E805">
        <v>214</v>
      </c>
      <c r="F805" t="s">
        <v>13</v>
      </c>
      <c r="G805" t="s">
        <v>14</v>
      </c>
      <c r="H805" s="2">
        <f t="shared" si="24"/>
        <v>55342</v>
      </c>
      <c r="I805" s="2">
        <f t="shared" si="25"/>
        <v>94051</v>
      </c>
    </row>
    <row r="806" spans="1:9">
      <c r="A806" s="1">
        <v>44635</v>
      </c>
      <c r="B806" s="2">
        <v>121212</v>
      </c>
      <c r="C806" s="2">
        <v>33744</v>
      </c>
      <c r="D806" s="2">
        <v>27745</v>
      </c>
      <c r="E806">
        <v>162</v>
      </c>
      <c r="F806" t="s">
        <v>13</v>
      </c>
      <c r="G806" t="s">
        <v>8</v>
      </c>
      <c r="H806" s="2">
        <f t="shared" si="24"/>
        <v>59723</v>
      </c>
      <c r="I806" s="2">
        <f t="shared" si="25"/>
        <v>61489</v>
      </c>
    </row>
    <row r="807" spans="1:9">
      <c r="A807" s="1">
        <v>44636</v>
      </c>
      <c r="B807" s="2">
        <v>180030</v>
      </c>
      <c r="C807" s="2">
        <v>54995</v>
      </c>
      <c r="D807" s="2">
        <v>27077</v>
      </c>
      <c r="E807">
        <v>203</v>
      </c>
      <c r="F807" t="s">
        <v>9</v>
      </c>
      <c r="G807" t="s">
        <v>8</v>
      </c>
      <c r="H807" s="2">
        <f t="shared" si="24"/>
        <v>97958</v>
      </c>
      <c r="I807" s="2">
        <f t="shared" si="25"/>
        <v>82072</v>
      </c>
    </row>
    <row r="808" spans="1:9">
      <c r="A808" s="1">
        <v>44637</v>
      </c>
      <c r="B808" s="2">
        <v>116503</v>
      </c>
      <c r="C808" s="2">
        <v>46977</v>
      </c>
      <c r="D808" s="2">
        <v>10788</v>
      </c>
      <c r="E808">
        <v>438</v>
      </c>
      <c r="F808" t="s">
        <v>11</v>
      </c>
      <c r="G808" t="s">
        <v>8</v>
      </c>
      <c r="H808" s="2">
        <f t="shared" si="24"/>
        <v>58738</v>
      </c>
      <c r="I808" s="2">
        <f t="shared" si="25"/>
        <v>57765</v>
      </c>
    </row>
    <row r="809" spans="1:9">
      <c r="A809" s="1">
        <v>44638</v>
      </c>
      <c r="B809" s="2">
        <v>197710</v>
      </c>
      <c r="C809" s="2">
        <v>64542</v>
      </c>
      <c r="D809" s="2">
        <v>5201</v>
      </c>
      <c r="E809">
        <v>458</v>
      </c>
      <c r="F809" t="s">
        <v>9</v>
      </c>
      <c r="G809" t="s">
        <v>10</v>
      </c>
      <c r="H809" s="2">
        <f t="shared" si="24"/>
        <v>127967</v>
      </c>
      <c r="I809" s="2">
        <f t="shared" si="25"/>
        <v>69743</v>
      </c>
    </row>
    <row r="810" spans="1:9">
      <c r="A810" s="1">
        <v>44639</v>
      </c>
      <c r="B810" s="2">
        <v>66570</v>
      </c>
      <c r="C810" s="2">
        <v>40651</v>
      </c>
      <c r="D810" s="2">
        <v>27544</v>
      </c>
      <c r="E810">
        <v>255</v>
      </c>
      <c r="F810" t="s">
        <v>11</v>
      </c>
      <c r="G810" t="s">
        <v>12</v>
      </c>
      <c r="H810" s="2">
        <f t="shared" si="24"/>
        <v>-1625</v>
      </c>
      <c r="I810" s="2">
        <f t="shared" si="25"/>
        <v>68195</v>
      </c>
    </row>
    <row r="811" spans="1:9">
      <c r="A811" s="1">
        <v>44640</v>
      </c>
      <c r="B811" s="2">
        <v>128785</v>
      </c>
      <c r="C811" s="2">
        <v>46715</v>
      </c>
      <c r="D811" s="2">
        <v>15561</v>
      </c>
      <c r="E811">
        <v>372</v>
      </c>
      <c r="F811" t="s">
        <v>7</v>
      </c>
      <c r="G811" t="s">
        <v>8</v>
      </c>
      <c r="H811" s="2">
        <f t="shared" si="24"/>
        <v>66509</v>
      </c>
      <c r="I811" s="2">
        <f t="shared" si="25"/>
        <v>62276</v>
      </c>
    </row>
    <row r="812" spans="1:9">
      <c r="A812" s="1">
        <v>44641</v>
      </c>
      <c r="B812" s="2">
        <v>69110</v>
      </c>
      <c r="C812" s="2">
        <v>74409</v>
      </c>
      <c r="D812" s="2">
        <v>21901</v>
      </c>
      <c r="E812">
        <v>105</v>
      </c>
      <c r="F812" t="s">
        <v>7</v>
      </c>
      <c r="G812" t="s">
        <v>10</v>
      </c>
      <c r="H812" s="2">
        <f t="shared" si="24"/>
        <v>-27200</v>
      </c>
      <c r="I812" s="2">
        <f t="shared" si="25"/>
        <v>96310</v>
      </c>
    </row>
    <row r="813" spans="1:9">
      <c r="A813" s="1">
        <v>44642</v>
      </c>
      <c r="B813" s="2">
        <v>139141</v>
      </c>
      <c r="C813" s="2">
        <v>54306</v>
      </c>
      <c r="D813" s="2">
        <v>12737</v>
      </c>
      <c r="E813">
        <v>246</v>
      </c>
      <c r="F813" t="s">
        <v>7</v>
      </c>
      <c r="G813" t="s">
        <v>8</v>
      </c>
      <c r="H813" s="2">
        <f t="shared" si="24"/>
        <v>72098</v>
      </c>
      <c r="I813" s="2">
        <f t="shared" si="25"/>
        <v>67043</v>
      </c>
    </row>
    <row r="814" spans="1:9">
      <c r="A814" s="1">
        <v>44643</v>
      </c>
      <c r="B814" s="2">
        <v>72115</v>
      </c>
      <c r="C814" s="2">
        <v>49086</v>
      </c>
      <c r="D814" s="2">
        <v>6988</v>
      </c>
      <c r="E814">
        <v>283</v>
      </c>
      <c r="F814" t="s">
        <v>11</v>
      </c>
      <c r="G814" t="s">
        <v>12</v>
      </c>
      <c r="H814" s="2">
        <f t="shared" si="24"/>
        <v>16041</v>
      </c>
      <c r="I814" s="2">
        <f t="shared" si="25"/>
        <v>56074</v>
      </c>
    </row>
    <row r="815" spans="1:9">
      <c r="A815" s="1">
        <v>44644</v>
      </c>
      <c r="B815" s="2">
        <v>99062</v>
      </c>
      <c r="C815" s="2">
        <v>44376</v>
      </c>
      <c r="D815" s="2">
        <v>20441</v>
      </c>
      <c r="E815">
        <v>127</v>
      </c>
      <c r="F815" t="s">
        <v>13</v>
      </c>
      <c r="G815" t="s">
        <v>8</v>
      </c>
      <c r="H815" s="2">
        <f t="shared" si="24"/>
        <v>34245</v>
      </c>
      <c r="I815" s="2">
        <f t="shared" si="25"/>
        <v>64817</v>
      </c>
    </row>
    <row r="816" spans="1:9">
      <c r="A816" s="1">
        <v>44645</v>
      </c>
      <c r="B816" s="2">
        <v>82911</v>
      </c>
      <c r="C816" s="2">
        <v>91350</v>
      </c>
      <c r="D816" s="2">
        <v>16737</v>
      </c>
      <c r="E816">
        <v>137</v>
      </c>
      <c r="F816" t="s">
        <v>13</v>
      </c>
      <c r="G816" t="s">
        <v>10</v>
      </c>
      <c r="H816" s="2">
        <f t="shared" si="24"/>
        <v>-25176</v>
      </c>
      <c r="I816" s="2">
        <f t="shared" si="25"/>
        <v>108087</v>
      </c>
    </row>
    <row r="817" spans="1:9">
      <c r="A817" s="1">
        <v>44646</v>
      </c>
      <c r="B817" s="2">
        <v>164061</v>
      </c>
      <c r="C817" s="2">
        <v>66636</v>
      </c>
      <c r="D817" s="2">
        <v>19256</v>
      </c>
      <c r="E817">
        <v>218</v>
      </c>
      <c r="F817" t="s">
        <v>9</v>
      </c>
      <c r="G817" t="s">
        <v>12</v>
      </c>
      <c r="H817" s="2">
        <f t="shared" si="24"/>
        <v>78169</v>
      </c>
      <c r="I817" s="2">
        <f t="shared" si="25"/>
        <v>85892</v>
      </c>
    </row>
    <row r="818" spans="1:9">
      <c r="A818" s="1">
        <v>44647</v>
      </c>
      <c r="B818" s="2">
        <v>92556</v>
      </c>
      <c r="C818" s="2">
        <v>81649</v>
      </c>
      <c r="D818" s="2">
        <v>25186</v>
      </c>
      <c r="E818">
        <v>392</v>
      </c>
      <c r="F818" t="s">
        <v>9</v>
      </c>
      <c r="G818" t="s">
        <v>10</v>
      </c>
      <c r="H818" s="2">
        <f t="shared" si="24"/>
        <v>-14279</v>
      </c>
      <c r="I818" s="2">
        <f t="shared" si="25"/>
        <v>106835</v>
      </c>
    </row>
    <row r="819" spans="1:9">
      <c r="A819" s="1">
        <v>44648</v>
      </c>
      <c r="B819" s="2">
        <v>188335</v>
      </c>
      <c r="C819" s="2">
        <v>64610</v>
      </c>
      <c r="D819" s="2">
        <v>27192</v>
      </c>
      <c r="E819">
        <v>470</v>
      </c>
      <c r="F819" t="s">
        <v>7</v>
      </c>
      <c r="G819" t="s">
        <v>12</v>
      </c>
      <c r="H819" s="2">
        <f t="shared" si="24"/>
        <v>96533</v>
      </c>
      <c r="I819" s="2">
        <f t="shared" si="25"/>
        <v>91802</v>
      </c>
    </row>
    <row r="820" spans="1:9">
      <c r="A820" s="1">
        <v>44649</v>
      </c>
      <c r="B820" s="2">
        <v>61969</v>
      </c>
      <c r="C820" s="2">
        <v>40058</v>
      </c>
      <c r="D820" s="2">
        <v>12162</v>
      </c>
      <c r="E820">
        <v>343</v>
      </c>
      <c r="F820" t="s">
        <v>9</v>
      </c>
      <c r="G820" t="s">
        <v>12</v>
      </c>
      <c r="H820" s="2">
        <f t="shared" si="24"/>
        <v>9749</v>
      </c>
      <c r="I820" s="2">
        <f t="shared" si="25"/>
        <v>52220</v>
      </c>
    </row>
    <row r="821" spans="1:9">
      <c r="A821" s="1">
        <v>44650</v>
      </c>
      <c r="B821" s="2">
        <v>103753</v>
      </c>
      <c r="C821" s="2">
        <v>94200</v>
      </c>
      <c r="D821" s="2">
        <v>18065</v>
      </c>
      <c r="E821">
        <v>167</v>
      </c>
      <c r="F821" t="s">
        <v>11</v>
      </c>
      <c r="G821" t="s">
        <v>14</v>
      </c>
      <c r="H821" s="2">
        <f t="shared" si="24"/>
        <v>-8512</v>
      </c>
      <c r="I821" s="2">
        <f t="shared" si="25"/>
        <v>112265</v>
      </c>
    </row>
    <row r="822" spans="1:9">
      <c r="A822" s="1">
        <v>44651</v>
      </c>
      <c r="B822" s="2">
        <v>195542</v>
      </c>
      <c r="C822" s="2">
        <v>76619</v>
      </c>
      <c r="D822" s="2">
        <v>27625</v>
      </c>
      <c r="E822">
        <v>313</v>
      </c>
      <c r="F822" t="s">
        <v>11</v>
      </c>
      <c r="G822" t="s">
        <v>14</v>
      </c>
      <c r="H822" s="2">
        <f t="shared" si="24"/>
        <v>91298</v>
      </c>
      <c r="I822" s="2">
        <f t="shared" si="25"/>
        <v>104244</v>
      </c>
    </row>
    <row r="823" spans="1:9">
      <c r="A823" s="1">
        <v>44652</v>
      </c>
      <c r="B823" s="2">
        <v>181863</v>
      </c>
      <c r="C823" s="2">
        <v>47154</v>
      </c>
      <c r="D823" s="2">
        <v>19114</v>
      </c>
      <c r="E823">
        <v>317</v>
      </c>
      <c r="F823" t="s">
        <v>9</v>
      </c>
      <c r="G823" t="s">
        <v>14</v>
      </c>
      <c r="H823" s="2">
        <f t="shared" si="24"/>
        <v>115595</v>
      </c>
      <c r="I823" s="2">
        <f t="shared" si="25"/>
        <v>66268</v>
      </c>
    </row>
    <row r="824" spans="1:9">
      <c r="A824" s="1">
        <v>44653</v>
      </c>
      <c r="B824" s="2">
        <v>70225</v>
      </c>
      <c r="C824" s="2">
        <v>49539</v>
      </c>
      <c r="D824" s="2">
        <v>13399</v>
      </c>
      <c r="E824">
        <v>276</v>
      </c>
      <c r="F824" t="s">
        <v>9</v>
      </c>
      <c r="G824" t="s">
        <v>12</v>
      </c>
      <c r="H824" s="2">
        <f t="shared" si="24"/>
        <v>7287</v>
      </c>
      <c r="I824" s="2">
        <f t="shared" si="25"/>
        <v>62938</v>
      </c>
    </row>
    <row r="825" spans="1:9">
      <c r="A825" s="1">
        <v>44654</v>
      </c>
      <c r="B825" s="2">
        <v>183008</v>
      </c>
      <c r="C825" s="2">
        <v>90058</v>
      </c>
      <c r="D825" s="2">
        <v>10633</v>
      </c>
      <c r="E825">
        <v>398</v>
      </c>
      <c r="F825" t="s">
        <v>9</v>
      </c>
      <c r="G825" t="s">
        <v>8</v>
      </c>
      <c r="H825" s="2">
        <f t="shared" si="24"/>
        <v>82317</v>
      </c>
      <c r="I825" s="2">
        <f t="shared" si="25"/>
        <v>100691</v>
      </c>
    </row>
    <row r="826" spans="1:9">
      <c r="A826" s="1">
        <v>44655</v>
      </c>
      <c r="B826" s="2">
        <v>165823</v>
      </c>
      <c r="C826" s="2">
        <v>92068</v>
      </c>
      <c r="D826" s="2">
        <v>10755</v>
      </c>
      <c r="E826">
        <v>263</v>
      </c>
      <c r="F826" t="s">
        <v>9</v>
      </c>
      <c r="G826" t="s">
        <v>10</v>
      </c>
      <c r="H826" s="2">
        <f t="shared" si="24"/>
        <v>63000</v>
      </c>
      <c r="I826" s="2">
        <f t="shared" si="25"/>
        <v>102823</v>
      </c>
    </row>
    <row r="827" spans="1:9">
      <c r="A827" s="1">
        <v>44656</v>
      </c>
      <c r="B827" s="2">
        <v>73669</v>
      </c>
      <c r="C827" s="2">
        <v>60373</v>
      </c>
      <c r="D827" s="2">
        <v>15825</v>
      </c>
      <c r="E827">
        <v>157</v>
      </c>
      <c r="F827" t="s">
        <v>7</v>
      </c>
      <c r="G827" t="s">
        <v>10</v>
      </c>
      <c r="H827" s="2">
        <f t="shared" si="24"/>
        <v>-2529</v>
      </c>
      <c r="I827" s="2">
        <f t="shared" si="25"/>
        <v>76198</v>
      </c>
    </row>
    <row r="828" spans="1:9">
      <c r="A828" s="1">
        <v>44657</v>
      </c>
      <c r="B828" s="2">
        <v>184398</v>
      </c>
      <c r="C828" s="2">
        <v>63154</v>
      </c>
      <c r="D828" s="2">
        <v>27693</v>
      </c>
      <c r="E828">
        <v>368</v>
      </c>
      <c r="F828" t="s">
        <v>7</v>
      </c>
      <c r="G828" t="s">
        <v>10</v>
      </c>
      <c r="H828" s="2">
        <f t="shared" si="24"/>
        <v>93551</v>
      </c>
      <c r="I828" s="2">
        <f t="shared" si="25"/>
        <v>90847</v>
      </c>
    </row>
    <row r="829" spans="1:9">
      <c r="A829" s="1">
        <v>44658</v>
      </c>
      <c r="B829" s="2">
        <v>170677</v>
      </c>
      <c r="C829" s="2">
        <v>36031</v>
      </c>
      <c r="D829" s="2">
        <v>9117</v>
      </c>
      <c r="E829">
        <v>407</v>
      </c>
      <c r="F829" t="s">
        <v>9</v>
      </c>
      <c r="G829" t="s">
        <v>14</v>
      </c>
      <c r="H829" s="2">
        <f t="shared" si="24"/>
        <v>125529</v>
      </c>
      <c r="I829" s="2">
        <f t="shared" si="25"/>
        <v>45148</v>
      </c>
    </row>
    <row r="830" spans="1:9">
      <c r="A830" s="1">
        <v>44659</v>
      </c>
      <c r="B830" s="2">
        <v>108320</v>
      </c>
      <c r="C830" s="2">
        <v>52785</v>
      </c>
      <c r="D830" s="2">
        <v>29729</v>
      </c>
      <c r="E830">
        <v>157</v>
      </c>
      <c r="F830" t="s">
        <v>11</v>
      </c>
      <c r="G830" t="s">
        <v>12</v>
      </c>
      <c r="H830" s="2">
        <f t="shared" si="24"/>
        <v>25806</v>
      </c>
      <c r="I830" s="2">
        <f t="shared" si="25"/>
        <v>82514</v>
      </c>
    </row>
    <row r="831" spans="1:9">
      <c r="A831" s="1">
        <v>44660</v>
      </c>
      <c r="B831" s="2">
        <v>185354</v>
      </c>
      <c r="C831" s="2">
        <v>58669</v>
      </c>
      <c r="D831" s="2">
        <v>6518</v>
      </c>
      <c r="E831">
        <v>387</v>
      </c>
      <c r="F831" t="s">
        <v>7</v>
      </c>
      <c r="G831" t="s">
        <v>14</v>
      </c>
      <c r="H831" s="2">
        <f t="shared" si="24"/>
        <v>120167</v>
      </c>
      <c r="I831" s="2">
        <f t="shared" si="25"/>
        <v>65187</v>
      </c>
    </row>
    <row r="832" spans="1:9">
      <c r="A832" s="1">
        <v>44661</v>
      </c>
      <c r="B832" s="2">
        <v>148009</v>
      </c>
      <c r="C832" s="2">
        <v>32282</v>
      </c>
      <c r="D832" s="2">
        <v>27547</v>
      </c>
      <c r="E832">
        <v>204</v>
      </c>
      <c r="F832" t="s">
        <v>11</v>
      </c>
      <c r="G832" t="s">
        <v>8</v>
      </c>
      <c r="H832" s="2">
        <f t="shared" si="24"/>
        <v>88180</v>
      </c>
      <c r="I832" s="2">
        <f t="shared" si="25"/>
        <v>59829</v>
      </c>
    </row>
    <row r="833" spans="1:9">
      <c r="A833" s="1">
        <v>44662</v>
      </c>
      <c r="B833" s="2">
        <v>88625</v>
      </c>
      <c r="C833" s="2">
        <v>64624</v>
      </c>
      <c r="D833" s="2">
        <v>21346</v>
      </c>
      <c r="E833">
        <v>327</v>
      </c>
      <c r="F833" t="s">
        <v>13</v>
      </c>
      <c r="G833" t="s">
        <v>12</v>
      </c>
      <c r="H833" s="2">
        <f t="shared" si="24"/>
        <v>2655</v>
      </c>
      <c r="I833" s="2">
        <f t="shared" si="25"/>
        <v>85970</v>
      </c>
    </row>
    <row r="834" spans="1:9">
      <c r="A834" s="1">
        <v>44663</v>
      </c>
      <c r="B834" s="2">
        <v>84089</v>
      </c>
      <c r="C834" s="2">
        <v>78438</v>
      </c>
      <c r="D834" s="2">
        <v>7600</v>
      </c>
      <c r="E834">
        <v>346</v>
      </c>
      <c r="F834" t="s">
        <v>11</v>
      </c>
      <c r="G834" t="s">
        <v>10</v>
      </c>
      <c r="H834" s="2">
        <f t="shared" si="24"/>
        <v>-1949</v>
      </c>
      <c r="I834" s="2">
        <f t="shared" si="25"/>
        <v>86038</v>
      </c>
    </row>
    <row r="835" spans="1:9">
      <c r="A835" s="1">
        <v>44664</v>
      </c>
      <c r="B835" s="2">
        <v>96487</v>
      </c>
      <c r="C835" s="2">
        <v>97534</v>
      </c>
      <c r="D835" s="2">
        <v>18237</v>
      </c>
      <c r="E835">
        <v>287</v>
      </c>
      <c r="F835" t="s">
        <v>9</v>
      </c>
      <c r="G835" t="s">
        <v>14</v>
      </c>
      <c r="H835" s="2">
        <f t="shared" ref="H835:H898" si="26">B835-C835-D835</f>
        <v>-19284</v>
      </c>
      <c r="I835" s="2">
        <f t="shared" ref="I835:I898" si="27">C835+D835</f>
        <v>115771</v>
      </c>
    </row>
    <row r="836" spans="1:9">
      <c r="A836" s="1">
        <v>44665</v>
      </c>
      <c r="B836" s="2">
        <v>170448</v>
      </c>
      <c r="C836" s="2">
        <v>61705</v>
      </c>
      <c r="D836" s="2">
        <v>23579</v>
      </c>
      <c r="E836">
        <v>182</v>
      </c>
      <c r="F836" t="s">
        <v>13</v>
      </c>
      <c r="G836" t="s">
        <v>14</v>
      </c>
      <c r="H836" s="2">
        <f t="shared" si="26"/>
        <v>85164</v>
      </c>
      <c r="I836" s="2">
        <f t="shared" si="27"/>
        <v>85284</v>
      </c>
    </row>
    <row r="837" spans="1:9">
      <c r="A837" s="1">
        <v>44666</v>
      </c>
      <c r="B837" s="2">
        <v>110138</v>
      </c>
      <c r="C837" s="2">
        <v>68244</v>
      </c>
      <c r="D837" s="2">
        <v>8554</v>
      </c>
      <c r="E837">
        <v>285</v>
      </c>
      <c r="F837" t="s">
        <v>7</v>
      </c>
      <c r="G837" t="s">
        <v>8</v>
      </c>
      <c r="H837" s="2">
        <f t="shared" si="26"/>
        <v>33340</v>
      </c>
      <c r="I837" s="2">
        <f t="shared" si="27"/>
        <v>76798</v>
      </c>
    </row>
    <row r="838" spans="1:9">
      <c r="A838" s="1">
        <v>44667</v>
      </c>
      <c r="B838" s="2">
        <v>114061</v>
      </c>
      <c r="C838" s="2">
        <v>67437</v>
      </c>
      <c r="D838" s="2">
        <v>21193</v>
      </c>
      <c r="E838">
        <v>351</v>
      </c>
      <c r="F838" t="s">
        <v>7</v>
      </c>
      <c r="G838" t="s">
        <v>8</v>
      </c>
      <c r="H838" s="2">
        <f t="shared" si="26"/>
        <v>25431</v>
      </c>
      <c r="I838" s="2">
        <f t="shared" si="27"/>
        <v>88630</v>
      </c>
    </row>
    <row r="839" spans="1:9">
      <c r="A839" s="1">
        <v>44668</v>
      </c>
      <c r="B839" s="2">
        <v>161376</v>
      </c>
      <c r="C839" s="2">
        <v>80583</v>
      </c>
      <c r="D839" s="2">
        <v>24233</v>
      </c>
      <c r="E839">
        <v>454</v>
      </c>
      <c r="F839" t="s">
        <v>13</v>
      </c>
      <c r="G839" t="s">
        <v>14</v>
      </c>
      <c r="H839" s="2">
        <f t="shared" si="26"/>
        <v>56560</v>
      </c>
      <c r="I839" s="2">
        <f t="shared" si="27"/>
        <v>104816</v>
      </c>
    </row>
    <row r="840" spans="1:9">
      <c r="A840" s="1">
        <v>44669</v>
      </c>
      <c r="B840" s="2">
        <v>139134</v>
      </c>
      <c r="C840" s="2">
        <v>68392</v>
      </c>
      <c r="D840" s="2">
        <v>20253</v>
      </c>
      <c r="E840">
        <v>337</v>
      </c>
      <c r="F840" t="s">
        <v>11</v>
      </c>
      <c r="G840" t="s">
        <v>8</v>
      </c>
      <c r="H840" s="2">
        <f t="shared" si="26"/>
        <v>50489</v>
      </c>
      <c r="I840" s="2">
        <f t="shared" si="27"/>
        <v>88645</v>
      </c>
    </row>
    <row r="841" spans="1:9">
      <c r="A841" s="1">
        <v>44670</v>
      </c>
      <c r="B841" s="2">
        <v>107055</v>
      </c>
      <c r="C841" s="2">
        <v>37461</v>
      </c>
      <c r="D841" s="2">
        <v>21194</v>
      </c>
      <c r="E841">
        <v>459</v>
      </c>
      <c r="F841" t="s">
        <v>7</v>
      </c>
      <c r="G841" t="s">
        <v>10</v>
      </c>
      <c r="H841" s="2">
        <f t="shared" si="26"/>
        <v>48400</v>
      </c>
      <c r="I841" s="2">
        <f t="shared" si="27"/>
        <v>58655</v>
      </c>
    </row>
    <row r="842" spans="1:9">
      <c r="A842" s="1">
        <v>44671</v>
      </c>
      <c r="B842" s="2">
        <v>79508</v>
      </c>
      <c r="C842" s="2">
        <v>40516</v>
      </c>
      <c r="D842" s="2">
        <v>6742</v>
      </c>
      <c r="E842">
        <v>283</v>
      </c>
      <c r="F842" t="s">
        <v>9</v>
      </c>
      <c r="G842" t="s">
        <v>8</v>
      </c>
      <c r="H842" s="2">
        <f t="shared" si="26"/>
        <v>32250</v>
      </c>
      <c r="I842" s="2">
        <f t="shared" si="27"/>
        <v>47258</v>
      </c>
    </row>
    <row r="843" spans="1:9">
      <c r="A843" s="1">
        <v>44672</v>
      </c>
      <c r="B843" s="2">
        <v>170169</v>
      </c>
      <c r="C843" s="2">
        <v>47514</v>
      </c>
      <c r="D843" s="2">
        <v>6306</v>
      </c>
      <c r="E843">
        <v>383</v>
      </c>
      <c r="F843" t="s">
        <v>13</v>
      </c>
      <c r="G843" t="s">
        <v>8</v>
      </c>
      <c r="H843" s="2">
        <f t="shared" si="26"/>
        <v>116349</v>
      </c>
      <c r="I843" s="2">
        <f t="shared" si="27"/>
        <v>53820</v>
      </c>
    </row>
    <row r="844" spans="1:9">
      <c r="A844" s="1">
        <v>44673</v>
      </c>
      <c r="B844" s="2">
        <v>68125</v>
      </c>
      <c r="C844" s="2">
        <v>66268</v>
      </c>
      <c r="D844" s="2">
        <v>8849</v>
      </c>
      <c r="E844">
        <v>484</v>
      </c>
      <c r="F844" t="s">
        <v>9</v>
      </c>
      <c r="G844" t="s">
        <v>14</v>
      </c>
      <c r="H844" s="2">
        <f t="shared" si="26"/>
        <v>-6992</v>
      </c>
      <c r="I844" s="2">
        <f t="shared" si="27"/>
        <v>75117</v>
      </c>
    </row>
    <row r="845" spans="1:9">
      <c r="A845" s="1">
        <v>44674</v>
      </c>
      <c r="B845" s="2">
        <v>96059</v>
      </c>
      <c r="C845" s="2">
        <v>66788</v>
      </c>
      <c r="D845" s="2">
        <v>17360</v>
      </c>
      <c r="E845">
        <v>309</v>
      </c>
      <c r="F845" t="s">
        <v>13</v>
      </c>
      <c r="G845" t="s">
        <v>14</v>
      </c>
      <c r="H845" s="2">
        <f t="shared" si="26"/>
        <v>11911</v>
      </c>
      <c r="I845" s="2">
        <f t="shared" si="27"/>
        <v>84148</v>
      </c>
    </row>
    <row r="846" spans="1:9">
      <c r="A846" s="1">
        <v>44675</v>
      </c>
      <c r="B846" s="2">
        <v>163409</v>
      </c>
      <c r="C846" s="2">
        <v>91049</v>
      </c>
      <c r="D846" s="2">
        <v>17768</v>
      </c>
      <c r="E846">
        <v>403</v>
      </c>
      <c r="F846" t="s">
        <v>7</v>
      </c>
      <c r="G846" t="s">
        <v>12</v>
      </c>
      <c r="H846" s="2">
        <f t="shared" si="26"/>
        <v>54592</v>
      </c>
      <c r="I846" s="2">
        <f t="shared" si="27"/>
        <v>108817</v>
      </c>
    </row>
    <row r="847" spans="1:9">
      <c r="A847" s="1">
        <v>44676</v>
      </c>
      <c r="B847" s="2">
        <v>65704</v>
      </c>
      <c r="C847" s="2">
        <v>92493</v>
      </c>
      <c r="D847" s="2">
        <v>28903</v>
      </c>
      <c r="E847">
        <v>395</v>
      </c>
      <c r="F847" t="s">
        <v>11</v>
      </c>
      <c r="G847" t="s">
        <v>12</v>
      </c>
      <c r="H847" s="2">
        <f t="shared" si="26"/>
        <v>-55692</v>
      </c>
      <c r="I847" s="2">
        <f t="shared" si="27"/>
        <v>121396</v>
      </c>
    </row>
    <row r="848" spans="1:9">
      <c r="A848" s="1">
        <v>44677</v>
      </c>
      <c r="B848" s="2">
        <v>171279</v>
      </c>
      <c r="C848" s="2">
        <v>66027</v>
      </c>
      <c r="D848" s="2">
        <v>18032</v>
      </c>
      <c r="E848">
        <v>196</v>
      </c>
      <c r="F848" t="s">
        <v>13</v>
      </c>
      <c r="G848" t="s">
        <v>14</v>
      </c>
      <c r="H848" s="2">
        <f t="shared" si="26"/>
        <v>87220</v>
      </c>
      <c r="I848" s="2">
        <f t="shared" si="27"/>
        <v>84059</v>
      </c>
    </row>
    <row r="849" spans="1:9">
      <c r="A849" s="1">
        <v>44678</v>
      </c>
      <c r="B849" s="2">
        <v>178516</v>
      </c>
      <c r="C849" s="2">
        <v>72849</v>
      </c>
      <c r="D849" s="2">
        <v>9195</v>
      </c>
      <c r="E849">
        <v>307</v>
      </c>
      <c r="F849" t="s">
        <v>13</v>
      </c>
      <c r="G849" t="s">
        <v>8</v>
      </c>
      <c r="H849" s="2">
        <f t="shared" si="26"/>
        <v>96472</v>
      </c>
      <c r="I849" s="2">
        <f t="shared" si="27"/>
        <v>82044</v>
      </c>
    </row>
    <row r="850" spans="1:9">
      <c r="A850" s="1">
        <v>44679</v>
      </c>
      <c r="B850" s="2">
        <v>174044</v>
      </c>
      <c r="C850" s="2">
        <v>47858</v>
      </c>
      <c r="D850" s="2">
        <v>26562</v>
      </c>
      <c r="E850">
        <v>469</v>
      </c>
      <c r="F850" t="s">
        <v>9</v>
      </c>
      <c r="G850" t="s">
        <v>8</v>
      </c>
      <c r="H850" s="2">
        <f t="shared" si="26"/>
        <v>99624</v>
      </c>
      <c r="I850" s="2">
        <f t="shared" si="27"/>
        <v>74420</v>
      </c>
    </row>
    <row r="851" spans="1:9">
      <c r="A851" s="1">
        <v>44680</v>
      </c>
      <c r="B851" s="2">
        <v>89165</v>
      </c>
      <c r="C851" s="2">
        <v>82395</v>
      </c>
      <c r="D851" s="2">
        <v>23939</v>
      </c>
      <c r="E851">
        <v>487</v>
      </c>
      <c r="F851" t="s">
        <v>7</v>
      </c>
      <c r="G851" t="s">
        <v>12</v>
      </c>
      <c r="H851" s="2">
        <f t="shared" si="26"/>
        <v>-17169</v>
      </c>
      <c r="I851" s="2">
        <f t="shared" si="27"/>
        <v>106334</v>
      </c>
    </row>
    <row r="852" spans="1:9">
      <c r="A852" s="1">
        <v>44681</v>
      </c>
      <c r="B852" s="2">
        <v>127203</v>
      </c>
      <c r="C852" s="2">
        <v>69758</v>
      </c>
      <c r="D852" s="2">
        <v>23689</v>
      </c>
      <c r="E852">
        <v>236</v>
      </c>
      <c r="F852" t="s">
        <v>9</v>
      </c>
      <c r="G852" t="s">
        <v>12</v>
      </c>
      <c r="H852" s="2">
        <f t="shared" si="26"/>
        <v>33756</v>
      </c>
      <c r="I852" s="2">
        <f t="shared" si="27"/>
        <v>93447</v>
      </c>
    </row>
    <row r="853" spans="1:9">
      <c r="A853" s="1">
        <v>44682</v>
      </c>
      <c r="B853" s="2">
        <v>64114</v>
      </c>
      <c r="C853" s="2">
        <v>84312</v>
      </c>
      <c r="D853" s="2">
        <v>12619</v>
      </c>
      <c r="E853">
        <v>466</v>
      </c>
      <c r="F853" t="s">
        <v>7</v>
      </c>
      <c r="G853" t="s">
        <v>12</v>
      </c>
      <c r="H853" s="2">
        <f t="shared" si="26"/>
        <v>-32817</v>
      </c>
      <c r="I853" s="2">
        <f t="shared" si="27"/>
        <v>96931</v>
      </c>
    </row>
    <row r="854" spans="1:9">
      <c r="A854" s="1">
        <v>44683</v>
      </c>
      <c r="B854" s="2">
        <v>96321</v>
      </c>
      <c r="C854" s="2">
        <v>98670</v>
      </c>
      <c r="D854" s="2">
        <v>14280</v>
      </c>
      <c r="E854">
        <v>499</v>
      </c>
      <c r="F854" t="s">
        <v>9</v>
      </c>
      <c r="G854" t="s">
        <v>10</v>
      </c>
      <c r="H854" s="2">
        <f t="shared" si="26"/>
        <v>-16629</v>
      </c>
      <c r="I854" s="2">
        <f t="shared" si="27"/>
        <v>112950</v>
      </c>
    </row>
    <row r="855" spans="1:9">
      <c r="A855" s="1">
        <v>44684</v>
      </c>
      <c r="B855" s="2">
        <v>133297</v>
      </c>
      <c r="C855" s="2">
        <v>45434</v>
      </c>
      <c r="D855" s="2">
        <v>7642</v>
      </c>
      <c r="E855">
        <v>283</v>
      </c>
      <c r="F855" t="s">
        <v>13</v>
      </c>
      <c r="G855" t="s">
        <v>10</v>
      </c>
      <c r="H855" s="2">
        <f t="shared" si="26"/>
        <v>80221</v>
      </c>
      <c r="I855" s="2">
        <f t="shared" si="27"/>
        <v>53076</v>
      </c>
    </row>
    <row r="856" spans="1:9">
      <c r="A856" s="1">
        <v>44685</v>
      </c>
      <c r="B856" s="2">
        <v>156652</v>
      </c>
      <c r="C856" s="2">
        <v>94047</v>
      </c>
      <c r="D856" s="2">
        <v>14369</v>
      </c>
      <c r="E856">
        <v>175</v>
      </c>
      <c r="F856" t="s">
        <v>9</v>
      </c>
      <c r="G856" t="s">
        <v>12</v>
      </c>
      <c r="H856" s="2">
        <f t="shared" si="26"/>
        <v>48236</v>
      </c>
      <c r="I856" s="2">
        <f t="shared" si="27"/>
        <v>108416</v>
      </c>
    </row>
    <row r="857" spans="1:9">
      <c r="A857" s="1">
        <v>44686</v>
      </c>
      <c r="B857" s="2">
        <v>159304</v>
      </c>
      <c r="C857" s="2">
        <v>77775</v>
      </c>
      <c r="D857" s="2">
        <v>19296</v>
      </c>
      <c r="E857">
        <v>386</v>
      </c>
      <c r="F857" t="s">
        <v>11</v>
      </c>
      <c r="G857" t="s">
        <v>8</v>
      </c>
      <c r="H857" s="2">
        <f t="shared" si="26"/>
        <v>62233</v>
      </c>
      <c r="I857" s="2">
        <f t="shared" si="27"/>
        <v>97071</v>
      </c>
    </row>
    <row r="858" spans="1:9">
      <c r="A858" s="1">
        <v>44687</v>
      </c>
      <c r="B858" s="2">
        <v>77772</v>
      </c>
      <c r="C858" s="2">
        <v>96677</v>
      </c>
      <c r="D858" s="2">
        <v>27793</v>
      </c>
      <c r="E858">
        <v>474</v>
      </c>
      <c r="F858" t="s">
        <v>7</v>
      </c>
      <c r="G858" t="s">
        <v>12</v>
      </c>
      <c r="H858" s="2">
        <f t="shared" si="26"/>
        <v>-46698</v>
      </c>
      <c r="I858" s="2">
        <f t="shared" si="27"/>
        <v>124470</v>
      </c>
    </row>
    <row r="859" spans="1:9">
      <c r="A859" s="1">
        <v>44688</v>
      </c>
      <c r="B859" s="2">
        <v>163754</v>
      </c>
      <c r="C859" s="2">
        <v>75734</v>
      </c>
      <c r="D859" s="2">
        <v>20438</v>
      </c>
      <c r="E859">
        <v>241</v>
      </c>
      <c r="F859" t="s">
        <v>7</v>
      </c>
      <c r="G859" t="s">
        <v>10</v>
      </c>
      <c r="H859" s="2">
        <f t="shared" si="26"/>
        <v>67582</v>
      </c>
      <c r="I859" s="2">
        <f t="shared" si="27"/>
        <v>96172</v>
      </c>
    </row>
    <row r="860" spans="1:9">
      <c r="A860" s="1">
        <v>44689</v>
      </c>
      <c r="B860" s="2">
        <v>63712</v>
      </c>
      <c r="C860" s="2">
        <v>70603</v>
      </c>
      <c r="D860" s="2">
        <v>20674</v>
      </c>
      <c r="E860">
        <v>336</v>
      </c>
      <c r="F860" t="s">
        <v>13</v>
      </c>
      <c r="G860" t="s">
        <v>8</v>
      </c>
      <c r="H860" s="2">
        <f t="shared" si="26"/>
        <v>-27565</v>
      </c>
      <c r="I860" s="2">
        <f t="shared" si="27"/>
        <v>91277</v>
      </c>
    </row>
    <row r="861" spans="1:9">
      <c r="A861" s="1">
        <v>44690</v>
      </c>
      <c r="B861" s="2">
        <v>192439</v>
      </c>
      <c r="C861" s="2">
        <v>98803</v>
      </c>
      <c r="D861" s="2">
        <v>9757</v>
      </c>
      <c r="E861">
        <v>124</v>
      </c>
      <c r="F861" t="s">
        <v>7</v>
      </c>
      <c r="G861" t="s">
        <v>10</v>
      </c>
      <c r="H861" s="2">
        <f t="shared" si="26"/>
        <v>83879</v>
      </c>
      <c r="I861" s="2">
        <f t="shared" si="27"/>
        <v>108560</v>
      </c>
    </row>
    <row r="862" spans="1:9">
      <c r="A862" s="1">
        <v>44691</v>
      </c>
      <c r="B862" s="2">
        <v>175142</v>
      </c>
      <c r="C862" s="2">
        <v>69332</v>
      </c>
      <c r="D862" s="2">
        <v>7994</v>
      </c>
      <c r="E862">
        <v>389</v>
      </c>
      <c r="F862" t="s">
        <v>11</v>
      </c>
      <c r="G862" t="s">
        <v>8</v>
      </c>
      <c r="H862" s="2">
        <f t="shared" si="26"/>
        <v>97816</v>
      </c>
      <c r="I862" s="2">
        <f t="shared" si="27"/>
        <v>77326</v>
      </c>
    </row>
    <row r="863" spans="1:9">
      <c r="A863" s="1">
        <v>44692</v>
      </c>
      <c r="B863" s="2">
        <v>151736</v>
      </c>
      <c r="C863" s="2">
        <v>51312</v>
      </c>
      <c r="D863" s="2">
        <v>20226</v>
      </c>
      <c r="E863">
        <v>166</v>
      </c>
      <c r="F863" t="s">
        <v>9</v>
      </c>
      <c r="G863" t="s">
        <v>10</v>
      </c>
      <c r="H863" s="2">
        <f t="shared" si="26"/>
        <v>80198</v>
      </c>
      <c r="I863" s="2">
        <f t="shared" si="27"/>
        <v>71538</v>
      </c>
    </row>
    <row r="864" spans="1:9">
      <c r="A864" s="1">
        <v>44693</v>
      </c>
      <c r="B864" s="2">
        <v>111924</v>
      </c>
      <c r="C864" s="2">
        <v>74179</v>
      </c>
      <c r="D864" s="2">
        <v>6271</v>
      </c>
      <c r="E864">
        <v>349</v>
      </c>
      <c r="F864" t="s">
        <v>13</v>
      </c>
      <c r="G864" t="s">
        <v>8</v>
      </c>
      <c r="H864" s="2">
        <f t="shared" si="26"/>
        <v>31474</v>
      </c>
      <c r="I864" s="2">
        <f t="shared" si="27"/>
        <v>80450</v>
      </c>
    </row>
    <row r="865" spans="1:9">
      <c r="A865" s="1">
        <v>44694</v>
      </c>
      <c r="B865" s="2">
        <v>63726</v>
      </c>
      <c r="C865" s="2">
        <v>70379</v>
      </c>
      <c r="D865" s="2">
        <v>6813</v>
      </c>
      <c r="E865">
        <v>217</v>
      </c>
      <c r="F865" t="s">
        <v>11</v>
      </c>
      <c r="G865" t="s">
        <v>8</v>
      </c>
      <c r="H865" s="2">
        <f t="shared" si="26"/>
        <v>-13466</v>
      </c>
      <c r="I865" s="2">
        <f t="shared" si="27"/>
        <v>77192</v>
      </c>
    </row>
    <row r="866" spans="1:9">
      <c r="A866" s="1">
        <v>44695</v>
      </c>
      <c r="B866" s="2">
        <v>149152</v>
      </c>
      <c r="C866" s="2">
        <v>47297</v>
      </c>
      <c r="D866" s="2">
        <v>23845</v>
      </c>
      <c r="E866">
        <v>172</v>
      </c>
      <c r="F866" t="s">
        <v>7</v>
      </c>
      <c r="G866" t="s">
        <v>8</v>
      </c>
      <c r="H866" s="2">
        <f t="shared" si="26"/>
        <v>78010</v>
      </c>
      <c r="I866" s="2">
        <f t="shared" si="27"/>
        <v>71142</v>
      </c>
    </row>
    <row r="867" spans="1:9">
      <c r="A867" s="1">
        <v>44696</v>
      </c>
      <c r="B867" s="2">
        <v>87723</v>
      </c>
      <c r="C867" s="2">
        <v>32011</v>
      </c>
      <c r="D867" s="2">
        <v>25504</v>
      </c>
      <c r="E867">
        <v>381</v>
      </c>
      <c r="F867" t="s">
        <v>7</v>
      </c>
      <c r="G867" t="s">
        <v>8</v>
      </c>
      <c r="H867" s="2">
        <f t="shared" si="26"/>
        <v>30208</v>
      </c>
      <c r="I867" s="2">
        <f t="shared" si="27"/>
        <v>57515</v>
      </c>
    </row>
    <row r="868" spans="1:9">
      <c r="A868" s="1">
        <v>44697</v>
      </c>
      <c r="B868" s="2">
        <v>186969</v>
      </c>
      <c r="C868" s="2">
        <v>74014</v>
      </c>
      <c r="D868" s="2">
        <v>27508</v>
      </c>
      <c r="E868">
        <v>459</v>
      </c>
      <c r="F868" t="s">
        <v>11</v>
      </c>
      <c r="G868" t="s">
        <v>14</v>
      </c>
      <c r="H868" s="2">
        <f t="shared" si="26"/>
        <v>85447</v>
      </c>
      <c r="I868" s="2">
        <f t="shared" si="27"/>
        <v>101522</v>
      </c>
    </row>
    <row r="869" spans="1:9">
      <c r="A869" s="1">
        <v>44698</v>
      </c>
      <c r="B869" s="2">
        <v>160494</v>
      </c>
      <c r="C869" s="2">
        <v>41738</v>
      </c>
      <c r="D869" s="2">
        <v>13475</v>
      </c>
      <c r="E869">
        <v>109</v>
      </c>
      <c r="F869" t="s">
        <v>9</v>
      </c>
      <c r="G869" t="s">
        <v>10</v>
      </c>
      <c r="H869" s="2">
        <f t="shared" si="26"/>
        <v>105281</v>
      </c>
      <c r="I869" s="2">
        <f t="shared" si="27"/>
        <v>55213</v>
      </c>
    </row>
    <row r="870" spans="1:9">
      <c r="A870" s="1">
        <v>44699</v>
      </c>
      <c r="B870" s="2">
        <v>95643</v>
      </c>
      <c r="C870" s="2">
        <v>77498</v>
      </c>
      <c r="D870" s="2">
        <v>9396</v>
      </c>
      <c r="E870">
        <v>310</v>
      </c>
      <c r="F870" t="s">
        <v>9</v>
      </c>
      <c r="G870" t="s">
        <v>10</v>
      </c>
      <c r="H870" s="2">
        <f t="shared" si="26"/>
        <v>8749</v>
      </c>
      <c r="I870" s="2">
        <f t="shared" si="27"/>
        <v>86894</v>
      </c>
    </row>
    <row r="871" spans="1:9">
      <c r="A871" s="1">
        <v>44700</v>
      </c>
      <c r="B871" s="2">
        <v>163896</v>
      </c>
      <c r="C871" s="2">
        <v>41120</v>
      </c>
      <c r="D871" s="2">
        <v>14283</v>
      </c>
      <c r="E871">
        <v>422</v>
      </c>
      <c r="F871" t="s">
        <v>13</v>
      </c>
      <c r="G871" t="s">
        <v>14</v>
      </c>
      <c r="H871" s="2">
        <f t="shared" si="26"/>
        <v>108493</v>
      </c>
      <c r="I871" s="2">
        <f t="shared" si="27"/>
        <v>55403</v>
      </c>
    </row>
    <row r="872" spans="1:9">
      <c r="A872" s="1">
        <v>44701</v>
      </c>
      <c r="B872" s="2">
        <v>199999</v>
      </c>
      <c r="C872" s="2">
        <v>38767</v>
      </c>
      <c r="D872" s="2">
        <v>18318</v>
      </c>
      <c r="E872">
        <v>251</v>
      </c>
      <c r="F872" t="s">
        <v>7</v>
      </c>
      <c r="G872" t="s">
        <v>8</v>
      </c>
      <c r="H872" s="2">
        <f t="shared" si="26"/>
        <v>142914</v>
      </c>
      <c r="I872" s="2">
        <f t="shared" si="27"/>
        <v>57085</v>
      </c>
    </row>
    <row r="873" spans="1:9">
      <c r="A873" s="1">
        <v>44702</v>
      </c>
      <c r="B873" s="2">
        <v>153680</v>
      </c>
      <c r="C873" s="2">
        <v>52852</v>
      </c>
      <c r="D873" s="2">
        <v>22200</v>
      </c>
      <c r="E873">
        <v>104</v>
      </c>
      <c r="F873" t="s">
        <v>11</v>
      </c>
      <c r="G873" t="s">
        <v>8</v>
      </c>
      <c r="H873" s="2">
        <f t="shared" si="26"/>
        <v>78628</v>
      </c>
      <c r="I873" s="2">
        <f t="shared" si="27"/>
        <v>75052</v>
      </c>
    </row>
    <row r="874" spans="1:9">
      <c r="A874" s="1">
        <v>44703</v>
      </c>
      <c r="B874" s="2">
        <v>156546</v>
      </c>
      <c r="C874" s="2">
        <v>30929</v>
      </c>
      <c r="D874" s="2">
        <v>28688</v>
      </c>
      <c r="E874">
        <v>294</v>
      </c>
      <c r="F874" t="s">
        <v>9</v>
      </c>
      <c r="G874" t="s">
        <v>10</v>
      </c>
      <c r="H874" s="2">
        <f t="shared" si="26"/>
        <v>96929</v>
      </c>
      <c r="I874" s="2">
        <f t="shared" si="27"/>
        <v>59617</v>
      </c>
    </row>
    <row r="875" spans="1:9">
      <c r="A875" s="1">
        <v>44704</v>
      </c>
      <c r="B875" s="2">
        <v>139973</v>
      </c>
      <c r="C875" s="2">
        <v>47438</v>
      </c>
      <c r="D875" s="2">
        <v>28715</v>
      </c>
      <c r="E875">
        <v>382</v>
      </c>
      <c r="F875" t="s">
        <v>13</v>
      </c>
      <c r="G875" t="s">
        <v>14</v>
      </c>
      <c r="H875" s="2">
        <f t="shared" si="26"/>
        <v>63820</v>
      </c>
      <c r="I875" s="2">
        <f t="shared" si="27"/>
        <v>76153</v>
      </c>
    </row>
    <row r="876" spans="1:9">
      <c r="A876" s="1">
        <v>44705</v>
      </c>
      <c r="B876" s="2">
        <v>123449</v>
      </c>
      <c r="C876" s="2">
        <v>78515</v>
      </c>
      <c r="D876" s="2">
        <v>5082</v>
      </c>
      <c r="E876">
        <v>212</v>
      </c>
      <c r="F876" t="s">
        <v>7</v>
      </c>
      <c r="G876" t="s">
        <v>8</v>
      </c>
      <c r="H876" s="2">
        <f t="shared" si="26"/>
        <v>39852</v>
      </c>
      <c r="I876" s="2">
        <f t="shared" si="27"/>
        <v>83597</v>
      </c>
    </row>
    <row r="877" spans="1:9">
      <c r="A877" s="1">
        <v>44706</v>
      </c>
      <c r="B877" s="2">
        <v>169834</v>
      </c>
      <c r="C877" s="2">
        <v>35744</v>
      </c>
      <c r="D877" s="2">
        <v>6920</v>
      </c>
      <c r="E877">
        <v>370</v>
      </c>
      <c r="F877" t="s">
        <v>7</v>
      </c>
      <c r="G877" t="s">
        <v>8</v>
      </c>
      <c r="H877" s="2">
        <f t="shared" si="26"/>
        <v>127170</v>
      </c>
      <c r="I877" s="2">
        <f t="shared" si="27"/>
        <v>42664</v>
      </c>
    </row>
    <row r="878" spans="1:9">
      <c r="A878" s="1">
        <v>44707</v>
      </c>
      <c r="B878" s="2">
        <v>85537</v>
      </c>
      <c r="C878" s="2">
        <v>72417</v>
      </c>
      <c r="D878" s="2">
        <v>12817</v>
      </c>
      <c r="E878">
        <v>262</v>
      </c>
      <c r="F878" t="s">
        <v>13</v>
      </c>
      <c r="G878" t="s">
        <v>8</v>
      </c>
      <c r="H878" s="2">
        <f t="shared" si="26"/>
        <v>303</v>
      </c>
      <c r="I878" s="2">
        <f t="shared" si="27"/>
        <v>85234</v>
      </c>
    </row>
    <row r="879" spans="1:9">
      <c r="A879" s="1">
        <v>44708</v>
      </c>
      <c r="B879" s="2">
        <v>137576</v>
      </c>
      <c r="C879" s="2">
        <v>37069</v>
      </c>
      <c r="D879" s="2">
        <v>16683</v>
      </c>
      <c r="E879">
        <v>204</v>
      </c>
      <c r="F879" t="s">
        <v>13</v>
      </c>
      <c r="G879" t="s">
        <v>12</v>
      </c>
      <c r="H879" s="2">
        <f t="shared" si="26"/>
        <v>83824</v>
      </c>
      <c r="I879" s="2">
        <f t="shared" si="27"/>
        <v>53752</v>
      </c>
    </row>
    <row r="880" spans="1:9">
      <c r="A880" s="1">
        <v>44709</v>
      </c>
      <c r="B880" s="2">
        <v>167522</v>
      </c>
      <c r="C880" s="2">
        <v>72359</v>
      </c>
      <c r="D880" s="2">
        <v>16336</v>
      </c>
      <c r="E880">
        <v>280</v>
      </c>
      <c r="F880" t="s">
        <v>9</v>
      </c>
      <c r="G880" t="s">
        <v>14</v>
      </c>
      <c r="H880" s="2">
        <f t="shared" si="26"/>
        <v>78827</v>
      </c>
      <c r="I880" s="2">
        <f t="shared" si="27"/>
        <v>88695</v>
      </c>
    </row>
    <row r="881" spans="1:9">
      <c r="A881" s="1">
        <v>44710</v>
      </c>
      <c r="B881" s="2">
        <v>82612</v>
      </c>
      <c r="C881" s="2">
        <v>49799</v>
      </c>
      <c r="D881" s="2">
        <v>20596</v>
      </c>
      <c r="E881">
        <v>143</v>
      </c>
      <c r="F881" t="s">
        <v>11</v>
      </c>
      <c r="G881" t="s">
        <v>8</v>
      </c>
      <c r="H881" s="2">
        <f t="shared" si="26"/>
        <v>12217</v>
      </c>
      <c r="I881" s="2">
        <f t="shared" si="27"/>
        <v>70395</v>
      </c>
    </row>
    <row r="882" spans="1:9">
      <c r="A882" s="1">
        <v>44711</v>
      </c>
      <c r="B882" s="2">
        <v>66471</v>
      </c>
      <c r="C882" s="2">
        <v>37597</v>
      </c>
      <c r="D882" s="2">
        <v>7093</v>
      </c>
      <c r="E882">
        <v>381</v>
      </c>
      <c r="F882" t="s">
        <v>7</v>
      </c>
      <c r="G882" t="s">
        <v>12</v>
      </c>
      <c r="H882" s="2">
        <f t="shared" si="26"/>
        <v>21781</v>
      </c>
      <c r="I882" s="2">
        <f t="shared" si="27"/>
        <v>44690</v>
      </c>
    </row>
    <row r="883" spans="1:9">
      <c r="A883" s="1">
        <v>44712</v>
      </c>
      <c r="B883" s="2">
        <v>91348</v>
      </c>
      <c r="C883" s="2">
        <v>77093</v>
      </c>
      <c r="D883" s="2">
        <v>17905</v>
      </c>
      <c r="E883">
        <v>274</v>
      </c>
      <c r="F883" t="s">
        <v>11</v>
      </c>
      <c r="G883" t="s">
        <v>14</v>
      </c>
      <c r="H883" s="2">
        <f t="shared" si="26"/>
        <v>-3650</v>
      </c>
      <c r="I883" s="2">
        <f t="shared" si="27"/>
        <v>94998</v>
      </c>
    </row>
    <row r="884" spans="1:9">
      <c r="A884" s="1">
        <v>44713</v>
      </c>
      <c r="B884" s="2">
        <v>61177</v>
      </c>
      <c r="C884" s="2">
        <v>67226</v>
      </c>
      <c r="D884" s="2">
        <v>28455</v>
      </c>
      <c r="E884">
        <v>261</v>
      </c>
      <c r="F884" t="s">
        <v>7</v>
      </c>
      <c r="G884" t="s">
        <v>8</v>
      </c>
      <c r="H884" s="2">
        <f t="shared" si="26"/>
        <v>-34504</v>
      </c>
      <c r="I884" s="2">
        <f t="shared" si="27"/>
        <v>95681</v>
      </c>
    </row>
    <row r="885" spans="1:9">
      <c r="A885" s="1">
        <v>44714</v>
      </c>
      <c r="B885" s="2">
        <v>195832</v>
      </c>
      <c r="C885" s="2">
        <v>56417</v>
      </c>
      <c r="D885" s="2">
        <v>29351</v>
      </c>
      <c r="E885">
        <v>450</v>
      </c>
      <c r="F885" t="s">
        <v>7</v>
      </c>
      <c r="G885" t="s">
        <v>10</v>
      </c>
      <c r="H885" s="2">
        <f t="shared" si="26"/>
        <v>110064</v>
      </c>
      <c r="I885" s="2">
        <f t="shared" si="27"/>
        <v>85768</v>
      </c>
    </row>
    <row r="886" spans="1:9">
      <c r="A886" s="1">
        <v>44715</v>
      </c>
      <c r="B886" s="2">
        <v>92779</v>
      </c>
      <c r="C886" s="2">
        <v>48693</v>
      </c>
      <c r="D886" s="2">
        <v>13367</v>
      </c>
      <c r="E886">
        <v>439</v>
      </c>
      <c r="F886" t="s">
        <v>11</v>
      </c>
      <c r="G886" t="s">
        <v>12</v>
      </c>
      <c r="H886" s="2">
        <f t="shared" si="26"/>
        <v>30719</v>
      </c>
      <c r="I886" s="2">
        <f t="shared" si="27"/>
        <v>62060</v>
      </c>
    </row>
    <row r="887" spans="1:9">
      <c r="A887" s="1">
        <v>44716</v>
      </c>
      <c r="B887" s="2">
        <v>81636</v>
      </c>
      <c r="C887" s="2">
        <v>83161</v>
      </c>
      <c r="D887" s="2">
        <v>10285</v>
      </c>
      <c r="E887">
        <v>239</v>
      </c>
      <c r="F887" t="s">
        <v>13</v>
      </c>
      <c r="G887" t="s">
        <v>12</v>
      </c>
      <c r="H887" s="2">
        <f t="shared" si="26"/>
        <v>-11810</v>
      </c>
      <c r="I887" s="2">
        <f t="shared" si="27"/>
        <v>93446</v>
      </c>
    </row>
    <row r="888" spans="1:9">
      <c r="A888" s="1">
        <v>44717</v>
      </c>
      <c r="B888" s="2">
        <v>141889</v>
      </c>
      <c r="C888" s="2">
        <v>32169</v>
      </c>
      <c r="D888" s="2">
        <v>15896</v>
      </c>
      <c r="E888">
        <v>231</v>
      </c>
      <c r="F888" t="s">
        <v>9</v>
      </c>
      <c r="G888" t="s">
        <v>8</v>
      </c>
      <c r="H888" s="2">
        <f t="shared" si="26"/>
        <v>93824</v>
      </c>
      <c r="I888" s="2">
        <f t="shared" si="27"/>
        <v>48065</v>
      </c>
    </row>
    <row r="889" spans="1:9">
      <c r="A889" s="1">
        <v>44718</v>
      </c>
      <c r="B889" s="2">
        <v>113551</v>
      </c>
      <c r="C889" s="2">
        <v>52052</v>
      </c>
      <c r="D889" s="2">
        <v>9937</v>
      </c>
      <c r="E889">
        <v>186</v>
      </c>
      <c r="F889" t="s">
        <v>7</v>
      </c>
      <c r="G889" t="s">
        <v>8</v>
      </c>
      <c r="H889" s="2">
        <f t="shared" si="26"/>
        <v>51562</v>
      </c>
      <c r="I889" s="2">
        <f t="shared" si="27"/>
        <v>61989</v>
      </c>
    </row>
    <row r="890" spans="1:9">
      <c r="A890" s="1">
        <v>44719</v>
      </c>
      <c r="B890" s="2">
        <v>106819</v>
      </c>
      <c r="C890" s="2">
        <v>38036</v>
      </c>
      <c r="D890" s="2">
        <v>21753</v>
      </c>
      <c r="E890">
        <v>275</v>
      </c>
      <c r="F890" t="s">
        <v>13</v>
      </c>
      <c r="G890" t="s">
        <v>12</v>
      </c>
      <c r="H890" s="2">
        <f t="shared" si="26"/>
        <v>47030</v>
      </c>
      <c r="I890" s="2">
        <f t="shared" si="27"/>
        <v>59789</v>
      </c>
    </row>
    <row r="891" spans="1:9">
      <c r="A891" s="1">
        <v>44720</v>
      </c>
      <c r="B891" s="2">
        <v>133770</v>
      </c>
      <c r="C891" s="2">
        <v>61778</v>
      </c>
      <c r="D891" s="2">
        <v>23202</v>
      </c>
      <c r="E891">
        <v>282</v>
      </c>
      <c r="F891" t="s">
        <v>7</v>
      </c>
      <c r="G891" t="s">
        <v>10</v>
      </c>
      <c r="H891" s="2">
        <f t="shared" si="26"/>
        <v>48790</v>
      </c>
      <c r="I891" s="2">
        <f t="shared" si="27"/>
        <v>84980</v>
      </c>
    </row>
    <row r="892" spans="1:9">
      <c r="A892" s="1">
        <v>44721</v>
      </c>
      <c r="B892" s="2">
        <v>138714</v>
      </c>
      <c r="C892" s="2">
        <v>57734</v>
      </c>
      <c r="D892" s="2">
        <v>23485</v>
      </c>
      <c r="E892">
        <v>467</v>
      </c>
      <c r="F892" t="s">
        <v>9</v>
      </c>
      <c r="G892" t="s">
        <v>10</v>
      </c>
      <c r="H892" s="2">
        <f t="shared" si="26"/>
        <v>57495</v>
      </c>
      <c r="I892" s="2">
        <f t="shared" si="27"/>
        <v>81219</v>
      </c>
    </row>
    <row r="893" spans="1:9">
      <c r="A893" s="1">
        <v>44722</v>
      </c>
      <c r="B893" s="2">
        <v>84596</v>
      </c>
      <c r="C893" s="2">
        <v>53173</v>
      </c>
      <c r="D893" s="2">
        <v>17977</v>
      </c>
      <c r="E893">
        <v>228</v>
      </c>
      <c r="F893" t="s">
        <v>7</v>
      </c>
      <c r="G893" t="s">
        <v>14</v>
      </c>
      <c r="H893" s="2">
        <f t="shared" si="26"/>
        <v>13446</v>
      </c>
      <c r="I893" s="2">
        <f t="shared" si="27"/>
        <v>71150</v>
      </c>
    </row>
    <row r="894" spans="1:9">
      <c r="A894" s="1">
        <v>44723</v>
      </c>
      <c r="B894" s="2">
        <v>124106</v>
      </c>
      <c r="C894" s="2">
        <v>60403</v>
      </c>
      <c r="D894" s="2">
        <v>24874</v>
      </c>
      <c r="E894">
        <v>345</v>
      </c>
      <c r="F894" t="s">
        <v>9</v>
      </c>
      <c r="G894" t="s">
        <v>8</v>
      </c>
      <c r="H894" s="2">
        <f t="shared" si="26"/>
        <v>38829</v>
      </c>
      <c r="I894" s="2">
        <f t="shared" si="27"/>
        <v>85277</v>
      </c>
    </row>
    <row r="895" spans="1:9">
      <c r="A895" s="1">
        <v>44724</v>
      </c>
      <c r="B895" s="2">
        <v>119182</v>
      </c>
      <c r="C895" s="2">
        <v>96321</v>
      </c>
      <c r="D895" s="2">
        <v>23163</v>
      </c>
      <c r="E895">
        <v>188</v>
      </c>
      <c r="F895" t="s">
        <v>9</v>
      </c>
      <c r="G895" t="s">
        <v>10</v>
      </c>
      <c r="H895" s="2">
        <f t="shared" si="26"/>
        <v>-302</v>
      </c>
      <c r="I895" s="2">
        <f t="shared" si="27"/>
        <v>119484</v>
      </c>
    </row>
    <row r="896" spans="1:9">
      <c r="A896" s="1">
        <v>44725</v>
      </c>
      <c r="B896" s="2">
        <v>147163</v>
      </c>
      <c r="C896" s="2">
        <v>36344</v>
      </c>
      <c r="D896" s="2">
        <v>12674</v>
      </c>
      <c r="E896">
        <v>165</v>
      </c>
      <c r="F896" t="s">
        <v>7</v>
      </c>
      <c r="G896" t="s">
        <v>14</v>
      </c>
      <c r="H896" s="2">
        <f t="shared" si="26"/>
        <v>98145</v>
      </c>
      <c r="I896" s="2">
        <f t="shared" si="27"/>
        <v>49018</v>
      </c>
    </row>
    <row r="897" spans="1:9">
      <c r="A897" s="1">
        <v>44726</v>
      </c>
      <c r="B897" s="2">
        <v>99310</v>
      </c>
      <c r="C897" s="2">
        <v>48800</v>
      </c>
      <c r="D897" s="2">
        <v>22748</v>
      </c>
      <c r="E897">
        <v>257</v>
      </c>
      <c r="F897" t="s">
        <v>7</v>
      </c>
      <c r="G897" t="s">
        <v>10</v>
      </c>
      <c r="H897" s="2">
        <f t="shared" si="26"/>
        <v>27762</v>
      </c>
      <c r="I897" s="2">
        <f t="shared" si="27"/>
        <v>71548</v>
      </c>
    </row>
    <row r="898" spans="1:9">
      <c r="A898" s="1">
        <v>44727</v>
      </c>
      <c r="B898" s="2">
        <v>116088</v>
      </c>
      <c r="C898" s="2">
        <v>55372</v>
      </c>
      <c r="D898" s="2">
        <v>28678</v>
      </c>
      <c r="E898">
        <v>486</v>
      </c>
      <c r="F898" t="s">
        <v>9</v>
      </c>
      <c r="G898" t="s">
        <v>8</v>
      </c>
      <c r="H898" s="2">
        <f t="shared" si="26"/>
        <v>32038</v>
      </c>
      <c r="I898" s="2">
        <f t="shared" si="27"/>
        <v>84050</v>
      </c>
    </row>
    <row r="899" spans="1:9">
      <c r="A899" s="1">
        <v>44728</v>
      </c>
      <c r="B899" s="2">
        <v>188803</v>
      </c>
      <c r="C899" s="2">
        <v>91516</v>
      </c>
      <c r="D899" s="2">
        <v>8676</v>
      </c>
      <c r="E899">
        <v>477</v>
      </c>
      <c r="F899" t="s">
        <v>13</v>
      </c>
      <c r="G899" t="s">
        <v>14</v>
      </c>
      <c r="H899" s="2">
        <f t="shared" ref="H899:H962" si="28">B899-C899-D899</f>
        <v>88611</v>
      </c>
      <c r="I899" s="2">
        <f t="shared" ref="I899:I962" si="29">C899+D899</f>
        <v>100192</v>
      </c>
    </row>
    <row r="900" spans="1:9">
      <c r="A900" s="1">
        <v>44729</v>
      </c>
      <c r="B900" s="2">
        <v>199978</v>
      </c>
      <c r="C900" s="2">
        <v>50538</v>
      </c>
      <c r="D900" s="2">
        <v>7426</v>
      </c>
      <c r="E900">
        <v>248</v>
      </c>
      <c r="F900" t="s">
        <v>11</v>
      </c>
      <c r="G900" t="s">
        <v>14</v>
      </c>
      <c r="H900" s="2">
        <f t="shared" si="28"/>
        <v>142014</v>
      </c>
      <c r="I900" s="2">
        <f t="shared" si="29"/>
        <v>57964</v>
      </c>
    </row>
    <row r="901" spans="1:9">
      <c r="A901" s="1">
        <v>44730</v>
      </c>
      <c r="B901" s="2">
        <v>96914</v>
      </c>
      <c r="C901" s="2">
        <v>93918</v>
      </c>
      <c r="D901" s="2">
        <v>29648</v>
      </c>
      <c r="E901">
        <v>439</v>
      </c>
      <c r="F901" t="s">
        <v>9</v>
      </c>
      <c r="G901" t="s">
        <v>14</v>
      </c>
      <c r="H901" s="2">
        <f t="shared" si="28"/>
        <v>-26652</v>
      </c>
      <c r="I901" s="2">
        <f t="shared" si="29"/>
        <v>123566</v>
      </c>
    </row>
    <row r="902" spans="1:9">
      <c r="A902" s="1">
        <v>44731</v>
      </c>
      <c r="B902" s="2">
        <v>170350</v>
      </c>
      <c r="C902" s="2">
        <v>44973</v>
      </c>
      <c r="D902" s="2">
        <v>29473</v>
      </c>
      <c r="E902">
        <v>215</v>
      </c>
      <c r="F902" t="s">
        <v>7</v>
      </c>
      <c r="G902" t="s">
        <v>10</v>
      </c>
      <c r="H902" s="2">
        <f t="shared" si="28"/>
        <v>95904</v>
      </c>
      <c r="I902" s="2">
        <f t="shared" si="29"/>
        <v>74446</v>
      </c>
    </row>
    <row r="903" spans="1:9">
      <c r="A903" s="1">
        <v>44732</v>
      </c>
      <c r="B903" s="2">
        <v>105379</v>
      </c>
      <c r="C903" s="2">
        <v>89500</v>
      </c>
      <c r="D903" s="2">
        <v>7962</v>
      </c>
      <c r="E903">
        <v>313</v>
      </c>
      <c r="F903" t="s">
        <v>7</v>
      </c>
      <c r="G903" t="s">
        <v>8</v>
      </c>
      <c r="H903" s="2">
        <f t="shared" si="28"/>
        <v>7917</v>
      </c>
      <c r="I903" s="2">
        <f t="shared" si="29"/>
        <v>97462</v>
      </c>
    </row>
    <row r="904" spans="1:9">
      <c r="A904" s="1">
        <v>44733</v>
      </c>
      <c r="B904" s="2">
        <v>106413</v>
      </c>
      <c r="C904" s="2">
        <v>66575</v>
      </c>
      <c r="D904" s="2">
        <v>5859</v>
      </c>
      <c r="E904">
        <v>471</v>
      </c>
      <c r="F904" t="s">
        <v>13</v>
      </c>
      <c r="G904" t="s">
        <v>14</v>
      </c>
      <c r="H904" s="2">
        <f t="shared" si="28"/>
        <v>33979</v>
      </c>
      <c r="I904" s="2">
        <f t="shared" si="29"/>
        <v>72434</v>
      </c>
    </row>
    <row r="905" spans="1:9">
      <c r="A905" s="1">
        <v>44734</v>
      </c>
      <c r="B905" s="2">
        <v>197084</v>
      </c>
      <c r="C905" s="2">
        <v>72261</v>
      </c>
      <c r="D905" s="2">
        <v>17048</v>
      </c>
      <c r="E905">
        <v>393</v>
      </c>
      <c r="F905" t="s">
        <v>11</v>
      </c>
      <c r="G905" t="s">
        <v>12</v>
      </c>
      <c r="H905" s="2">
        <f t="shared" si="28"/>
        <v>107775</v>
      </c>
      <c r="I905" s="2">
        <f t="shared" si="29"/>
        <v>89309</v>
      </c>
    </row>
    <row r="906" spans="1:9">
      <c r="A906" s="1">
        <v>44735</v>
      </c>
      <c r="B906" s="2">
        <v>67151</v>
      </c>
      <c r="C906" s="2">
        <v>57716</v>
      </c>
      <c r="D906" s="2">
        <v>9138</v>
      </c>
      <c r="E906">
        <v>352</v>
      </c>
      <c r="F906" t="s">
        <v>9</v>
      </c>
      <c r="G906" t="s">
        <v>8</v>
      </c>
      <c r="H906" s="2">
        <f t="shared" si="28"/>
        <v>297</v>
      </c>
      <c r="I906" s="2">
        <f t="shared" si="29"/>
        <v>66854</v>
      </c>
    </row>
    <row r="907" spans="1:9">
      <c r="A907" s="1">
        <v>44736</v>
      </c>
      <c r="B907" s="2">
        <v>117716</v>
      </c>
      <c r="C907" s="2">
        <v>33236</v>
      </c>
      <c r="D907" s="2">
        <v>7424</v>
      </c>
      <c r="E907">
        <v>242</v>
      </c>
      <c r="F907" t="s">
        <v>9</v>
      </c>
      <c r="G907" t="s">
        <v>12</v>
      </c>
      <c r="H907" s="2">
        <f t="shared" si="28"/>
        <v>77056</v>
      </c>
      <c r="I907" s="2">
        <f t="shared" si="29"/>
        <v>40660</v>
      </c>
    </row>
    <row r="908" spans="1:9">
      <c r="A908" s="1">
        <v>44737</v>
      </c>
      <c r="B908" s="2">
        <v>153747</v>
      </c>
      <c r="C908" s="2">
        <v>45848</v>
      </c>
      <c r="D908" s="2">
        <v>15409</v>
      </c>
      <c r="E908">
        <v>349</v>
      </c>
      <c r="F908" t="s">
        <v>11</v>
      </c>
      <c r="G908" t="s">
        <v>12</v>
      </c>
      <c r="H908" s="2">
        <f t="shared" si="28"/>
        <v>92490</v>
      </c>
      <c r="I908" s="2">
        <f t="shared" si="29"/>
        <v>61257</v>
      </c>
    </row>
    <row r="909" spans="1:9">
      <c r="A909" s="1">
        <v>44738</v>
      </c>
      <c r="B909" s="2">
        <v>181999</v>
      </c>
      <c r="C909" s="2">
        <v>32352</v>
      </c>
      <c r="D909" s="2">
        <v>9017</v>
      </c>
      <c r="E909">
        <v>465</v>
      </c>
      <c r="F909" t="s">
        <v>9</v>
      </c>
      <c r="G909" t="s">
        <v>14</v>
      </c>
      <c r="H909" s="2">
        <f t="shared" si="28"/>
        <v>140630</v>
      </c>
      <c r="I909" s="2">
        <f t="shared" si="29"/>
        <v>41369</v>
      </c>
    </row>
    <row r="910" spans="1:9">
      <c r="A910" s="1">
        <v>44739</v>
      </c>
      <c r="B910" s="2">
        <v>174793</v>
      </c>
      <c r="C910" s="2">
        <v>31932</v>
      </c>
      <c r="D910" s="2">
        <v>15451</v>
      </c>
      <c r="E910">
        <v>401</v>
      </c>
      <c r="F910" t="s">
        <v>11</v>
      </c>
      <c r="G910" t="s">
        <v>14</v>
      </c>
      <c r="H910" s="2">
        <f t="shared" si="28"/>
        <v>127410</v>
      </c>
      <c r="I910" s="2">
        <f t="shared" si="29"/>
        <v>47383</v>
      </c>
    </row>
    <row r="911" spans="1:9">
      <c r="A911" s="1">
        <v>44740</v>
      </c>
      <c r="B911" s="2">
        <v>168177</v>
      </c>
      <c r="C911" s="2">
        <v>38556</v>
      </c>
      <c r="D911" s="2">
        <v>15278</v>
      </c>
      <c r="E911">
        <v>124</v>
      </c>
      <c r="F911" t="s">
        <v>7</v>
      </c>
      <c r="G911" t="s">
        <v>10</v>
      </c>
      <c r="H911" s="2">
        <f t="shared" si="28"/>
        <v>114343</v>
      </c>
      <c r="I911" s="2">
        <f t="shared" si="29"/>
        <v>53834</v>
      </c>
    </row>
    <row r="912" spans="1:9">
      <c r="A912" s="1">
        <v>44741</v>
      </c>
      <c r="B912" s="2">
        <v>72289</v>
      </c>
      <c r="C912" s="2">
        <v>35498</v>
      </c>
      <c r="D912" s="2">
        <v>29944</v>
      </c>
      <c r="E912">
        <v>376</v>
      </c>
      <c r="F912" t="s">
        <v>11</v>
      </c>
      <c r="G912" t="s">
        <v>10</v>
      </c>
      <c r="H912" s="2">
        <f t="shared" si="28"/>
        <v>6847</v>
      </c>
      <c r="I912" s="2">
        <f t="shared" si="29"/>
        <v>65442</v>
      </c>
    </row>
    <row r="913" spans="1:9">
      <c r="A913" s="1">
        <v>44742</v>
      </c>
      <c r="B913" s="2">
        <v>146365</v>
      </c>
      <c r="C913" s="2">
        <v>80098</v>
      </c>
      <c r="D913" s="2">
        <v>15996</v>
      </c>
      <c r="E913">
        <v>476</v>
      </c>
      <c r="F913" t="s">
        <v>9</v>
      </c>
      <c r="G913" t="s">
        <v>10</v>
      </c>
      <c r="H913" s="2">
        <f t="shared" si="28"/>
        <v>50271</v>
      </c>
      <c r="I913" s="2">
        <f t="shared" si="29"/>
        <v>96094</v>
      </c>
    </row>
    <row r="914" spans="1:9">
      <c r="A914" s="1">
        <v>44743</v>
      </c>
      <c r="B914" s="2">
        <v>174014</v>
      </c>
      <c r="C914" s="2">
        <v>94386</v>
      </c>
      <c r="D914" s="2">
        <v>29726</v>
      </c>
      <c r="E914">
        <v>477</v>
      </c>
      <c r="F914" t="s">
        <v>11</v>
      </c>
      <c r="G914" t="s">
        <v>8</v>
      </c>
      <c r="H914" s="2">
        <f t="shared" si="28"/>
        <v>49902</v>
      </c>
      <c r="I914" s="2">
        <f t="shared" si="29"/>
        <v>124112</v>
      </c>
    </row>
    <row r="915" spans="1:9">
      <c r="A915" s="1">
        <v>44744</v>
      </c>
      <c r="B915" s="2">
        <v>132588</v>
      </c>
      <c r="C915" s="2">
        <v>39569</v>
      </c>
      <c r="D915" s="2">
        <v>6134</v>
      </c>
      <c r="E915">
        <v>488</v>
      </c>
      <c r="F915" t="s">
        <v>13</v>
      </c>
      <c r="G915" t="s">
        <v>10</v>
      </c>
      <c r="H915" s="2">
        <f t="shared" si="28"/>
        <v>86885</v>
      </c>
      <c r="I915" s="2">
        <f t="shared" si="29"/>
        <v>45703</v>
      </c>
    </row>
    <row r="916" spans="1:9">
      <c r="A916" s="1">
        <v>44745</v>
      </c>
      <c r="B916" s="2">
        <v>123646</v>
      </c>
      <c r="C916" s="2">
        <v>86882</v>
      </c>
      <c r="D916" s="2">
        <v>26550</v>
      </c>
      <c r="E916">
        <v>169</v>
      </c>
      <c r="F916" t="s">
        <v>7</v>
      </c>
      <c r="G916" t="s">
        <v>12</v>
      </c>
      <c r="H916" s="2">
        <f t="shared" si="28"/>
        <v>10214</v>
      </c>
      <c r="I916" s="2">
        <f t="shared" si="29"/>
        <v>113432</v>
      </c>
    </row>
    <row r="917" spans="1:9">
      <c r="A917" s="1">
        <v>44746</v>
      </c>
      <c r="B917" s="2">
        <v>63654</v>
      </c>
      <c r="C917" s="2">
        <v>30340</v>
      </c>
      <c r="D917" s="2">
        <v>10119</v>
      </c>
      <c r="E917">
        <v>212</v>
      </c>
      <c r="F917" t="s">
        <v>7</v>
      </c>
      <c r="G917" t="s">
        <v>10</v>
      </c>
      <c r="H917" s="2">
        <f t="shared" si="28"/>
        <v>23195</v>
      </c>
      <c r="I917" s="2">
        <f t="shared" si="29"/>
        <v>40459</v>
      </c>
    </row>
    <row r="918" spans="1:9">
      <c r="A918" s="1">
        <v>44747</v>
      </c>
      <c r="B918" s="2">
        <v>78743</v>
      </c>
      <c r="C918" s="2">
        <v>73949</v>
      </c>
      <c r="D918" s="2">
        <v>10694</v>
      </c>
      <c r="E918">
        <v>462</v>
      </c>
      <c r="F918" t="s">
        <v>11</v>
      </c>
      <c r="G918" t="s">
        <v>14</v>
      </c>
      <c r="H918" s="2">
        <f t="shared" si="28"/>
        <v>-5900</v>
      </c>
      <c r="I918" s="2">
        <f t="shared" si="29"/>
        <v>84643</v>
      </c>
    </row>
    <row r="919" spans="1:9">
      <c r="A919" s="1">
        <v>44748</v>
      </c>
      <c r="B919" s="2">
        <v>108368</v>
      </c>
      <c r="C919" s="2">
        <v>92443</v>
      </c>
      <c r="D919" s="2">
        <v>27520</v>
      </c>
      <c r="E919">
        <v>211</v>
      </c>
      <c r="F919" t="s">
        <v>9</v>
      </c>
      <c r="G919" t="s">
        <v>10</v>
      </c>
      <c r="H919" s="2">
        <f t="shared" si="28"/>
        <v>-11595</v>
      </c>
      <c r="I919" s="2">
        <f t="shared" si="29"/>
        <v>119963</v>
      </c>
    </row>
    <row r="920" spans="1:9">
      <c r="A920" s="1">
        <v>44749</v>
      </c>
      <c r="B920" s="2">
        <v>197513</v>
      </c>
      <c r="C920" s="2">
        <v>30138</v>
      </c>
      <c r="D920" s="2">
        <v>26869</v>
      </c>
      <c r="E920">
        <v>463</v>
      </c>
      <c r="F920" t="s">
        <v>13</v>
      </c>
      <c r="G920" t="s">
        <v>8</v>
      </c>
      <c r="H920" s="2">
        <f t="shared" si="28"/>
        <v>140506</v>
      </c>
      <c r="I920" s="2">
        <f t="shared" si="29"/>
        <v>57007</v>
      </c>
    </row>
    <row r="921" spans="1:9">
      <c r="A921" s="1">
        <v>44750</v>
      </c>
      <c r="B921" s="2">
        <v>179735</v>
      </c>
      <c r="C921" s="2">
        <v>30358</v>
      </c>
      <c r="D921" s="2">
        <v>9164</v>
      </c>
      <c r="E921">
        <v>402</v>
      </c>
      <c r="F921" t="s">
        <v>7</v>
      </c>
      <c r="G921" t="s">
        <v>8</v>
      </c>
      <c r="H921" s="2">
        <f t="shared" si="28"/>
        <v>140213</v>
      </c>
      <c r="I921" s="2">
        <f t="shared" si="29"/>
        <v>39522</v>
      </c>
    </row>
    <row r="922" spans="1:9">
      <c r="A922" s="1">
        <v>44751</v>
      </c>
      <c r="B922" s="2">
        <v>179891</v>
      </c>
      <c r="C922" s="2">
        <v>60654</v>
      </c>
      <c r="D922" s="2">
        <v>23730</v>
      </c>
      <c r="E922">
        <v>190</v>
      </c>
      <c r="F922" t="s">
        <v>7</v>
      </c>
      <c r="G922" t="s">
        <v>12</v>
      </c>
      <c r="H922" s="2">
        <f t="shared" si="28"/>
        <v>95507</v>
      </c>
      <c r="I922" s="2">
        <f t="shared" si="29"/>
        <v>84384</v>
      </c>
    </row>
    <row r="923" spans="1:9">
      <c r="A923" s="1">
        <v>44752</v>
      </c>
      <c r="B923" s="2">
        <v>167971</v>
      </c>
      <c r="C923" s="2">
        <v>55879</v>
      </c>
      <c r="D923" s="2">
        <v>10039</v>
      </c>
      <c r="E923">
        <v>117</v>
      </c>
      <c r="F923" t="s">
        <v>9</v>
      </c>
      <c r="G923" t="s">
        <v>8</v>
      </c>
      <c r="H923" s="2">
        <f t="shared" si="28"/>
        <v>102053</v>
      </c>
      <c r="I923" s="2">
        <f t="shared" si="29"/>
        <v>65918</v>
      </c>
    </row>
    <row r="924" spans="1:9">
      <c r="A924" s="1">
        <v>44753</v>
      </c>
      <c r="B924" s="2">
        <v>72149</v>
      </c>
      <c r="C924" s="2">
        <v>85778</v>
      </c>
      <c r="D924" s="2">
        <v>26281</v>
      </c>
      <c r="E924">
        <v>248</v>
      </c>
      <c r="F924" t="s">
        <v>9</v>
      </c>
      <c r="G924" t="s">
        <v>10</v>
      </c>
      <c r="H924" s="2">
        <f t="shared" si="28"/>
        <v>-39910</v>
      </c>
      <c r="I924" s="2">
        <f t="shared" si="29"/>
        <v>112059</v>
      </c>
    </row>
    <row r="925" spans="1:9">
      <c r="A925" s="1">
        <v>44754</v>
      </c>
      <c r="B925" s="2">
        <v>160102</v>
      </c>
      <c r="C925" s="2">
        <v>67772</v>
      </c>
      <c r="D925" s="2">
        <v>19631</v>
      </c>
      <c r="E925">
        <v>326</v>
      </c>
      <c r="F925" t="s">
        <v>13</v>
      </c>
      <c r="G925" t="s">
        <v>14</v>
      </c>
      <c r="H925" s="2">
        <f t="shared" si="28"/>
        <v>72699</v>
      </c>
      <c r="I925" s="2">
        <f t="shared" si="29"/>
        <v>87403</v>
      </c>
    </row>
    <row r="926" spans="1:9">
      <c r="A926" s="1">
        <v>44755</v>
      </c>
      <c r="B926" s="2">
        <v>119189</v>
      </c>
      <c r="C926" s="2">
        <v>88478</v>
      </c>
      <c r="D926" s="2">
        <v>15442</v>
      </c>
      <c r="E926">
        <v>313</v>
      </c>
      <c r="F926" t="s">
        <v>11</v>
      </c>
      <c r="G926" t="s">
        <v>8</v>
      </c>
      <c r="H926" s="2">
        <f t="shared" si="28"/>
        <v>15269</v>
      </c>
      <c r="I926" s="2">
        <f t="shared" si="29"/>
        <v>103920</v>
      </c>
    </row>
    <row r="927" spans="1:9">
      <c r="A927" s="1">
        <v>44756</v>
      </c>
      <c r="B927" s="2">
        <v>131031</v>
      </c>
      <c r="C927" s="2">
        <v>94353</v>
      </c>
      <c r="D927" s="2">
        <v>13252</v>
      </c>
      <c r="E927">
        <v>459</v>
      </c>
      <c r="F927" t="s">
        <v>9</v>
      </c>
      <c r="G927" t="s">
        <v>12</v>
      </c>
      <c r="H927" s="2">
        <f t="shared" si="28"/>
        <v>23426</v>
      </c>
      <c r="I927" s="2">
        <f t="shared" si="29"/>
        <v>107605</v>
      </c>
    </row>
    <row r="928" spans="1:9">
      <c r="A928" s="1">
        <v>44757</v>
      </c>
      <c r="B928" s="2">
        <v>102668</v>
      </c>
      <c r="C928" s="2">
        <v>56762</v>
      </c>
      <c r="D928" s="2">
        <v>26425</v>
      </c>
      <c r="E928">
        <v>250</v>
      </c>
      <c r="F928" t="s">
        <v>11</v>
      </c>
      <c r="G928" t="s">
        <v>10</v>
      </c>
      <c r="H928" s="2">
        <f t="shared" si="28"/>
        <v>19481</v>
      </c>
      <c r="I928" s="2">
        <f t="shared" si="29"/>
        <v>83187</v>
      </c>
    </row>
    <row r="929" spans="1:9">
      <c r="A929" s="1">
        <v>44758</v>
      </c>
      <c r="B929" s="2">
        <v>148204</v>
      </c>
      <c r="C929" s="2">
        <v>43283</v>
      </c>
      <c r="D929" s="2">
        <v>25285</v>
      </c>
      <c r="E929">
        <v>291</v>
      </c>
      <c r="F929" t="s">
        <v>13</v>
      </c>
      <c r="G929" t="s">
        <v>12</v>
      </c>
      <c r="H929" s="2">
        <f t="shared" si="28"/>
        <v>79636</v>
      </c>
      <c r="I929" s="2">
        <f t="shared" si="29"/>
        <v>68568</v>
      </c>
    </row>
    <row r="930" spans="1:9">
      <c r="A930" s="1">
        <v>44759</v>
      </c>
      <c r="B930" s="2">
        <v>97384</v>
      </c>
      <c r="C930" s="2">
        <v>93922</v>
      </c>
      <c r="D930" s="2">
        <v>22721</v>
      </c>
      <c r="E930">
        <v>139</v>
      </c>
      <c r="F930" t="s">
        <v>11</v>
      </c>
      <c r="G930" t="s">
        <v>8</v>
      </c>
      <c r="H930" s="2">
        <f t="shared" si="28"/>
        <v>-19259</v>
      </c>
      <c r="I930" s="2">
        <f t="shared" si="29"/>
        <v>116643</v>
      </c>
    </row>
    <row r="931" spans="1:9">
      <c r="A931" s="1">
        <v>44760</v>
      </c>
      <c r="B931" s="2">
        <v>141929</v>
      </c>
      <c r="C931" s="2">
        <v>69420</v>
      </c>
      <c r="D931" s="2">
        <v>22568</v>
      </c>
      <c r="E931">
        <v>341</v>
      </c>
      <c r="F931" t="s">
        <v>7</v>
      </c>
      <c r="G931" t="s">
        <v>8</v>
      </c>
      <c r="H931" s="2">
        <f t="shared" si="28"/>
        <v>49941</v>
      </c>
      <c r="I931" s="2">
        <f t="shared" si="29"/>
        <v>91988</v>
      </c>
    </row>
    <row r="932" spans="1:9">
      <c r="A932" s="1">
        <v>44761</v>
      </c>
      <c r="B932" s="2">
        <v>187959</v>
      </c>
      <c r="C932" s="2">
        <v>85568</v>
      </c>
      <c r="D932" s="2">
        <v>25810</v>
      </c>
      <c r="E932">
        <v>237</v>
      </c>
      <c r="F932" t="s">
        <v>11</v>
      </c>
      <c r="G932" t="s">
        <v>12</v>
      </c>
      <c r="H932" s="2">
        <f t="shared" si="28"/>
        <v>76581</v>
      </c>
      <c r="I932" s="2">
        <f t="shared" si="29"/>
        <v>111378</v>
      </c>
    </row>
    <row r="933" spans="1:9">
      <c r="A933" s="1">
        <v>44762</v>
      </c>
      <c r="B933" s="2">
        <v>136153</v>
      </c>
      <c r="C933" s="2">
        <v>50219</v>
      </c>
      <c r="D933" s="2">
        <v>6551</v>
      </c>
      <c r="E933">
        <v>444</v>
      </c>
      <c r="F933" t="s">
        <v>13</v>
      </c>
      <c r="G933" t="s">
        <v>10</v>
      </c>
      <c r="H933" s="2">
        <f t="shared" si="28"/>
        <v>79383</v>
      </c>
      <c r="I933" s="2">
        <f t="shared" si="29"/>
        <v>56770</v>
      </c>
    </row>
    <row r="934" spans="1:9">
      <c r="A934" s="1">
        <v>44763</v>
      </c>
      <c r="B934" s="2">
        <v>135388</v>
      </c>
      <c r="C934" s="2">
        <v>87169</v>
      </c>
      <c r="D934" s="2">
        <v>17625</v>
      </c>
      <c r="E934">
        <v>279</v>
      </c>
      <c r="F934" t="s">
        <v>13</v>
      </c>
      <c r="G934" t="s">
        <v>8</v>
      </c>
      <c r="H934" s="2">
        <f t="shared" si="28"/>
        <v>30594</v>
      </c>
      <c r="I934" s="2">
        <f t="shared" si="29"/>
        <v>104794</v>
      </c>
    </row>
    <row r="935" spans="1:9">
      <c r="A935" s="1">
        <v>44764</v>
      </c>
      <c r="B935" s="2">
        <v>91401</v>
      </c>
      <c r="C935" s="2">
        <v>76840</v>
      </c>
      <c r="D935" s="2">
        <v>6629</v>
      </c>
      <c r="E935">
        <v>299</v>
      </c>
      <c r="F935" t="s">
        <v>13</v>
      </c>
      <c r="G935" t="s">
        <v>14</v>
      </c>
      <c r="H935" s="2">
        <f t="shared" si="28"/>
        <v>7932</v>
      </c>
      <c r="I935" s="2">
        <f t="shared" si="29"/>
        <v>83469</v>
      </c>
    </row>
    <row r="936" spans="1:9">
      <c r="A936" s="1">
        <v>44765</v>
      </c>
      <c r="B936" s="2">
        <v>179503</v>
      </c>
      <c r="C936" s="2">
        <v>74695</v>
      </c>
      <c r="D936" s="2">
        <v>22910</v>
      </c>
      <c r="E936">
        <v>302</v>
      </c>
      <c r="F936" t="s">
        <v>11</v>
      </c>
      <c r="G936" t="s">
        <v>8</v>
      </c>
      <c r="H936" s="2">
        <f t="shared" si="28"/>
        <v>81898</v>
      </c>
      <c r="I936" s="2">
        <f t="shared" si="29"/>
        <v>97605</v>
      </c>
    </row>
    <row r="937" spans="1:9">
      <c r="A937" s="1">
        <v>44766</v>
      </c>
      <c r="B937" s="2">
        <v>187834</v>
      </c>
      <c r="C937" s="2">
        <v>88342</v>
      </c>
      <c r="D937" s="2">
        <v>6361</v>
      </c>
      <c r="E937">
        <v>160</v>
      </c>
      <c r="F937" t="s">
        <v>7</v>
      </c>
      <c r="G937" t="s">
        <v>10</v>
      </c>
      <c r="H937" s="2">
        <f t="shared" si="28"/>
        <v>93131</v>
      </c>
      <c r="I937" s="2">
        <f t="shared" si="29"/>
        <v>94703</v>
      </c>
    </row>
    <row r="938" spans="1:9">
      <c r="A938" s="1">
        <v>44767</v>
      </c>
      <c r="B938" s="2">
        <v>94084</v>
      </c>
      <c r="C938" s="2">
        <v>48951</v>
      </c>
      <c r="D938" s="2">
        <v>9370</v>
      </c>
      <c r="E938">
        <v>291</v>
      </c>
      <c r="F938" t="s">
        <v>9</v>
      </c>
      <c r="G938" t="s">
        <v>8</v>
      </c>
      <c r="H938" s="2">
        <f t="shared" si="28"/>
        <v>35763</v>
      </c>
      <c r="I938" s="2">
        <f t="shared" si="29"/>
        <v>58321</v>
      </c>
    </row>
    <row r="939" spans="1:9">
      <c r="A939" s="1">
        <v>44768</v>
      </c>
      <c r="B939" s="2">
        <v>170641</v>
      </c>
      <c r="C939" s="2">
        <v>31307</v>
      </c>
      <c r="D939" s="2">
        <v>10283</v>
      </c>
      <c r="E939">
        <v>104</v>
      </c>
      <c r="F939" t="s">
        <v>7</v>
      </c>
      <c r="G939" t="s">
        <v>12</v>
      </c>
      <c r="H939" s="2">
        <f t="shared" si="28"/>
        <v>129051</v>
      </c>
      <c r="I939" s="2">
        <f t="shared" si="29"/>
        <v>41590</v>
      </c>
    </row>
    <row r="940" spans="1:9">
      <c r="A940" s="1">
        <v>44769</v>
      </c>
      <c r="B940" s="2">
        <v>165111</v>
      </c>
      <c r="C940" s="2">
        <v>65428</v>
      </c>
      <c r="D940" s="2">
        <v>12610</v>
      </c>
      <c r="E940">
        <v>477</v>
      </c>
      <c r="F940" t="s">
        <v>11</v>
      </c>
      <c r="G940" t="s">
        <v>8</v>
      </c>
      <c r="H940" s="2">
        <f t="shared" si="28"/>
        <v>87073</v>
      </c>
      <c r="I940" s="2">
        <f t="shared" si="29"/>
        <v>78038</v>
      </c>
    </row>
    <row r="941" spans="1:9">
      <c r="A941" s="1">
        <v>44770</v>
      </c>
      <c r="B941" s="2">
        <v>198299</v>
      </c>
      <c r="C941" s="2">
        <v>68975</v>
      </c>
      <c r="D941" s="2">
        <v>15558</v>
      </c>
      <c r="E941">
        <v>336</v>
      </c>
      <c r="F941" t="s">
        <v>11</v>
      </c>
      <c r="G941" t="s">
        <v>8</v>
      </c>
      <c r="H941" s="2">
        <f t="shared" si="28"/>
        <v>113766</v>
      </c>
      <c r="I941" s="2">
        <f t="shared" si="29"/>
        <v>84533</v>
      </c>
    </row>
    <row r="942" spans="1:9">
      <c r="A942" s="1">
        <v>44771</v>
      </c>
      <c r="B942" s="2">
        <v>96041</v>
      </c>
      <c r="C942" s="2">
        <v>31140</v>
      </c>
      <c r="D942" s="2">
        <v>19924</v>
      </c>
      <c r="E942">
        <v>280</v>
      </c>
      <c r="F942" t="s">
        <v>9</v>
      </c>
      <c r="G942" t="s">
        <v>10</v>
      </c>
      <c r="H942" s="2">
        <f t="shared" si="28"/>
        <v>44977</v>
      </c>
      <c r="I942" s="2">
        <f t="shared" si="29"/>
        <v>51064</v>
      </c>
    </row>
    <row r="943" spans="1:9">
      <c r="A943" s="1">
        <v>44772</v>
      </c>
      <c r="B943" s="2">
        <v>148920</v>
      </c>
      <c r="C943" s="2">
        <v>54842</v>
      </c>
      <c r="D943" s="2">
        <v>19839</v>
      </c>
      <c r="E943">
        <v>410</v>
      </c>
      <c r="F943" t="s">
        <v>11</v>
      </c>
      <c r="G943" t="s">
        <v>12</v>
      </c>
      <c r="H943" s="2">
        <f t="shared" si="28"/>
        <v>74239</v>
      </c>
      <c r="I943" s="2">
        <f t="shared" si="29"/>
        <v>74681</v>
      </c>
    </row>
    <row r="944" spans="1:9">
      <c r="A944" s="1">
        <v>44773</v>
      </c>
      <c r="B944" s="2">
        <v>125681</v>
      </c>
      <c r="C944" s="2">
        <v>56421</v>
      </c>
      <c r="D944" s="2">
        <v>16949</v>
      </c>
      <c r="E944">
        <v>136</v>
      </c>
      <c r="F944" t="s">
        <v>13</v>
      </c>
      <c r="G944" t="s">
        <v>10</v>
      </c>
      <c r="H944" s="2">
        <f t="shared" si="28"/>
        <v>52311</v>
      </c>
      <c r="I944" s="2">
        <f t="shared" si="29"/>
        <v>73370</v>
      </c>
    </row>
    <row r="945" spans="1:9">
      <c r="A945" s="1">
        <v>44774</v>
      </c>
      <c r="B945" s="2">
        <v>141571</v>
      </c>
      <c r="C945" s="2">
        <v>31708</v>
      </c>
      <c r="D945" s="2">
        <v>15626</v>
      </c>
      <c r="E945">
        <v>155</v>
      </c>
      <c r="F945" t="s">
        <v>13</v>
      </c>
      <c r="G945" t="s">
        <v>8</v>
      </c>
      <c r="H945" s="2">
        <f t="shared" si="28"/>
        <v>94237</v>
      </c>
      <c r="I945" s="2">
        <f t="shared" si="29"/>
        <v>47334</v>
      </c>
    </row>
    <row r="946" spans="1:9">
      <c r="A946" s="1">
        <v>44775</v>
      </c>
      <c r="B946" s="2">
        <v>187556</v>
      </c>
      <c r="C946" s="2">
        <v>33630</v>
      </c>
      <c r="D946" s="2">
        <v>6993</v>
      </c>
      <c r="E946">
        <v>336</v>
      </c>
      <c r="F946" t="s">
        <v>13</v>
      </c>
      <c r="G946" t="s">
        <v>14</v>
      </c>
      <c r="H946" s="2">
        <f t="shared" si="28"/>
        <v>146933</v>
      </c>
      <c r="I946" s="2">
        <f t="shared" si="29"/>
        <v>40623</v>
      </c>
    </row>
    <row r="947" spans="1:9">
      <c r="A947" s="1">
        <v>44776</v>
      </c>
      <c r="B947" s="2">
        <v>86160</v>
      </c>
      <c r="C947" s="2">
        <v>49595</v>
      </c>
      <c r="D947" s="2">
        <v>5869</v>
      </c>
      <c r="E947">
        <v>457</v>
      </c>
      <c r="F947" t="s">
        <v>13</v>
      </c>
      <c r="G947" t="s">
        <v>8</v>
      </c>
      <c r="H947" s="2">
        <f t="shared" si="28"/>
        <v>30696</v>
      </c>
      <c r="I947" s="2">
        <f t="shared" si="29"/>
        <v>55464</v>
      </c>
    </row>
    <row r="948" spans="1:9">
      <c r="A948" s="1">
        <v>44777</v>
      </c>
      <c r="B948" s="2">
        <v>77633</v>
      </c>
      <c r="C948" s="2">
        <v>58308</v>
      </c>
      <c r="D948" s="2">
        <v>6014</v>
      </c>
      <c r="E948">
        <v>448</v>
      </c>
      <c r="F948" t="s">
        <v>13</v>
      </c>
      <c r="G948" t="s">
        <v>10</v>
      </c>
      <c r="H948" s="2">
        <f t="shared" si="28"/>
        <v>13311</v>
      </c>
      <c r="I948" s="2">
        <f t="shared" si="29"/>
        <v>64322</v>
      </c>
    </row>
    <row r="949" spans="1:9">
      <c r="A949" s="1">
        <v>44778</v>
      </c>
      <c r="B949" s="2">
        <v>77014</v>
      </c>
      <c r="C949" s="2">
        <v>74789</v>
      </c>
      <c r="D949" s="2">
        <v>15103</v>
      </c>
      <c r="E949">
        <v>296</v>
      </c>
      <c r="F949" t="s">
        <v>11</v>
      </c>
      <c r="G949" t="s">
        <v>14</v>
      </c>
      <c r="H949" s="2">
        <f t="shared" si="28"/>
        <v>-12878</v>
      </c>
      <c r="I949" s="2">
        <f t="shared" si="29"/>
        <v>89892</v>
      </c>
    </row>
    <row r="950" spans="1:9">
      <c r="A950" s="1">
        <v>44779</v>
      </c>
      <c r="B950" s="2">
        <v>140532</v>
      </c>
      <c r="C950" s="2">
        <v>85690</v>
      </c>
      <c r="D950" s="2">
        <v>21986</v>
      </c>
      <c r="E950">
        <v>172</v>
      </c>
      <c r="F950" t="s">
        <v>9</v>
      </c>
      <c r="G950" t="s">
        <v>10</v>
      </c>
      <c r="H950" s="2">
        <f t="shared" si="28"/>
        <v>32856</v>
      </c>
      <c r="I950" s="2">
        <f t="shared" si="29"/>
        <v>107676</v>
      </c>
    </row>
    <row r="951" spans="1:9">
      <c r="A951" s="1">
        <v>44780</v>
      </c>
      <c r="B951" s="2">
        <v>109104</v>
      </c>
      <c r="C951" s="2">
        <v>56086</v>
      </c>
      <c r="D951" s="2">
        <v>17013</v>
      </c>
      <c r="E951">
        <v>158</v>
      </c>
      <c r="F951" t="s">
        <v>9</v>
      </c>
      <c r="G951" t="s">
        <v>10</v>
      </c>
      <c r="H951" s="2">
        <f t="shared" si="28"/>
        <v>36005</v>
      </c>
      <c r="I951" s="2">
        <f t="shared" si="29"/>
        <v>73099</v>
      </c>
    </row>
    <row r="952" spans="1:9">
      <c r="A952" s="1">
        <v>44781</v>
      </c>
      <c r="B952" s="2">
        <v>137231</v>
      </c>
      <c r="C952" s="2">
        <v>46859</v>
      </c>
      <c r="D952" s="2">
        <v>5690</v>
      </c>
      <c r="E952">
        <v>339</v>
      </c>
      <c r="F952" t="s">
        <v>13</v>
      </c>
      <c r="G952" t="s">
        <v>12</v>
      </c>
      <c r="H952" s="2">
        <f t="shared" si="28"/>
        <v>84682</v>
      </c>
      <c r="I952" s="2">
        <f t="shared" si="29"/>
        <v>52549</v>
      </c>
    </row>
    <row r="953" spans="1:9">
      <c r="A953" s="1">
        <v>44782</v>
      </c>
      <c r="B953" s="2">
        <v>128388</v>
      </c>
      <c r="C953" s="2">
        <v>37684</v>
      </c>
      <c r="D953" s="2">
        <v>21873</v>
      </c>
      <c r="E953">
        <v>101</v>
      </c>
      <c r="F953" t="s">
        <v>11</v>
      </c>
      <c r="G953" t="s">
        <v>14</v>
      </c>
      <c r="H953" s="2">
        <f t="shared" si="28"/>
        <v>68831</v>
      </c>
      <c r="I953" s="2">
        <f t="shared" si="29"/>
        <v>59557</v>
      </c>
    </row>
    <row r="954" spans="1:9">
      <c r="A954" s="1">
        <v>44783</v>
      </c>
      <c r="B954" s="2">
        <v>76014</v>
      </c>
      <c r="C954" s="2">
        <v>31207</v>
      </c>
      <c r="D954" s="2">
        <v>28248</v>
      </c>
      <c r="E954">
        <v>459</v>
      </c>
      <c r="F954" t="s">
        <v>7</v>
      </c>
      <c r="G954" t="s">
        <v>8</v>
      </c>
      <c r="H954" s="2">
        <f t="shared" si="28"/>
        <v>16559</v>
      </c>
      <c r="I954" s="2">
        <f t="shared" si="29"/>
        <v>59455</v>
      </c>
    </row>
    <row r="955" spans="1:9">
      <c r="A955" s="1">
        <v>44784</v>
      </c>
      <c r="B955" s="2">
        <v>152578</v>
      </c>
      <c r="C955" s="2">
        <v>76099</v>
      </c>
      <c r="D955" s="2">
        <v>28624</v>
      </c>
      <c r="E955">
        <v>287</v>
      </c>
      <c r="F955" t="s">
        <v>7</v>
      </c>
      <c r="G955" t="s">
        <v>10</v>
      </c>
      <c r="H955" s="2">
        <f t="shared" si="28"/>
        <v>47855</v>
      </c>
      <c r="I955" s="2">
        <f t="shared" si="29"/>
        <v>104723</v>
      </c>
    </row>
    <row r="956" spans="1:9">
      <c r="A956" s="1">
        <v>44785</v>
      </c>
      <c r="B956" s="2">
        <v>100390</v>
      </c>
      <c r="C956" s="2">
        <v>97496</v>
      </c>
      <c r="D956" s="2">
        <v>15748</v>
      </c>
      <c r="E956">
        <v>406</v>
      </c>
      <c r="F956" t="s">
        <v>11</v>
      </c>
      <c r="G956" t="s">
        <v>8</v>
      </c>
      <c r="H956" s="2">
        <f t="shared" si="28"/>
        <v>-12854</v>
      </c>
      <c r="I956" s="2">
        <f t="shared" si="29"/>
        <v>113244</v>
      </c>
    </row>
    <row r="957" spans="1:9">
      <c r="A957" s="1">
        <v>44786</v>
      </c>
      <c r="B957" s="2">
        <v>83711</v>
      </c>
      <c r="C957" s="2">
        <v>96093</v>
      </c>
      <c r="D957" s="2">
        <v>29170</v>
      </c>
      <c r="E957">
        <v>129</v>
      </c>
      <c r="F957" t="s">
        <v>13</v>
      </c>
      <c r="G957" t="s">
        <v>12</v>
      </c>
      <c r="H957" s="2">
        <f t="shared" si="28"/>
        <v>-41552</v>
      </c>
      <c r="I957" s="2">
        <f t="shared" si="29"/>
        <v>125263</v>
      </c>
    </row>
    <row r="958" spans="1:9">
      <c r="A958" s="1">
        <v>44787</v>
      </c>
      <c r="B958" s="2">
        <v>151658</v>
      </c>
      <c r="C958" s="2">
        <v>59689</v>
      </c>
      <c r="D958" s="2">
        <v>13024</v>
      </c>
      <c r="E958">
        <v>366</v>
      </c>
      <c r="F958" t="s">
        <v>9</v>
      </c>
      <c r="G958" t="s">
        <v>12</v>
      </c>
      <c r="H958" s="2">
        <f t="shared" si="28"/>
        <v>78945</v>
      </c>
      <c r="I958" s="2">
        <f t="shared" si="29"/>
        <v>72713</v>
      </c>
    </row>
    <row r="959" spans="1:9">
      <c r="A959" s="1">
        <v>44788</v>
      </c>
      <c r="B959" s="2">
        <v>117993</v>
      </c>
      <c r="C959" s="2">
        <v>78651</v>
      </c>
      <c r="D959" s="2">
        <v>21678</v>
      </c>
      <c r="E959">
        <v>207</v>
      </c>
      <c r="F959" t="s">
        <v>11</v>
      </c>
      <c r="G959" t="s">
        <v>14</v>
      </c>
      <c r="H959" s="2">
        <f t="shared" si="28"/>
        <v>17664</v>
      </c>
      <c r="I959" s="2">
        <f t="shared" si="29"/>
        <v>100329</v>
      </c>
    </row>
    <row r="960" spans="1:9">
      <c r="A960" s="1">
        <v>44789</v>
      </c>
      <c r="B960" s="2">
        <v>67421</v>
      </c>
      <c r="C960" s="2">
        <v>43893</v>
      </c>
      <c r="D960" s="2">
        <v>10488</v>
      </c>
      <c r="E960">
        <v>431</v>
      </c>
      <c r="F960" t="s">
        <v>7</v>
      </c>
      <c r="G960" t="s">
        <v>12</v>
      </c>
      <c r="H960" s="2">
        <f t="shared" si="28"/>
        <v>13040</v>
      </c>
      <c r="I960" s="2">
        <f t="shared" si="29"/>
        <v>54381</v>
      </c>
    </row>
    <row r="961" spans="1:9">
      <c r="A961" s="1">
        <v>44790</v>
      </c>
      <c r="B961" s="2">
        <v>77727</v>
      </c>
      <c r="C961" s="2">
        <v>96418</v>
      </c>
      <c r="D961" s="2">
        <v>25411</v>
      </c>
      <c r="E961">
        <v>189</v>
      </c>
      <c r="F961" t="s">
        <v>7</v>
      </c>
      <c r="G961" t="s">
        <v>12</v>
      </c>
      <c r="H961" s="2">
        <f t="shared" si="28"/>
        <v>-44102</v>
      </c>
      <c r="I961" s="2">
        <f t="shared" si="29"/>
        <v>121829</v>
      </c>
    </row>
    <row r="962" spans="1:9">
      <c r="A962" s="1">
        <v>44791</v>
      </c>
      <c r="B962" s="2">
        <v>172418</v>
      </c>
      <c r="C962" s="2">
        <v>90011</v>
      </c>
      <c r="D962" s="2">
        <v>16035</v>
      </c>
      <c r="E962">
        <v>304</v>
      </c>
      <c r="F962" t="s">
        <v>7</v>
      </c>
      <c r="G962" t="s">
        <v>8</v>
      </c>
      <c r="H962" s="2">
        <f t="shared" si="28"/>
        <v>66372</v>
      </c>
      <c r="I962" s="2">
        <f t="shared" si="29"/>
        <v>106046</v>
      </c>
    </row>
    <row r="963" spans="1:9">
      <c r="A963" s="1">
        <v>44792</v>
      </c>
      <c r="B963" s="2">
        <v>64358</v>
      </c>
      <c r="C963" s="2">
        <v>68635</v>
      </c>
      <c r="D963" s="2">
        <v>24296</v>
      </c>
      <c r="E963">
        <v>478</v>
      </c>
      <c r="F963" t="s">
        <v>13</v>
      </c>
      <c r="G963" t="s">
        <v>12</v>
      </c>
      <c r="H963" s="2">
        <f t="shared" ref="H963:H1001" si="30">B963-C963-D963</f>
        <v>-28573</v>
      </c>
      <c r="I963" s="2">
        <f t="shared" ref="I963:I1001" si="31">C963+D963</f>
        <v>92931</v>
      </c>
    </row>
    <row r="964" spans="1:9">
      <c r="A964" s="1">
        <v>44793</v>
      </c>
      <c r="B964" s="2">
        <v>125108</v>
      </c>
      <c r="C964" s="2">
        <v>86115</v>
      </c>
      <c r="D964" s="2">
        <v>26128</v>
      </c>
      <c r="E964">
        <v>480</v>
      </c>
      <c r="F964" t="s">
        <v>7</v>
      </c>
      <c r="G964" t="s">
        <v>12</v>
      </c>
      <c r="H964" s="2">
        <f t="shared" si="30"/>
        <v>12865</v>
      </c>
      <c r="I964" s="2">
        <f t="shared" si="31"/>
        <v>112243</v>
      </c>
    </row>
    <row r="965" spans="1:9">
      <c r="A965" s="1">
        <v>44794</v>
      </c>
      <c r="B965" s="2">
        <v>154018</v>
      </c>
      <c r="C965" s="2">
        <v>88954</v>
      </c>
      <c r="D965" s="2">
        <v>23257</v>
      </c>
      <c r="E965">
        <v>319</v>
      </c>
      <c r="F965" t="s">
        <v>11</v>
      </c>
      <c r="G965" t="s">
        <v>10</v>
      </c>
      <c r="H965" s="2">
        <f t="shared" si="30"/>
        <v>41807</v>
      </c>
      <c r="I965" s="2">
        <f t="shared" si="31"/>
        <v>112211</v>
      </c>
    </row>
    <row r="966" spans="1:9">
      <c r="A966" s="1">
        <v>44795</v>
      </c>
      <c r="B966" s="2">
        <v>184457</v>
      </c>
      <c r="C966" s="2">
        <v>58064</v>
      </c>
      <c r="D966" s="2">
        <v>17855</v>
      </c>
      <c r="E966">
        <v>477</v>
      </c>
      <c r="F966" t="s">
        <v>11</v>
      </c>
      <c r="G966" t="s">
        <v>12</v>
      </c>
      <c r="H966" s="2">
        <f t="shared" si="30"/>
        <v>108538</v>
      </c>
      <c r="I966" s="2">
        <f t="shared" si="31"/>
        <v>75919</v>
      </c>
    </row>
    <row r="967" spans="1:9">
      <c r="A967" s="1">
        <v>44796</v>
      </c>
      <c r="B967" s="2">
        <v>91910</v>
      </c>
      <c r="C967" s="2">
        <v>32454</v>
      </c>
      <c r="D967" s="2">
        <v>24642</v>
      </c>
      <c r="E967">
        <v>193</v>
      </c>
      <c r="F967" t="s">
        <v>7</v>
      </c>
      <c r="G967" t="s">
        <v>10</v>
      </c>
      <c r="H967" s="2">
        <f t="shared" si="30"/>
        <v>34814</v>
      </c>
      <c r="I967" s="2">
        <f t="shared" si="31"/>
        <v>57096</v>
      </c>
    </row>
    <row r="968" spans="1:9">
      <c r="A968" s="1">
        <v>44797</v>
      </c>
      <c r="B968" s="2">
        <v>186888</v>
      </c>
      <c r="C968" s="2">
        <v>50878</v>
      </c>
      <c r="D968" s="2">
        <v>7817</v>
      </c>
      <c r="E968">
        <v>202</v>
      </c>
      <c r="F968" t="s">
        <v>11</v>
      </c>
      <c r="G968" t="s">
        <v>12</v>
      </c>
      <c r="H968" s="2">
        <f t="shared" si="30"/>
        <v>128193</v>
      </c>
      <c r="I968" s="2">
        <f t="shared" si="31"/>
        <v>58695</v>
      </c>
    </row>
    <row r="969" spans="1:9">
      <c r="A969" s="1">
        <v>44798</v>
      </c>
      <c r="B969" s="2">
        <v>115754</v>
      </c>
      <c r="C969" s="2">
        <v>81098</v>
      </c>
      <c r="D969" s="2">
        <v>25025</v>
      </c>
      <c r="E969">
        <v>322</v>
      </c>
      <c r="F969" t="s">
        <v>7</v>
      </c>
      <c r="G969" t="s">
        <v>12</v>
      </c>
      <c r="H969" s="2">
        <f t="shared" si="30"/>
        <v>9631</v>
      </c>
      <c r="I969" s="2">
        <f t="shared" si="31"/>
        <v>106123</v>
      </c>
    </row>
    <row r="970" spans="1:9">
      <c r="A970" s="1">
        <v>44799</v>
      </c>
      <c r="B970" s="2">
        <v>169847</v>
      </c>
      <c r="C970" s="2">
        <v>92154</v>
      </c>
      <c r="D970" s="2">
        <v>9458</v>
      </c>
      <c r="E970">
        <v>285</v>
      </c>
      <c r="F970" t="s">
        <v>7</v>
      </c>
      <c r="G970" t="s">
        <v>14</v>
      </c>
      <c r="H970" s="2">
        <f t="shared" si="30"/>
        <v>68235</v>
      </c>
      <c r="I970" s="2">
        <f t="shared" si="31"/>
        <v>101612</v>
      </c>
    </row>
    <row r="971" spans="1:9">
      <c r="A971" s="1">
        <v>44800</v>
      </c>
      <c r="B971" s="2">
        <v>98467</v>
      </c>
      <c r="C971" s="2">
        <v>42991</v>
      </c>
      <c r="D971" s="2">
        <v>10307</v>
      </c>
      <c r="E971">
        <v>283</v>
      </c>
      <c r="F971" t="s">
        <v>9</v>
      </c>
      <c r="G971" t="s">
        <v>14</v>
      </c>
      <c r="H971" s="2">
        <f t="shared" si="30"/>
        <v>45169</v>
      </c>
      <c r="I971" s="2">
        <f t="shared" si="31"/>
        <v>53298</v>
      </c>
    </row>
    <row r="972" spans="1:9">
      <c r="A972" s="1">
        <v>44801</v>
      </c>
      <c r="B972" s="2">
        <v>93893</v>
      </c>
      <c r="C972" s="2">
        <v>98344</v>
      </c>
      <c r="D972" s="2">
        <v>13933</v>
      </c>
      <c r="E972">
        <v>261</v>
      </c>
      <c r="F972" t="s">
        <v>13</v>
      </c>
      <c r="G972" t="s">
        <v>10</v>
      </c>
      <c r="H972" s="2">
        <f t="shared" si="30"/>
        <v>-18384</v>
      </c>
      <c r="I972" s="2">
        <f t="shared" si="31"/>
        <v>112277</v>
      </c>
    </row>
    <row r="973" spans="1:9">
      <c r="A973" s="1">
        <v>44802</v>
      </c>
      <c r="B973" s="2">
        <v>136329</v>
      </c>
      <c r="C973" s="2">
        <v>66593</v>
      </c>
      <c r="D973" s="2">
        <v>23425</v>
      </c>
      <c r="E973">
        <v>346</v>
      </c>
      <c r="F973" t="s">
        <v>13</v>
      </c>
      <c r="G973" t="s">
        <v>12</v>
      </c>
      <c r="H973" s="2">
        <f t="shared" si="30"/>
        <v>46311</v>
      </c>
      <c r="I973" s="2">
        <f t="shared" si="31"/>
        <v>90018</v>
      </c>
    </row>
    <row r="974" spans="1:9">
      <c r="A974" s="1">
        <v>44803</v>
      </c>
      <c r="B974" s="2">
        <v>91007</v>
      </c>
      <c r="C974" s="2">
        <v>66304</v>
      </c>
      <c r="D974" s="2">
        <v>22063</v>
      </c>
      <c r="E974">
        <v>130</v>
      </c>
      <c r="F974" t="s">
        <v>9</v>
      </c>
      <c r="G974" t="s">
        <v>8</v>
      </c>
      <c r="H974" s="2">
        <f t="shared" si="30"/>
        <v>2640</v>
      </c>
      <c r="I974" s="2">
        <f t="shared" si="31"/>
        <v>88367</v>
      </c>
    </row>
    <row r="975" spans="1:9">
      <c r="A975" s="1">
        <v>44804</v>
      </c>
      <c r="B975" s="2">
        <v>114253</v>
      </c>
      <c r="C975" s="2">
        <v>60386</v>
      </c>
      <c r="D975" s="2">
        <v>15659</v>
      </c>
      <c r="E975">
        <v>151</v>
      </c>
      <c r="F975" t="s">
        <v>9</v>
      </c>
      <c r="G975" t="s">
        <v>14</v>
      </c>
      <c r="H975" s="2">
        <f t="shared" si="30"/>
        <v>38208</v>
      </c>
      <c r="I975" s="2">
        <f t="shared" si="31"/>
        <v>76045</v>
      </c>
    </row>
    <row r="976" spans="1:9">
      <c r="A976" s="1">
        <v>44805</v>
      </c>
      <c r="B976" s="2">
        <v>72323</v>
      </c>
      <c r="C976" s="2">
        <v>85220</v>
      </c>
      <c r="D976" s="2">
        <v>10738</v>
      </c>
      <c r="E976">
        <v>444</v>
      </c>
      <c r="F976" t="s">
        <v>13</v>
      </c>
      <c r="G976" t="s">
        <v>8</v>
      </c>
      <c r="H976" s="2">
        <f t="shared" si="30"/>
        <v>-23635</v>
      </c>
      <c r="I976" s="2">
        <f t="shared" si="31"/>
        <v>95958</v>
      </c>
    </row>
    <row r="977" spans="1:9">
      <c r="A977" s="1">
        <v>44806</v>
      </c>
      <c r="B977" s="2">
        <v>171335</v>
      </c>
      <c r="C977" s="2">
        <v>99338</v>
      </c>
      <c r="D977" s="2">
        <v>10668</v>
      </c>
      <c r="E977">
        <v>175</v>
      </c>
      <c r="F977" t="s">
        <v>7</v>
      </c>
      <c r="G977" t="s">
        <v>14</v>
      </c>
      <c r="H977" s="2">
        <f t="shared" si="30"/>
        <v>61329</v>
      </c>
      <c r="I977" s="2">
        <f t="shared" si="31"/>
        <v>110006</v>
      </c>
    </row>
    <row r="978" spans="1:9">
      <c r="A978" s="1">
        <v>44807</v>
      </c>
      <c r="B978" s="2">
        <v>172356</v>
      </c>
      <c r="C978" s="2">
        <v>51083</v>
      </c>
      <c r="D978" s="2">
        <v>19427</v>
      </c>
      <c r="E978">
        <v>484</v>
      </c>
      <c r="F978" t="s">
        <v>7</v>
      </c>
      <c r="G978" t="s">
        <v>14</v>
      </c>
      <c r="H978" s="2">
        <f t="shared" si="30"/>
        <v>101846</v>
      </c>
      <c r="I978" s="2">
        <f t="shared" si="31"/>
        <v>70510</v>
      </c>
    </row>
    <row r="979" spans="1:9">
      <c r="A979" s="1">
        <v>44808</v>
      </c>
      <c r="B979" s="2">
        <v>170944</v>
      </c>
      <c r="C979" s="2">
        <v>48354</v>
      </c>
      <c r="D979" s="2">
        <v>12697</v>
      </c>
      <c r="E979">
        <v>377</v>
      </c>
      <c r="F979" t="s">
        <v>13</v>
      </c>
      <c r="G979" t="s">
        <v>12</v>
      </c>
      <c r="H979" s="2">
        <f t="shared" si="30"/>
        <v>109893</v>
      </c>
      <c r="I979" s="2">
        <f t="shared" si="31"/>
        <v>61051</v>
      </c>
    </row>
    <row r="980" spans="1:9">
      <c r="A980" s="1">
        <v>44809</v>
      </c>
      <c r="B980" s="2">
        <v>76456</v>
      </c>
      <c r="C980" s="2">
        <v>52190</v>
      </c>
      <c r="D980" s="2">
        <v>29417</v>
      </c>
      <c r="E980">
        <v>139</v>
      </c>
      <c r="F980" t="s">
        <v>7</v>
      </c>
      <c r="G980" t="s">
        <v>14</v>
      </c>
      <c r="H980" s="2">
        <f t="shared" si="30"/>
        <v>-5151</v>
      </c>
      <c r="I980" s="2">
        <f t="shared" si="31"/>
        <v>81607</v>
      </c>
    </row>
    <row r="981" spans="1:9">
      <c r="A981" s="1">
        <v>44810</v>
      </c>
      <c r="B981" s="2">
        <v>91367</v>
      </c>
      <c r="C981" s="2">
        <v>36142</v>
      </c>
      <c r="D981" s="2">
        <v>21446</v>
      </c>
      <c r="E981">
        <v>200</v>
      </c>
      <c r="F981" t="s">
        <v>9</v>
      </c>
      <c r="G981" t="s">
        <v>8</v>
      </c>
      <c r="H981" s="2">
        <f t="shared" si="30"/>
        <v>33779</v>
      </c>
      <c r="I981" s="2">
        <f t="shared" si="31"/>
        <v>57588</v>
      </c>
    </row>
    <row r="982" spans="1:9">
      <c r="A982" s="1">
        <v>44811</v>
      </c>
      <c r="B982" s="2">
        <v>114624</v>
      </c>
      <c r="C982" s="2">
        <v>58398</v>
      </c>
      <c r="D982" s="2">
        <v>12829</v>
      </c>
      <c r="E982">
        <v>210</v>
      </c>
      <c r="F982" t="s">
        <v>7</v>
      </c>
      <c r="G982" t="s">
        <v>14</v>
      </c>
      <c r="H982" s="2">
        <f t="shared" si="30"/>
        <v>43397</v>
      </c>
      <c r="I982" s="2">
        <f t="shared" si="31"/>
        <v>71227</v>
      </c>
    </row>
    <row r="983" spans="1:9">
      <c r="A983" s="1">
        <v>44812</v>
      </c>
      <c r="B983" s="2">
        <v>128008</v>
      </c>
      <c r="C983" s="2">
        <v>81971</v>
      </c>
      <c r="D983" s="2">
        <v>15751</v>
      </c>
      <c r="E983">
        <v>484</v>
      </c>
      <c r="F983" t="s">
        <v>7</v>
      </c>
      <c r="G983" t="s">
        <v>10</v>
      </c>
      <c r="H983" s="2">
        <f t="shared" si="30"/>
        <v>30286</v>
      </c>
      <c r="I983" s="2">
        <f t="shared" si="31"/>
        <v>97722</v>
      </c>
    </row>
    <row r="984" spans="1:9">
      <c r="A984" s="1">
        <v>44813</v>
      </c>
      <c r="B984" s="2">
        <v>185926</v>
      </c>
      <c r="C984" s="2">
        <v>71862</v>
      </c>
      <c r="D984" s="2">
        <v>18450</v>
      </c>
      <c r="E984">
        <v>420</v>
      </c>
      <c r="F984" t="s">
        <v>11</v>
      </c>
      <c r="G984" t="s">
        <v>12</v>
      </c>
      <c r="H984" s="2">
        <f t="shared" si="30"/>
        <v>95614</v>
      </c>
      <c r="I984" s="2">
        <f t="shared" si="31"/>
        <v>90312</v>
      </c>
    </row>
    <row r="985" spans="1:9">
      <c r="A985" s="1">
        <v>44814</v>
      </c>
      <c r="B985" s="2">
        <v>175395</v>
      </c>
      <c r="C985" s="2">
        <v>83410</v>
      </c>
      <c r="D985" s="2">
        <v>12352</v>
      </c>
      <c r="E985">
        <v>348</v>
      </c>
      <c r="F985" t="s">
        <v>11</v>
      </c>
      <c r="G985" t="s">
        <v>12</v>
      </c>
      <c r="H985" s="2">
        <f t="shared" si="30"/>
        <v>79633</v>
      </c>
      <c r="I985" s="2">
        <f t="shared" si="31"/>
        <v>95762</v>
      </c>
    </row>
    <row r="986" spans="1:9">
      <c r="A986" s="1">
        <v>44815</v>
      </c>
      <c r="B986" s="2">
        <v>176492</v>
      </c>
      <c r="C986" s="2">
        <v>49503</v>
      </c>
      <c r="D986" s="2">
        <v>18516</v>
      </c>
      <c r="E986">
        <v>290</v>
      </c>
      <c r="F986" t="s">
        <v>11</v>
      </c>
      <c r="G986" t="s">
        <v>10</v>
      </c>
      <c r="H986" s="2">
        <f t="shared" si="30"/>
        <v>108473</v>
      </c>
      <c r="I986" s="2">
        <f t="shared" si="31"/>
        <v>68019</v>
      </c>
    </row>
    <row r="987" spans="1:9">
      <c r="A987" s="1">
        <v>44816</v>
      </c>
      <c r="B987" s="2">
        <v>132240</v>
      </c>
      <c r="C987" s="2">
        <v>78456</v>
      </c>
      <c r="D987" s="2">
        <v>28299</v>
      </c>
      <c r="E987">
        <v>281</v>
      </c>
      <c r="F987" t="s">
        <v>7</v>
      </c>
      <c r="G987" t="s">
        <v>10</v>
      </c>
      <c r="H987" s="2">
        <f t="shared" si="30"/>
        <v>25485</v>
      </c>
      <c r="I987" s="2">
        <f t="shared" si="31"/>
        <v>106755</v>
      </c>
    </row>
    <row r="988" spans="1:9">
      <c r="A988" s="1">
        <v>44817</v>
      </c>
      <c r="B988" s="2">
        <v>124315</v>
      </c>
      <c r="C988" s="2">
        <v>38016</v>
      </c>
      <c r="D988" s="2">
        <v>13326</v>
      </c>
      <c r="E988">
        <v>434</v>
      </c>
      <c r="F988" t="s">
        <v>13</v>
      </c>
      <c r="G988" t="s">
        <v>10</v>
      </c>
      <c r="H988" s="2">
        <f t="shared" si="30"/>
        <v>72973</v>
      </c>
      <c r="I988" s="2">
        <f t="shared" si="31"/>
        <v>51342</v>
      </c>
    </row>
    <row r="989" spans="1:9">
      <c r="A989" s="1">
        <v>44818</v>
      </c>
      <c r="B989" s="2">
        <v>70756</v>
      </c>
      <c r="C989" s="2">
        <v>32384</v>
      </c>
      <c r="D989" s="2">
        <v>8644</v>
      </c>
      <c r="E989">
        <v>308</v>
      </c>
      <c r="F989" t="s">
        <v>9</v>
      </c>
      <c r="G989" t="s">
        <v>14</v>
      </c>
      <c r="H989" s="2">
        <f t="shared" si="30"/>
        <v>29728</v>
      </c>
      <c r="I989" s="2">
        <f t="shared" si="31"/>
        <v>41028</v>
      </c>
    </row>
    <row r="990" spans="1:9">
      <c r="A990" s="1">
        <v>44819</v>
      </c>
      <c r="B990" s="2">
        <v>96378</v>
      </c>
      <c r="C990" s="2">
        <v>92320</v>
      </c>
      <c r="D990" s="2">
        <v>26354</v>
      </c>
      <c r="E990">
        <v>121</v>
      </c>
      <c r="F990" t="s">
        <v>7</v>
      </c>
      <c r="G990" t="s">
        <v>12</v>
      </c>
      <c r="H990" s="2">
        <f t="shared" si="30"/>
        <v>-22296</v>
      </c>
      <c r="I990" s="2">
        <f t="shared" si="31"/>
        <v>118674</v>
      </c>
    </row>
    <row r="991" spans="1:9">
      <c r="A991" s="1">
        <v>44820</v>
      </c>
      <c r="B991" s="2">
        <v>195327</v>
      </c>
      <c r="C991" s="2">
        <v>45072</v>
      </c>
      <c r="D991" s="2">
        <v>13003</v>
      </c>
      <c r="E991">
        <v>265</v>
      </c>
      <c r="F991" t="s">
        <v>13</v>
      </c>
      <c r="G991" t="s">
        <v>10</v>
      </c>
      <c r="H991" s="2">
        <f t="shared" si="30"/>
        <v>137252</v>
      </c>
      <c r="I991" s="2">
        <f t="shared" si="31"/>
        <v>58075</v>
      </c>
    </row>
    <row r="992" spans="1:9">
      <c r="A992" s="1">
        <v>44821</v>
      </c>
      <c r="B992" s="2">
        <v>185703</v>
      </c>
      <c r="C992" s="2">
        <v>70510</v>
      </c>
      <c r="D992" s="2">
        <v>8278</v>
      </c>
      <c r="E992">
        <v>198</v>
      </c>
      <c r="F992" t="s">
        <v>7</v>
      </c>
      <c r="G992" t="s">
        <v>14</v>
      </c>
      <c r="H992" s="2">
        <f t="shared" si="30"/>
        <v>106915</v>
      </c>
      <c r="I992" s="2">
        <f t="shared" si="31"/>
        <v>78788</v>
      </c>
    </row>
    <row r="993" spans="1:9">
      <c r="A993" s="1">
        <v>44822</v>
      </c>
      <c r="B993" s="2">
        <v>116549</v>
      </c>
      <c r="C993" s="2">
        <v>78933</v>
      </c>
      <c r="D993" s="2">
        <v>12296</v>
      </c>
      <c r="E993">
        <v>307</v>
      </c>
      <c r="F993" t="s">
        <v>9</v>
      </c>
      <c r="G993" t="s">
        <v>10</v>
      </c>
      <c r="H993" s="2">
        <f t="shared" si="30"/>
        <v>25320</v>
      </c>
      <c r="I993" s="2">
        <f t="shared" si="31"/>
        <v>91229</v>
      </c>
    </row>
    <row r="994" spans="1:9">
      <c r="A994" s="1">
        <v>44823</v>
      </c>
      <c r="B994" s="2">
        <v>133794</v>
      </c>
      <c r="C994" s="2">
        <v>51826</v>
      </c>
      <c r="D994" s="2">
        <v>8074</v>
      </c>
      <c r="E994">
        <v>107</v>
      </c>
      <c r="F994" t="s">
        <v>7</v>
      </c>
      <c r="G994" t="s">
        <v>8</v>
      </c>
      <c r="H994" s="2">
        <f t="shared" si="30"/>
        <v>73894</v>
      </c>
      <c r="I994" s="2">
        <f t="shared" si="31"/>
        <v>59900</v>
      </c>
    </row>
    <row r="995" spans="1:9">
      <c r="A995" s="1">
        <v>44824</v>
      </c>
      <c r="B995" s="2">
        <v>105113</v>
      </c>
      <c r="C995" s="2">
        <v>98026</v>
      </c>
      <c r="D995" s="2">
        <v>18261</v>
      </c>
      <c r="E995">
        <v>289</v>
      </c>
      <c r="F995" t="s">
        <v>9</v>
      </c>
      <c r="G995" t="s">
        <v>8</v>
      </c>
      <c r="H995" s="2">
        <f t="shared" si="30"/>
        <v>-11174</v>
      </c>
      <c r="I995" s="2">
        <f t="shared" si="31"/>
        <v>116287</v>
      </c>
    </row>
    <row r="996" spans="1:9">
      <c r="A996" s="1">
        <v>44825</v>
      </c>
      <c r="B996" s="2">
        <v>134069</v>
      </c>
      <c r="C996" s="2">
        <v>55518</v>
      </c>
      <c r="D996" s="2">
        <v>16173</v>
      </c>
      <c r="E996">
        <v>274</v>
      </c>
      <c r="F996" t="s">
        <v>7</v>
      </c>
      <c r="G996" t="s">
        <v>12</v>
      </c>
      <c r="H996" s="2">
        <f t="shared" si="30"/>
        <v>62378</v>
      </c>
      <c r="I996" s="2">
        <f t="shared" si="31"/>
        <v>71691</v>
      </c>
    </row>
    <row r="997" spans="1:9">
      <c r="A997" s="1">
        <v>44826</v>
      </c>
      <c r="B997" s="2">
        <v>196321</v>
      </c>
      <c r="C997" s="2">
        <v>54045</v>
      </c>
      <c r="D997" s="2">
        <v>13312</v>
      </c>
      <c r="E997">
        <v>372</v>
      </c>
      <c r="F997" t="s">
        <v>9</v>
      </c>
      <c r="G997" t="s">
        <v>14</v>
      </c>
      <c r="H997" s="2">
        <f t="shared" si="30"/>
        <v>128964</v>
      </c>
      <c r="I997" s="2">
        <f t="shared" si="31"/>
        <v>67357</v>
      </c>
    </row>
    <row r="998" spans="1:9">
      <c r="A998" s="1">
        <v>44827</v>
      </c>
      <c r="B998" s="2">
        <v>185541</v>
      </c>
      <c r="C998" s="2">
        <v>80876</v>
      </c>
      <c r="D998" s="2">
        <v>28936</v>
      </c>
      <c r="E998">
        <v>116</v>
      </c>
      <c r="F998" t="s">
        <v>7</v>
      </c>
      <c r="G998" t="s">
        <v>8</v>
      </c>
      <c r="H998" s="2">
        <f t="shared" si="30"/>
        <v>75729</v>
      </c>
      <c r="I998" s="2">
        <f t="shared" si="31"/>
        <v>109812</v>
      </c>
    </row>
    <row r="999" spans="1:9">
      <c r="A999" s="1">
        <v>44828</v>
      </c>
      <c r="B999" s="2">
        <v>69686</v>
      </c>
      <c r="C999" s="2">
        <v>81919</v>
      </c>
      <c r="D999" s="2">
        <v>6637</v>
      </c>
      <c r="E999">
        <v>189</v>
      </c>
      <c r="F999" t="s">
        <v>9</v>
      </c>
      <c r="G999" t="s">
        <v>8</v>
      </c>
      <c r="H999" s="2">
        <f t="shared" si="30"/>
        <v>-18870</v>
      </c>
      <c r="I999" s="2">
        <f t="shared" si="31"/>
        <v>88556</v>
      </c>
    </row>
    <row r="1000" spans="1:9">
      <c r="A1000" s="1">
        <v>44829</v>
      </c>
      <c r="B1000" s="2">
        <v>113363</v>
      </c>
      <c r="C1000" s="2">
        <v>57103</v>
      </c>
      <c r="D1000" s="2">
        <v>18652</v>
      </c>
      <c r="E1000">
        <v>240</v>
      </c>
      <c r="F1000" t="s">
        <v>11</v>
      </c>
      <c r="G1000" t="s">
        <v>14</v>
      </c>
      <c r="H1000" s="2">
        <f t="shared" si="30"/>
        <v>37608</v>
      </c>
      <c r="I1000" s="2">
        <f t="shared" si="31"/>
        <v>75755</v>
      </c>
    </row>
    <row r="1001" spans="1:9">
      <c r="A1001" s="1">
        <v>44830</v>
      </c>
      <c r="B1001" s="2">
        <v>157543</v>
      </c>
      <c r="C1001" s="2">
        <v>66188</v>
      </c>
      <c r="D1001" s="2">
        <v>10103</v>
      </c>
      <c r="E1001">
        <v>244</v>
      </c>
      <c r="F1001" t="s">
        <v>7</v>
      </c>
      <c r="G1001" t="s">
        <v>10</v>
      </c>
      <c r="H1001" s="2">
        <f t="shared" si="30"/>
        <v>81252</v>
      </c>
      <c r="I1001" s="2">
        <f t="shared" si="31"/>
        <v>76291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E7E-78DF-432B-B41C-625A06988B71}">
  <dimension ref="A1:J1001"/>
  <sheetViews>
    <sheetView tabSelected="1" topLeftCell="A79" workbookViewId="0">
      <selection activeCell="M110" sqref="M110"/>
    </sheetView>
  </sheetViews>
  <sheetFormatPr defaultRowHeight="13.8"/>
  <cols>
    <col min="1" max="1" width="10.3984375" bestFit="1" customWidth="1"/>
    <col min="2" max="2" width="19.09765625" bestFit="1" customWidth="1"/>
    <col min="3" max="3" width="18.296875" bestFit="1" customWidth="1"/>
    <col min="4" max="4" width="16.59765625" customWidth="1"/>
    <col min="5" max="11" width="12.5" bestFit="1" customWidth="1"/>
    <col min="12" max="12" width="24" bestFit="1" customWidth="1"/>
    <col min="13" max="19" width="19.8984375" bestFit="1" customWidth="1"/>
    <col min="20" max="20" width="30.5" bestFit="1" customWidth="1"/>
    <col min="21" max="21" width="29.69921875" bestFit="1" customWidth="1"/>
    <col min="22" max="29" width="19.8984375" bestFit="1" customWidth="1"/>
    <col min="30" max="30" width="28.59765625" bestFit="1" customWidth="1"/>
    <col min="31" max="31" width="27.796875" bestFit="1" customWidth="1"/>
    <col min="32" max="39" width="19.8984375" bestFit="1" customWidth="1"/>
    <col min="40" max="40" width="29.19921875" bestFit="1" customWidth="1"/>
    <col min="41" max="41" width="28.3984375" bestFit="1" customWidth="1"/>
    <col min="42" max="42" width="24.796875" bestFit="1" customWidth="1"/>
    <col min="43" max="43" width="24" bestFit="1" customWidth="1"/>
  </cols>
  <sheetData>
    <row r="1" spans="1:10">
      <c r="A1" t="s">
        <v>24</v>
      </c>
      <c r="E1" t="s">
        <v>17</v>
      </c>
    </row>
    <row r="2" spans="1:10">
      <c r="A2" s="1"/>
      <c r="B2" s="2"/>
      <c r="C2" s="2"/>
      <c r="D2" s="2"/>
      <c r="I2" s="2"/>
    </row>
    <row r="3" spans="1:10">
      <c r="A3" s="1"/>
      <c r="B3" s="14" t="s">
        <v>5</v>
      </c>
      <c r="C3" t="s">
        <v>29</v>
      </c>
      <c r="D3" s="2"/>
      <c r="E3" s="19"/>
    </row>
    <row r="4" spans="1:10">
      <c r="A4" s="1"/>
      <c r="B4" s="15" t="s">
        <v>13</v>
      </c>
      <c r="C4" s="17">
        <v>33696608</v>
      </c>
      <c r="D4" s="2"/>
      <c r="E4" s="21">
        <f>INDEX(Dataset!$A$2:$A$1001,MATCH(MAX(Dataset!$H$2:$H$1001),Dataset!$H$2:$H$1001,0))</f>
        <v>44517</v>
      </c>
    </row>
    <row r="5" spans="1:10">
      <c r="A5" s="1"/>
      <c r="B5" s="15" t="s">
        <v>9</v>
      </c>
      <c r="C5" s="17">
        <v>29608998</v>
      </c>
      <c r="D5" s="2"/>
    </row>
    <row r="6" spans="1:10">
      <c r="A6" s="1"/>
      <c r="B6" s="15" t="s">
        <v>7</v>
      </c>
      <c r="C6" s="17">
        <v>33547080</v>
      </c>
      <c r="D6" s="2"/>
    </row>
    <row r="7" spans="1:10">
      <c r="A7" s="1"/>
      <c r="B7" s="15" t="s">
        <v>11</v>
      </c>
      <c r="C7" s="17">
        <v>34436879</v>
      </c>
      <c r="D7" s="2"/>
    </row>
    <row r="8" spans="1:10">
      <c r="A8" s="1"/>
      <c r="B8" s="15" t="s">
        <v>27</v>
      </c>
      <c r="C8" s="17">
        <v>131289565</v>
      </c>
      <c r="D8" s="2"/>
    </row>
    <row r="9" spans="1:10">
      <c r="A9" s="1"/>
      <c r="D9" s="2"/>
    </row>
    <row r="10" spans="1:10">
      <c r="A10" s="1"/>
      <c r="B10" s="2"/>
      <c r="C10" s="2"/>
      <c r="D10" s="2"/>
    </row>
    <row r="11" spans="1:10">
      <c r="A11" s="1" t="s">
        <v>16</v>
      </c>
      <c r="B11" s="2"/>
      <c r="C11" s="2"/>
      <c r="D11" s="2"/>
      <c r="E11" t="s">
        <v>18</v>
      </c>
    </row>
    <row r="12" spans="1:10">
      <c r="A12" s="1"/>
      <c r="B12" s="2"/>
      <c r="C12" s="2"/>
      <c r="D12" s="2"/>
    </row>
    <row r="13" spans="1:10">
      <c r="A13" s="1"/>
      <c r="D13" s="2"/>
    </row>
    <row r="14" spans="1:10">
      <c r="A14" s="1"/>
      <c r="B14" s="14" t="s">
        <v>45</v>
      </c>
      <c r="C14" t="s">
        <v>44</v>
      </c>
      <c r="D14" s="2"/>
      <c r="E14" s="14" t="s">
        <v>49</v>
      </c>
      <c r="F14" s="14" t="s">
        <v>5</v>
      </c>
    </row>
    <row r="15" spans="1:10">
      <c r="A15" s="1"/>
      <c r="B15" s="15" t="s">
        <v>10</v>
      </c>
      <c r="C15" s="17">
        <v>18447.014760147602</v>
      </c>
      <c r="D15" s="2"/>
      <c r="E15" s="14" t="s">
        <v>45</v>
      </c>
      <c r="F15" t="s">
        <v>13</v>
      </c>
      <c r="G15" t="s">
        <v>9</v>
      </c>
      <c r="H15" t="s">
        <v>7</v>
      </c>
      <c r="I15" t="s">
        <v>11</v>
      </c>
      <c r="J15" t="s">
        <v>27</v>
      </c>
    </row>
    <row r="16" spans="1:10">
      <c r="A16" s="1"/>
      <c r="B16" s="15" t="s">
        <v>12</v>
      </c>
      <c r="C16" s="17">
        <v>18149.83266932271</v>
      </c>
      <c r="D16" s="2"/>
      <c r="E16" s="15" t="s">
        <v>10</v>
      </c>
      <c r="F16" s="20">
        <v>18695</v>
      </c>
      <c r="G16" s="20">
        <v>25514</v>
      </c>
      <c r="H16" s="20">
        <v>19475</v>
      </c>
      <c r="I16" s="20">
        <v>18436</v>
      </c>
      <c r="J16" s="20">
        <v>82120</v>
      </c>
    </row>
    <row r="17" spans="1:10">
      <c r="A17" s="1"/>
      <c r="B17" s="15" t="s">
        <v>8</v>
      </c>
      <c r="C17" s="17">
        <v>17685.453815261044</v>
      </c>
      <c r="D17" s="2"/>
      <c r="E17" s="15" t="s">
        <v>12</v>
      </c>
      <c r="F17" s="20">
        <v>21285</v>
      </c>
      <c r="G17" s="20">
        <v>12570</v>
      </c>
      <c r="H17" s="20">
        <v>23670</v>
      </c>
      <c r="I17" s="20">
        <v>19459</v>
      </c>
      <c r="J17" s="20">
        <v>76984</v>
      </c>
    </row>
    <row r="18" spans="1:10">
      <c r="A18" s="1"/>
      <c r="B18" s="15" t="s">
        <v>14</v>
      </c>
      <c r="C18" s="17">
        <v>17401.641921397379</v>
      </c>
      <c r="D18" s="2"/>
      <c r="E18" s="15" t="s">
        <v>8</v>
      </c>
      <c r="F18" s="20">
        <v>17852</v>
      </c>
      <c r="G18" s="20">
        <v>17079</v>
      </c>
      <c r="H18" s="20">
        <v>19513</v>
      </c>
      <c r="I18" s="20">
        <v>21455</v>
      </c>
      <c r="J18" s="20">
        <v>75899</v>
      </c>
    </row>
    <row r="19" spans="1:10">
      <c r="A19" s="1"/>
      <c r="B19" s="15" t="s">
        <v>27</v>
      </c>
      <c r="C19" s="17">
        <v>17943.402999999998</v>
      </c>
      <c r="D19" s="2"/>
      <c r="E19" s="15" t="s">
        <v>14</v>
      </c>
      <c r="F19" s="20">
        <v>21178</v>
      </c>
      <c r="G19" s="20">
        <v>14743</v>
      </c>
      <c r="H19" s="20">
        <v>12978</v>
      </c>
      <c r="I19" s="20">
        <v>20120</v>
      </c>
      <c r="J19" s="20">
        <v>69019</v>
      </c>
    </row>
    <row r="20" spans="1:10">
      <c r="A20" s="1"/>
      <c r="D20" s="2"/>
      <c r="E20" s="15" t="s">
        <v>27</v>
      </c>
      <c r="F20" s="20">
        <v>79010</v>
      </c>
      <c r="G20" s="20">
        <v>69906</v>
      </c>
      <c r="H20" s="20">
        <v>75636</v>
      </c>
      <c r="I20" s="20">
        <v>79470</v>
      </c>
      <c r="J20" s="20">
        <v>304022</v>
      </c>
    </row>
    <row r="21" spans="1:10">
      <c r="A21" s="1"/>
      <c r="D21" s="2"/>
    </row>
    <row r="22" spans="1:10">
      <c r="A22" s="1"/>
      <c r="D22" s="2"/>
    </row>
    <row r="23" spans="1:10">
      <c r="A23" s="1" t="s">
        <v>19</v>
      </c>
      <c r="D23" s="2"/>
      <c r="E23" t="s">
        <v>20</v>
      </c>
    </row>
    <row r="24" spans="1:10">
      <c r="A24" s="1"/>
      <c r="D24" s="2"/>
      <c r="G24" s="4"/>
    </row>
    <row r="25" spans="1:10">
      <c r="A25" s="1"/>
      <c r="B25" s="21">
        <f>INDEX(Dataset!$A$2:$A$1001,MATCH(MAX(Dataset!$E$2:$E$1001),Dataset!$E$2:$E$1001,0))</f>
        <v>44084</v>
      </c>
      <c r="D25" s="29"/>
      <c r="E25" s="38" t="s">
        <v>63</v>
      </c>
      <c r="F25" s="38"/>
      <c r="G25" s="35" t="s">
        <v>64</v>
      </c>
      <c r="H25" s="35"/>
      <c r="I25" s="30"/>
      <c r="J25" s="4"/>
    </row>
    <row r="26" spans="1:10">
      <c r="A26" s="1"/>
      <c r="D26" s="2"/>
      <c r="E26" s="27">
        <f>INDEX(Dataset!$A$2:$A$1001,MATCH(MAX(LARGE(Dataset!$B:$B,1)),Dataset!$B$2:$B$1001,0))</f>
        <v>44701</v>
      </c>
      <c r="F26" s="28">
        <f>LARGE(Dataset!B:B,1)</f>
        <v>199999</v>
      </c>
      <c r="G26" s="27">
        <f>INDEX(Dataset!$A$2:$A$1001,MATCH(MAX(SMALL(Dataset!$B:$B,1)),Dataset!$B$2:$B$1001,0))</f>
        <v>43996</v>
      </c>
      <c r="H26" s="28">
        <f>SMALL(Dataset!B:B,1)</f>
        <v>60126</v>
      </c>
      <c r="I26" s="4"/>
    </row>
    <row r="27" spans="1:10">
      <c r="A27" s="1"/>
      <c r="D27" s="2"/>
      <c r="E27" s="27">
        <f>INDEX(Dataset!$A$2:$A$1001,MATCH(MAX(LARGE(Dataset!$B:$B,2)),Dataset!$B$2:$B$1001,0))</f>
        <v>44729</v>
      </c>
      <c r="F27" s="28">
        <f>LARGE(Dataset!B:B,2)</f>
        <v>199978</v>
      </c>
      <c r="G27" s="27">
        <f>INDEX(Dataset!$A$2:$A$1001,MATCH(MAX(SMALL(Dataset!$B:$B,2)),Dataset!$B$2:$B$1001,0))</f>
        <v>43896</v>
      </c>
      <c r="H27" s="28">
        <f>SMALL(Dataset!B:B,2)</f>
        <v>60235</v>
      </c>
      <c r="I27" s="4"/>
    </row>
    <row r="28" spans="1:10">
      <c r="A28" s="1"/>
      <c r="D28" s="2"/>
      <c r="E28" s="27">
        <f>INDEX(Dataset!$A$2:$A$1001,MATCH(MAX(LARGE(Dataset!$B:$B,3)),Dataset!$B$2:$B$1001,0))</f>
        <v>44218</v>
      </c>
      <c r="F28" s="28">
        <f>LARGE(Dataset!B:B,3)</f>
        <v>199892</v>
      </c>
      <c r="G28" s="27">
        <f>INDEX(Dataset!$A$2:$A$1001,MATCH(MAX(SMALL(Dataset!$B:$B,3)),Dataset!$B$2:$B$1001,0))</f>
        <v>44625</v>
      </c>
      <c r="H28" s="28">
        <f>SMALL(Dataset!B:B,3)</f>
        <v>60281</v>
      </c>
      <c r="I28" s="4"/>
    </row>
    <row r="29" spans="1:10">
      <c r="A29" s="1"/>
      <c r="D29" s="29"/>
      <c r="E29" s="27">
        <f>INDEX(Dataset!$A$2:$A$1001,MATCH(MAX(LARGE(Dataset!$B:$B,4)),Dataset!$B$2:$B$1001,0))</f>
        <v>44447</v>
      </c>
      <c r="F29" s="28">
        <f>LARGE(Dataset!B:B,4)</f>
        <v>199783</v>
      </c>
      <c r="G29" s="27">
        <f>INDEX(Dataset!$A$2:$A$1001,MATCH(MAX(SMALL(Dataset!$B:$B,4)),Dataset!$B$2:$B$1001,0))</f>
        <v>44455</v>
      </c>
      <c r="H29" s="28">
        <f>SMALL(Dataset!B:B,4)</f>
        <v>60526</v>
      </c>
      <c r="I29" s="4"/>
    </row>
    <row r="30" spans="1:10">
      <c r="A30" s="1"/>
      <c r="D30" s="2"/>
      <c r="E30" s="27">
        <f>INDEX(Dataset!$A$2:$A$1001,MATCH(MAX(LARGE(Dataset!$B:$B,5)),Dataset!$B$2:$B$1001,0))</f>
        <v>44106</v>
      </c>
      <c r="F30" s="28">
        <f>LARGE(Dataset!B:B,5)</f>
        <v>199777</v>
      </c>
      <c r="G30" s="27">
        <f>INDEX(Dataset!$A$2:$A$1001,MATCH(MAX(SMALL(Dataset!$B:$B,5)),Dataset!$B$2:$B$1001,0))</f>
        <v>44545</v>
      </c>
      <c r="H30" s="28">
        <f>SMALL(Dataset!B:B,5)</f>
        <v>60661</v>
      </c>
      <c r="I30" s="4"/>
    </row>
    <row r="31" spans="1:10">
      <c r="A31" s="1"/>
      <c r="D31" s="2"/>
      <c r="E31" s="4"/>
      <c r="G31" s="4"/>
      <c r="H31" s="4"/>
    </row>
    <row r="32" spans="1:10">
      <c r="A32" s="1"/>
      <c r="D32" s="2"/>
    </row>
    <row r="33" spans="1:7">
      <c r="A33" s="1" t="s">
        <v>66</v>
      </c>
      <c r="D33" s="2"/>
    </row>
    <row r="34" spans="1:7">
      <c r="A34" s="1"/>
    </row>
    <row r="35" spans="1:7">
      <c r="A35" s="1"/>
      <c r="B35" s="14" t="s">
        <v>50</v>
      </c>
      <c r="C35" s="14" t="s">
        <v>48</v>
      </c>
    </row>
    <row r="36" spans="1:7">
      <c r="A36" s="1"/>
      <c r="B36" s="14" t="s">
        <v>45</v>
      </c>
      <c r="C36" t="s">
        <v>10</v>
      </c>
      <c r="D36" t="s">
        <v>12</v>
      </c>
      <c r="E36" t="s">
        <v>8</v>
      </c>
      <c r="F36" t="s">
        <v>14</v>
      </c>
      <c r="G36" t="s">
        <v>27</v>
      </c>
    </row>
    <row r="37" spans="1:7">
      <c r="A37" s="1"/>
      <c r="B37" s="15" t="s">
        <v>13</v>
      </c>
      <c r="C37" s="17">
        <v>141248.86666666667</v>
      </c>
      <c r="D37" s="17">
        <v>132086.58208955225</v>
      </c>
      <c r="E37" s="17">
        <v>122852.33898305085</v>
      </c>
      <c r="F37" s="17">
        <v>130336.95714285714</v>
      </c>
      <c r="G37" s="17">
        <v>131627.375</v>
      </c>
    </row>
    <row r="38" spans="1:7">
      <c r="A38" s="1"/>
      <c r="B38" s="15" t="s">
        <v>9</v>
      </c>
      <c r="C38" s="17">
        <v>126255.93589743589</v>
      </c>
      <c r="D38" s="17">
        <v>132033.11111111112</v>
      </c>
      <c r="E38" s="17">
        <v>132149.45614035087</v>
      </c>
      <c r="F38" s="17">
        <v>136674.47826086957</v>
      </c>
      <c r="G38" s="17">
        <v>131013.26548672566</v>
      </c>
    </row>
    <row r="39" spans="1:7">
      <c r="A39" s="1"/>
      <c r="B39" s="15" t="s">
        <v>7</v>
      </c>
      <c r="C39" s="17">
        <v>140021.71212121213</v>
      </c>
      <c r="D39" s="17">
        <v>121237.10126582278</v>
      </c>
      <c r="E39" s="17">
        <v>127856.27692307692</v>
      </c>
      <c r="F39" s="17">
        <v>130964.44897959183</v>
      </c>
      <c r="G39" s="17">
        <v>129525.4054054054</v>
      </c>
    </row>
    <row r="40" spans="1:7">
      <c r="A40" s="1"/>
      <c r="B40" s="15" t="s">
        <v>11</v>
      </c>
      <c r="C40" s="17">
        <v>127999</v>
      </c>
      <c r="D40" s="17">
        <v>132813.75</v>
      </c>
      <c r="E40" s="17">
        <v>137327.26470588235</v>
      </c>
      <c r="F40" s="17">
        <v>133654.171875</v>
      </c>
      <c r="G40" s="17">
        <v>132960.92277992278</v>
      </c>
    </row>
    <row r="41" spans="1:7">
      <c r="A41" s="1"/>
      <c r="B41" s="15" t="s">
        <v>27</v>
      </c>
      <c r="C41" s="17">
        <v>133358.89667896679</v>
      </c>
      <c r="D41" s="17">
        <v>128836.04382470119</v>
      </c>
      <c r="E41" s="17">
        <v>130239.83534136545</v>
      </c>
      <c r="F41" s="17">
        <v>132671.34497816593</v>
      </c>
      <c r="G41" s="17">
        <v>131289.565</v>
      </c>
    </row>
    <row r="42" spans="1:7">
      <c r="A42" s="1"/>
    </row>
    <row r="43" spans="1:7">
      <c r="A43" s="1"/>
      <c r="B43" s="14" t="s">
        <v>51</v>
      </c>
      <c r="C43" s="14" t="s">
        <v>48</v>
      </c>
    </row>
    <row r="44" spans="1:7">
      <c r="A44" s="1"/>
      <c r="B44" s="14" t="s">
        <v>45</v>
      </c>
      <c r="C44" t="s">
        <v>10</v>
      </c>
      <c r="D44" t="s">
        <v>12</v>
      </c>
      <c r="E44" t="s">
        <v>8</v>
      </c>
      <c r="F44" t="s">
        <v>14</v>
      </c>
      <c r="G44" t="s">
        <v>27</v>
      </c>
    </row>
    <row r="45" spans="1:7">
      <c r="A45" s="1"/>
      <c r="B45" s="15" t="s">
        <v>13</v>
      </c>
      <c r="C45" s="17">
        <v>70656.316666666666</v>
      </c>
      <c r="D45" s="17">
        <v>62925.059701492537</v>
      </c>
      <c r="E45" s="17">
        <v>63616.677966101692</v>
      </c>
      <c r="F45" s="17">
        <v>64302.657142857141</v>
      </c>
      <c r="G45" s="17">
        <v>65273.15625</v>
      </c>
    </row>
    <row r="46" spans="1:7">
      <c r="A46" s="1"/>
      <c r="B46" s="15" t="s">
        <v>9</v>
      </c>
      <c r="C46" s="17">
        <v>68097.743589743593</v>
      </c>
      <c r="D46" s="17">
        <v>55797.933333333334</v>
      </c>
      <c r="E46" s="17">
        <v>62757</v>
      </c>
      <c r="F46" s="17">
        <v>67340.804347826081</v>
      </c>
      <c r="G46" s="17">
        <v>64147.597345132745</v>
      </c>
    </row>
    <row r="47" spans="1:7">
      <c r="A47" s="1"/>
      <c r="B47" s="15" t="s">
        <v>7</v>
      </c>
      <c r="C47" s="17">
        <v>66776.242424242431</v>
      </c>
      <c r="D47" s="17">
        <v>65487.670886075946</v>
      </c>
      <c r="E47" s="17">
        <v>59681.507692307692</v>
      </c>
      <c r="F47" s="17">
        <v>60933.367346938772</v>
      </c>
      <c r="G47" s="17">
        <v>63497.262548262552</v>
      </c>
    </row>
    <row r="48" spans="1:7">
      <c r="A48" s="1"/>
      <c r="B48" s="15" t="s">
        <v>11</v>
      </c>
      <c r="C48" s="17">
        <v>67439.089552238802</v>
      </c>
      <c r="D48" s="17">
        <v>62047.85</v>
      </c>
      <c r="E48" s="17">
        <v>67045.73529411765</v>
      </c>
      <c r="F48" s="17">
        <v>61662.328125</v>
      </c>
      <c r="G48" s="17">
        <v>64659.41698841699</v>
      </c>
    </row>
    <row r="49" spans="1:7">
      <c r="A49" s="1"/>
      <c r="B49" s="15" t="s">
        <v>27</v>
      </c>
      <c r="C49" s="17">
        <v>68179.535055350556</v>
      </c>
      <c r="D49" s="17">
        <v>62244.155378486059</v>
      </c>
      <c r="E49" s="17">
        <v>63329.080321285139</v>
      </c>
      <c r="F49" s="17">
        <v>63454.091703056765</v>
      </c>
      <c r="G49" s="17">
        <v>64399.864999999998</v>
      </c>
    </row>
    <row r="50" spans="1:7">
      <c r="A50" s="1"/>
      <c r="C50" s="2"/>
      <c r="D50" s="2"/>
    </row>
    <row r="51" spans="1:7">
      <c r="A51" s="1"/>
      <c r="C51" s="2"/>
      <c r="D51" s="2"/>
    </row>
    <row r="52" spans="1:7">
      <c r="A52" s="1" t="s">
        <v>25</v>
      </c>
      <c r="C52" s="2"/>
      <c r="D52" s="2"/>
    </row>
    <row r="53" spans="1:7">
      <c r="A53" s="1"/>
      <c r="C53" s="2"/>
      <c r="D53" s="2"/>
    </row>
    <row r="54" spans="1:7">
      <c r="A54" s="1"/>
      <c r="C54" s="2"/>
      <c r="D54" s="2"/>
    </row>
    <row r="55" spans="1:7">
      <c r="A55" s="1"/>
      <c r="B55" s="14" t="s">
        <v>45</v>
      </c>
      <c r="C55" t="s">
        <v>28</v>
      </c>
      <c r="D55" t="s">
        <v>53</v>
      </c>
    </row>
    <row r="56" spans="1:7">
      <c r="A56" s="1"/>
      <c r="B56" s="15" t="s">
        <v>42</v>
      </c>
      <c r="C56" s="17">
        <v>48083272</v>
      </c>
      <c r="D56" s="17">
        <v>29321161</v>
      </c>
    </row>
    <row r="57" spans="1:7">
      <c r="A57" s="1"/>
      <c r="B57" s="18" t="s">
        <v>30</v>
      </c>
      <c r="C57" s="17">
        <v>4079129</v>
      </c>
      <c r="D57" s="17">
        <v>2482680</v>
      </c>
    </row>
    <row r="58" spans="1:7">
      <c r="A58" s="1"/>
      <c r="B58" s="18" t="s">
        <v>31</v>
      </c>
      <c r="C58" s="17">
        <v>3781580</v>
      </c>
      <c r="D58" s="17">
        <v>2041696</v>
      </c>
    </row>
    <row r="59" spans="1:7">
      <c r="A59" s="1"/>
      <c r="B59" s="18" t="s">
        <v>32</v>
      </c>
      <c r="C59" s="17">
        <v>4185796</v>
      </c>
      <c r="D59" s="17">
        <v>2456731</v>
      </c>
    </row>
    <row r="60" spans="1:7">
      <c r="A60" s="1"/>
      <c r="B60" s="18" t="s">
        <v>33</v>
      </c>
      <c r="C60" s="17">
        <v>3602489</v>
      </c>
      <c r="D60" s="17">
        <v>2497971</v>
      </c>
    </row>
    <row r="61" spans="1:7">
      <c r="A61" s="1"/>
      <c r="B61" s="18" t="s">
        <v>34</v>
      </c>
      <c r="C61" s="17">
        <v>4161619</v>
      </c>
      <c r="D61" s="17">
        <v>2428034</v>
      </c>
    </row>
    <row r="62" spans="1:7">
      <c r="A62" s="1"/>
      <c r="B62" s="18" t="s">
        <v>35</v>
      </c>
      <c r="C62" s="17">
        <v>4100839</v>
      </c>
      <c r="D62" s="17">
        <v>2321034</v>
      </c>
    </row>
    <row r="63" spans="1:7">
      <c r="A63" s="1"/>
      <c r="B63" s="18" t="s">
        <v>36</v>
      </c>
      <c r="C63" s="17">
        <v>4280387</v>
      </c>
      <c r="D63" s="17">
        <v>2463236</v>
      </c>
    </row>
    <row r="64" spans="1:7">
      <c r="A64" s="1"/>
      <c r="B64" s="18" t="s">
        <v>37</v>
      </c>
      <c r="C64" s="17">
        <v>3879623</v>
      </c>
      <c r="D64" s="17">
        <v>2492965</v>
      </c>
    </row>
    <row r="65" spans="1:6">
      <c r="A65" s="1"/>
      <c r="B65" s="18" t="s">
        <v>38</v>
      </c>
      <c r="C65" s="17">
        <v>3797197</v>
      </c>
      <c r="D65" s="17">
        <v>2550277</v>
      </c>
    </row>
    <row r="66" spans="1:6">
      <c r="A66" s="1"/>
      <c r="B66" s="18" t="s">
        <v>39</v>
      </c>
      <c r="C66" s="17">
        <v>3961692</v>
      </c>
      <c r="D66" s="17">
        <v>2441584</v>
      </c>
    </row>
    <row r="67" spans="1:6">
      <c r="A67" s="1"/>
      <c r="B67" s="18" t="s">
        <v>40</v>
      </c>
      <c r="C67" s="17">
        <v>4193881</v>
      </c>
      <c r="D67" s="17">
        <v>2579822</v>
      </c>
    </row>
    <row r="68" spans="1:6">
      <c r="A68" s="1"/>
      <c r="B68" s="18" t="s">
        <v>41</v>
      </c>
      <c r="C68" s="17">
        <v>4059040</v>
      </c>
      <c r="D68" s="17">
        <v>2565131</v>
      </c>
    </row>
    <row r="69" spans="1:6">
      <c r="A69" s="1"/>
      <c r="B69" s="15" t="s">
        <v>27</v>
      </c>
      <c r="C69" s="17">
        <v>48083272</v>
      </c>
      <c r="D69" s="17">
        <v>29321161</v>
      </c>
    </row>
    <row r="70" spans="1:6">
      <c r="A70" s="1"/>
    </row>
    <row r="71" spans="1:6">
      <c r="A71" s="1"/>
      <c r="C71" s="36" t="s">
        <v>65</v>
      </c>
      <c r="D71" s="36"/>
      <c r="E71" s="36"/>
    </row>
    <row r="72" spans="1:6" ht="15" customHeight="1">
      <c r="A72" s="1"/>
      <c r="B72" s="37" t="s">
        <v>56</v>
      </c>
      <c r="C72" s="37"/>
      <c r="E72" s="37" t="s">
        <v>60</v>
      </c>
      <c r="F72" s="37"/>
    </row>
    <row r="73" spans="1:6">
      <c r="A73" s="1"/>
    </row>
    <row r="74" spans="1:6">
      <c r="A74" s="1"/>
      <c r="B74" s="14" t="s">
        <v>59</v>
      </c>
      <c r="C74" s="16" t="s">
        <v>47</v>
      </c>
      <c r="E74" s="14" t="s">
        <v>59</v>
      </c>
      <c r="F74" s="16" t="s">
        <v>53</v>
      </c>
    </row>
    <row r="75" spans="1:6">
      <c r="A75" s="1"/>
      <c r="B75" s="15" t="s">
        <v>42</v>
      </c>
      <c r="C75" s="16">
        <v>111499</v>
      </c>
      <c r="E75" s="15" t="s">
        <v>42</v>
      </c>
      <c r="F75" s="17">
        <v>29321161</v>
      </c>
    </row>
    <row r="76" spans="1:6">
      <c r="A76" s="1"/>
      <c r="B76" s="15" t="s">
        <v>27</v>
      </c>
      <c r="C76" s="16">
        <v>111499</v>
      </c>
      <c r="E76" s="15" t="s">
        <v>27</v>
      </c>
      <c r="F76" s="17">
        <v>29321161</v>
      </c>
    </row>
    <row r="77" spans="1:6">
      <c r="A77" s="1"/>
    </row>
    <row r="78" spans="1:6">
      <c r="A78" s="1"/>
    </row>
    <row r="79" spans="1:6">
      <c r="A79" s="1"/>
      <c r="B79" s="37" t="s">
        <v>57</v>
      </c>
      <c r="C79" s="37"/>
      <c r="E79" s="37" t="s">
        <v>58</v>
      </c>
      <c r="F79" s="37"/>
    </row>
    <row r="80" spans="1:6">
      <c r="A80" s="1"/>
    </row>
    <row r="81" spans="1:7">
      <c r="A81" s="1"/>
      <c r="B81" s="14" t="s">
        <v>59</v>
      </c>
      <c r="C81" s="17" t="s">
        <v>28</v>
      </c>
      <c r="E81" s="14" t="s">
        <v>59</v>
      </c>
      <c r="F81" s="16" t="s">
        <v>46</v>
      </c>
    </row>
    <row r="82" spans="1:7">
      <c r="A82" s="1"/>
      <c r="B82" s="15" t="s">
        <v>42</v>
      </c>
      <c r="C82" s="17">
        <v>48083272</v>
      </c>
      <c r="E82" s="15" t="s">
        <v>42</v>
      </c>
      <c r="F82" s="17">
        <v>18762111</v>
      </c>
    </row>
    <row r="83" spans="1:7">
      <c r="A83" s="1"/>
      <c r="B83" s="15" t="s">
        <v>27</v>
      </c>
      <c r="C83" s="17">
        <v>48083272</v>
      </c>
      <c r="E83" s="15" t="s">
        <v>27</v>
      </c>
      <c r="F83" s="17">
        <v>18762111</v>
      </c>
    </row>
    <row r="84" spans="1:7">
      <c r="A84" s="1"/>
    </row>
    <row r="85" spans="1:7">
      <c r="A85" s="1"/>
    </row>
    <row r="86" spans="1:7">
      <c r="A86" s="1"/>
    </row>
    <row r="87" spans="1:7">
      <c r="A87" s="1"/>
    </row>
    <row r="88" spans="1:7">
      <c r="A88" s="1" t="s">
        <v>22</v>
      </c>
    </row>
    <row r="89" spans="1:7">
      <c r="A89" s="1"/>
    </row>
    <row r="90" spans="1:7">
      <c r="A90" s="1"/>
      <c r="B90" s="14" t="s">
        <v>50</v>
      </c>
      <c r="C90" s="14" t="s">
        <v>45</v>
      </c>
    </row>
    <row r="91" spans="1:7">
      <c r="A91" s="1"/>
      <c r="B91" s="14" t="s">
        <v>5</v>
      </c>
      <c r="C91" t="s">
        <v>10</v>
      </c>
      <c r="D91" t="s">
        <v>12</v>
      </c>
      <c r="E91" t="s">
        <v>8</v>
      </c>
      <c r="F91" t="s">
        <v>14</v>
      </c>
      <c r="G91" t="s">
        <v>27</v>
      </c>
    </row>
    <row r="92" spans="1:7">
      <c r="A92" s="1"/>
      <c r="B92" s="15" t="s">
        <v>13</v>
      </c>
      <c r="C92" s="17">
        <v>148689.71428571429</v>
      </c>
      <c r="D92" s="17">
        <v>134086.25</v>
      </c>
      <c r="E92" s="17">
        <v>126422.47368421052</v>
      </c>
      <c r="F92" s="17">
        <v>127207.125</v>
      </c>
      <c r="G92" s="17">
        <v>134040.36363636365</v>
      </c>
    </row>
    <row r="93" spans="1:7">
      <c r="A93" s="1"/>
      <c r="B93" s="15" t="s">
        <v>9</v>
      </c>
      <c r="C93" s="17">
        <v>134872.83870967742</v>
      </c>
      <c r="D93" s="17">
        <v>129127.21052631579</v>
      </c>
      <c r="E93" s="17">
        <v>143191.52631578947</v>
      </c>
      <c r="F93" s="17">
        <v>135602.875</v>
      </c>
      <c r="G93" s="17">
        <v>135585.41176470587</v>
      </c>
    </row>
    <row r="94" spans="1:7">
      <c r="A94" s="1"/>
      <c r="B94" s="15" t="s">
        <v>7</v>
      </c>
      <c r="C94" s="17">
        <v>141967</v>
      </c>
      <c r="D94" s="17">
        <v>121295.26923076923</v>
      </c>
      <c r="E94" s="17">
        <v>138657.94736842104</v>
      </c>
      <c r="F94" s="17">
        <v>123913.30434782608</v>
      </c>
      <c r="G94" s="17">
        <v>130682.86666666667</v>
      </c>
    </row>
    <row r="95" spans="1:7">
      <c r="A95" s="1"/>
      <c r="B95" s="15" t="s">
        <v>11</v>
      </c>
      <c r="C95" s="17">
        <v>130943.76666666666</v>
      </c>
      <c r="D95" s="17">
        <v>132225.63157894736</v>
      </c>
      <c r="E95" s="17">
        <v>118831.53846153847</v>
      </c>
      <c r="F95" s="17">
        <v>128566</v>
      </c>
      <c r="G95" s="17">
        <v>127465.70588235294</v>
      </c>
    </row>
    <row r="96" spans="1:7">
      <c r="A96" s="1"/>
      <c r="B96" s="15" t="s">
        <v>27</v>
      </c>
      <c r="C96" s="17">
        <v>138030.08653846153</v>
      </c>
      <c r="D96" s="17">
        <v>128834.67045454546</v>
      </c>
      <c r="E96" s="17">
        <v>130684.18072289157</v>
      </c>
      <c r="F96" s="17">
        <v>128265.61111111111</v>
      </c>
      <c r="G96" s="17">
        <v>131734.9917808219</v>
      </c>
    </row>
    <row r="97" spans="1:7">
      <c r="A97" s="1"/>
    </row>
    <row r="98" spans="1:7">
      <c r="A98" s="1"/>
    </row>
    <row r="99" spans="1:7">
      <c r="A99" s="1"/>
    </row>
    <row r="100" spans="1:7">
      <c r="A100" s="1"/>
      <c r="B100" s="14" t="s">
        <v>67</v>
      </c>
      <c r="C100" s="14" t="s">
        <v>45</v>
      </c>
    </row>
    <row r="101" spans="1:7">
      <c r="A101" s="1"/>
      <c r="B101" s="14" t="s">
        <v>5</v>
      </c>
      <c r="C101" t="s">
        <v>10</v>
      </c>
      <c r="D101" t="s">
        <v>12</v>
      </c>
      <c r="E101" t="s">
        <v>8</v>
      </c>
      <c r="F101" t="s">
        <v>14</v>
      </c>
      <c r="G101" t="s">
        <v>27</v>
      </c>
    </row>
    <row r="102" spans="1:7">
      <c r="A102" s="1"/>
      <c r="B102" s="15" t="s">
        <v>13</v>
      </c>
      <c r="C102" s="17">
        <v>74886.238095238092</v>
      </c>
      <c r="D102" s="17">
        <v>61535</v>
      </c>
      <c r="E102" s="17">
        <v>61673.73684210526</v>
      </c>
      <c r="F102" s="17">
        <v>64563.916666666664</v>
      </c>
      <c r="G102" s="17">
        <v>65577.113636363632</v>
      </c>
    </row>
    <row r="103" spans="1:7">
      <c r="A103" s="1"/>
      <c r="B103" s="15" t="s">
        <v>9</v>
      </c>
      <c r="C103" s="17">
        <v>69029.032258064515</v>
      </c>
      <c r="D103" s="17">
        <v>55231.947368421053</v>
      </c>
      <c r="E103" s="17">
        <v>62466.684210526313</v>
      </c>
      <c r="F103" s="17">
        <v>68524.75</v>
      </c>
      <c r="G103" s="17">
        <v>64383.176470588238</v>
      </c>
    </row>
    <row r="104" spans="1:7">
      <c r="A104" s="1"/>
      <c r="B104" s="15" t="s">
        <v>7</v>
      </c>
      <c r="C104" s="17">
        <v>66555.681818181823</v>
      </c>
      <c r="D104" s="17">
        <v>60111.192307692305</v>
      </c>
      <c r="E104" s="17">
        <v>58060.052631578947</v>
      </c>
      <c r="F104" s="17">
        <v>61156.869565217392</v>
      </c>
      <c r="G104" s="17">
        <v>61520.722222222219</v>
      </c>
    </row>
    <row r="105" spans="1:7">
      <c r="A105" s="1"/>
      <c r="B105" s="15" t="s">
        <v>11</v>
      </c>
      <c r="C105" s="17">
        <v>62435.333333333336</v>
      </c>
      <c r="D105" s="17">
        <v>59221.15789473684</v>
      </c>
      <c r="E105" s="17">
        <v>58332.884615384617</v>
      </c>
      <c r="F105" s="17">
        <v>61320.888888888891</v>
      </c>
      <c r="G105" s="17">
        <v>60495.892156862748</v>
      </c>
    </row>
    <row r="106" spans="1:7">
      <c r="A106" s="1"/>
      <c r="B106" s="15" t="s">
        <v>27</v>
      </c>
      <c r="C106" s="17">
        <v>67786.5</v>
      </c>
      <c r="D106" s="17">
        <v>59253.86363636364</v>
      </c>
      <c r="E106" s="17">
        <v>59981.493975903613</v>
      </c>
      <c r="F106" s="17">
        <v>63424.466666666667</v>
      </c>
      <c r="G106" s="17">
        <v>62878.909589041097</v>
      </c>
    </row>
    <row r="107" spans="1:7">
      <c r="A107" s="1"/>
    </row>
    <row r="108" spans="1:7">
      <c r="A108" s="1"/>
    </row>
    <row r="109" spans="1:7">
      <c r="A109" s="1"/>
    </row>
    <row r="110" spans="1:7">
      <c r="A110" s="1"/>
    </row>
    <row r="111" spans="1:7">
      <c r="A111" s="1"/>
      <c r="C111" s="2"/>
      <c r="D111" s="2"/>
    </row>
    <row r="112" spans="1:7">
      <c r="A112" s="1"/>
      <c r="C112" s="2"/>
      <c r="D112" s="2"/>
    </row>
    <row r="113" spans="1:4">
      <c r="A113" s="1"/>
      <c r="C113" s="2"/>
      <c r="D113" s="2"/>
    </row>
    <row r="114" spans="1:4">
      <c r="A114" s="1"/>
      <c r="C114" s="2"/>
      <c r="D114" s="2"/>
    </row>
    <row r="115" spans="1:4">
      <c r="A115" s="1"/>
      <c r="C115" s="2"/>
      <c r="D115" s="2"/>
    </row>
    <row r="116" spans="1:4">
      <c r="A116" s="1"/>
      <c r="C116" s="2"/>
      <c r="D116" s="2"/>
    </row>
    <row r="117" spans="1:4">
      <c r="A117" s="1"/>
      <c r="C117" s="2"/>
      <c r="D117" s="2"/>
    </row>
    <row r="118" spans="1:4">
      <c r="A118" s="1"/>
      <c r="C118" s="2"/>
      <c r="D118" s="2"/>
    </row>
    <row r="119" spans="1:4">
      <c r="A119" s="1"/>
      <c r="C119" s="2"/>
      <c r="D119" s="2"/>
    </row>
    <row r="120" spans="1:4">
      <c r="A120" s="1"/>
      <c r="C120" s="2"/>
      <c r="D120" s="2"/>
    </row>
    <row r="121" spans="1:4">
      <c r="A121" s="1"/>
      <c r="C121" s="2"/>
      <c r="D121" s="2"/>
    </row>
    <row r="122" spans="1:4">
      <c r="A122" s="1"/>
      <c r="C122" s="2"/>
      <c r="D122" s="2"/>
    </row>
    <row r="123" spans="1:4">
      <c r="A123" s="1"/>
      <c r="C123" s="2"/>
      <c r="D123" s="2"/>
    </row>
    <row r="124" spans="1:4">
      <c r="A124" s="1"/>
      <c r="C124" s="2"/>
      <c r="D124" s="2"/>
    </row>
    <row r="125" spans="1:4">
      <c r="A125" s="1"/>
      <c r="C125" s="2"/>
      <c r="D125" s="2"/>
    </row>
    <row r="126" spans="1:4">
      <c r="A126" s="1"/>
      <c r="C126" s="2"/>
      <c r="D126" s="2"/>
    </row>
    <row r="127" spans="1:4">
      <c r="A127" s="1"/>
      <c r="C127" s="2"/>
      <c r="D127" s="2"/>
    </row>
    <row r="128" spans="1:4">
      <c r="A128" s="1"/>
      <c r="C128" s="2"/>
      <c r="D128" s="2"/>
    </row>
    <row r="129" spans="1:4">
      <c r="A129" s="1"/>
      <c r="C129" s="2"/>
      <c r="D129" s="2"/>
    </row>
    <row r="130" spans="1:4">
      <c r="A130" s="1"/>
      <c r="C130" s="2"/>
      <c r="D130" s="2"/>
    </row>
    <row r="131" spans="1:4">
      <c r="A131" s="1"/>
      <c r="C131" s="2"/>
      <c r="D131" s="2"/>
    </row>
    <row r="132" spans="1:4">
      <c r="A132" s="1"/>
      <c r="C132" s="2"/>
      <c r="D132" s="2"/>
    </row>
    <row r="133" spans="1:4">
      <c r="A133" s="1"/>
      <c r="C133" s="2"/>
      <c r="D133" s="2"/>
    </row>
    <row r="134" spans="1:4">
      <c r="A134" s="1"/>
      <c r="C134" s="2"/>
      <c r="D134" s="2"/>
    </row>
    <row r="135" spans="1:4">
      <c r="A135" s="1"/>
      <c r="C135" s="2"/>
      <c r="D135" s="2"/>
    </row>
    <row r="136" spans="1:4">
      <c r="A136" s="1"/>
      <c r="C136" s="2"/>
      <c r="D136" s="2"/>
    </row>
    <row r="137" spans="1:4">
      <c r="A137" s="1"/>
      <c r="C137" s="2"/>
      <c r="D137" s="2"/>
    </row>
    <row r="138" spans="1:4">
      <c r="A138" s="1"/>
      <c r="C138" s="2"/>
      <c r="D138" s="2"/>
    </row>
    <row r="139" spans="1:4">
      <c r="A139" s="1"/>
      <c r="C139" s="2"/>
      <c r="D139" s="2"/>
    </row>
    <row r="140" spans="1:4">
      <c r="A140" s="1"/>
      <c r="C140" s="2"/>
      <c r="D140" s="2"/>
    </row>
    <row r="141" spans="1:4">
      <c r="A141" s="1"/>
      <c r="C141" s="2"/>
      <c r="D141" s="2"/>
    </row>
    <row r="142" spans="1:4">
      <c r="A142" s="1"/>
      <c r="C142" s="2"/>
      <c r="D142" s="2"/>
    </row>
    <row r="143" spans="1:4">
      <c r="A143" s="1"/>
      <c r="C143" s="2"/>
      <c r="D143" s="2"/>
    </row>
    <row r="144" spans="1:4">
      <c r="A144" s="1"/>
      <c r="C144" s="2"/>
      <c r="D144" s="2"/>
    </row>
    <row r="145" spans="1:4">
      <c r="A145" s="1"/>
      <c r="C145" s="2"/>
      <c r="D145" s="2"/>
    </row>
    <row r="146" spans="1:4">
      <c r="A146" s="1"/>
      <c r="C146" s="2"/>
      <c r="D146" s="2"/>
    </row>
    <row r="147" spans="1:4">
      <c r="A147" s="1"/>
      <c r="C147" s="2"/>
      <c r="D147" s="2"/>
    </row>
    <row r="148" spans="1:4">
      <c r="A148" s="1"/>
      <c r="C148" s="2"/>
      <c r="D148" s="2"/>
    </row>
    <row r="149" spans="1:4">
      <c r="A149" s="1"/>
      <c r="C149" s="2"/>
      <c r="D149" s="2"/>
    </row>
    <row r="150" spans="1:4">
      <c r="A150" s="1"/>
      <c r="C150" s="2"/>
      <c r="D150" s="2"/>
    </row>
    <row r="151" spans="1:4">
      <c r="A151" s="1"/>
      <c r="C151" s="2"/>
      <c r="D151" s="2"/>
    </row>
    <row r="152" spans="1:4">
      <c r="A152" s="1"/>
      <c r="C152" s="2"/>
      <c r="D152" s="2"/>
    </row>
    <row r="153" spans="1:4">
      <c r="A153" s="1"/>
      <c r="C153" s="2"/>
      <c r="D153" s="2"/>
    </row>
    <row r="154" spans="1:4">
      <c r="A154" s="1"/>
      <c r="C154" s="2"/>
      <c r="D154" s="2"/>
    </row>
    <row r="155" spans="1:4">
      <c r="A155" s="1"/>
      <c r="C155" s="2"/>
      <c r="D155" s="2"/>
    </row>
    <row r="156" spans="1:4">
      <c r="A156" s="1"/>
      <c r="C156" s="2"/>
      <c r="D156" s="2"/>
    </row>
    <row r="157" spans="1:4">
      <c r="A157" s="1"/>
      <c r="C157" s="2"/>
      <c r="D157" s="2"/>
    </row>
    <row r="158" spans="1:4">
      <c r="A158" s="1"/>
      <c r="C158" s="2"/>
      <c r="D158" s="2"/>
    </row>
    <row r="159" spans="1:4">
      <c r="A159" s="1"/>
      <c r="C159" s="2"/>
      <c r="D159" s="2"/>
    </row>
    <row r="160" spans="1:4">
      <c r="A160" s="1"/>
      <c r="C160" s="2"/>
      <c r="D160" s="2"/>
    </row>
    <row r="161" spans="1:4">
      <c r="A161" s="1"/>
      <c r="B161" s="2"/>
      <c r="C161" s="2"/>
      <c r="D161" s="2"/>
    </row>
    <row r="162" spans="1:4">
      <c r="A162" s="1"/>
      <c r="B162" s="2"/>
      <c r="C162" s="2"/>
      <c r="D162" s="2"/>
    </row>
    <row r="163" spans="1:4">
      <c r="A163" s="1"/>
      <c r="B163" s="2"/>
      <c r="C163" s="2"/>
      <c r="D163" s="2"/>
    </row>
    <row r="164" spans="1:4">
      <c r="A164" s="1"/>
      <c r="B164" s="2"/>
      <c r="C164" s="2"/>
      <c r="D164" s="2"/>
    </row>
    <row r="165" spans="1:4">
      <c r="A165" s="1"/>
      <c r="B165" s="2"/>
      <c r="C165" s="2"/>
      <c r="D165" s="2"/>
    </row>
    <row r="166" spans="1:4">
      <c r="A166" s="1"/>
      <c r="B166" s="2"/>
      <c r="C166" s="2"/>
      <c r="D166" s="2"/>
    </row>
    <row r="167" spans="1:4">
      <c r="A167" s="1"/>
      <c r="B167" s="2"/>
      <c r="C167" s="2"/>
      <c r="D167" s="2"/>
    </row>
    <row r="168" spans="1:4">
      <c r="A168" s="1"/>
      <c r="B168" s="2"/>
      <c r="C168" s="2"/>
      <c r="D168" s="2"/>
    </row>
    <row r="169" spans="1:4">
      <c r="A169" s="1"/>
      <c r="B169" s="2"/>
      <c r="C169" s="2"/>
      <c r="D169" s="2"/>
    </row>
    <row r="170" spans="1:4">
      <c r="A170" s="1"/>
      <c r="B170" s="2"/>
      <c r="C170" s="2"/>
      <c r="D170" s="2"/>
    </row>
    <row r="171" spans="1:4">
      <c r="A171" s="1"/>
      <c r="B171" s="2"/>
      <c r="C171" s="2"/>
      <c r="D171" s="2"/>
    </row>
    <row r="172" spans="1:4">
      <c r="A172" s="1"/>
      <c r="B172" s="2"/>
      <c r="C172" s="2"/>
      <c r="D172" s="2"/>
    </row>
    <row r="173" spans="1:4">
      <c r="A173" s="1"/>
      <c r="B173" s="2"/>
      <c r="C173" s="2"/>
      <c r="D173" s="2"/>
    </row>
    <row r="174" spans="1:4">
      <c r="A174" s="1"/>
      <c r="B174" s="2"/>
      <c r="C174" s="2"/>
      <c r="D174" s="2"/>
    </row>
    <row r="175" spans="1:4">
      <c r="A175" s="1"/>
      <c r="B175" s="2"/>
      <c r="C175" s="2"/>
      <c r="D175" s="2"/>
    </row>
    <row r="176" spans="1:4">
      <c r="A176" s="1"/>
      <c r="B176" s="2"/>
      <c r="C176" s="2"/>
      <c r="D176" s="2"/>
    </row>
    <row r="177" spans="1:4">
      <c r="A177" s="1"/>
      <c r="B177" s="2"/>
      <c r="C177" s="2"/>
      <c r="D177" s="2"/>
    </row>
    <row r="178" spans="1:4">
      <c r="A178" s="1"/>
      <c r="B178" s="2"/>
      <c r="C178" s="2"/>
      <c r="D178" s="2"/>
    </row>
    <row r="179" spans="1:4">
      <c r="A179" s="1"/>
      <c r="B179" s="2"/>
      <c r="C179" s="2"/>
      <c r="D179" s="2"/>
    </row>
    <row r="180" spans="1:4">
      <c r="A180" s="1"/>
      <c r="B180" s="2"/>
      <c r="C180" s="2"/>
      <c r="D180" s="2"/>
    </row>
    <row r="181" spans="1:4">
      <c r="A181" s="1"/>
      <c r="B181" s="2"/>
      <c r="C181" s="2"/>
      <c r="D181" s="2"/>
    </row>
    <row r="182" spans="1:4">
      <c r="A182" s="1"/>
      <c r="B182" s="2"/>
      <c r="C182" s="2"/>
      <c r="D182" s="2"/>
    </row>
    <row r="183" spans="1:4">
      <c r="A183" s="1"/>
      <c r="B183" s="2"/>
      <c r="C183" s="2"/>
      <c r="D183" s="2"/>
    </row>
    <row r="184" spans="1:4">
      <c r="A184" s="1"/>
      <c r="B184" s="2"/>
      <c r="C184" s="2"/>
      <c r="D184" s="2"/>
    </row>
    <row r="185" spans="1:4">
      <c r="A185" s="1"/>
      <c r="B185" s="2"/>
      <c r="C185" s="2"/>
      <c r="D185" s="2"/>
    </row>
    <row r="186" spans="1:4">
      <c r="A186" s="1"/>
      <c r="B186" s="2"/>
      <c r="C186" s="2"/>
      <c r="D186" s="2"/>
    </row>
    <row r="187" spans="1:4">
      <c r="A187" s="1"/>
      <c r="B187" s="2"/>
      <c r="C187" s="2"/>
      <c r="D187" s="2"/>
    </row>
    <row r="188" spans="1:4">
      <c r="A188" s="1"/>
      <c r="B188" s="2"/>
      <c r="C188" s="2"/>
      <c r="D188" s="2"/>
    </row>
    <row r="189" spans="1:4">
      <c r="A189" s="1"/>
      <c r="B189" s="2"/>
      <c r="C189" s="2"/>
      <c r="D189" s="2"/>
    </row>
    <row r="190" spans="1:4">
      <c r="A190" s="1"/>
      <c r="B190" s="2"/>
      <c r="C190" s="2"/>
      <c r="D190" s="2"/>
    </row>
    <row r="191" spans="1:4">
      <c r="A191" s="1"/>
      <c r="B191" s="2"/>
      <c r="C191" s="2"/>
      <c r="D191" s="2"/>
    </row>
    <row r="192" spans="1:4">
      <c r="A192" s="1"/>
      <c r="B192" s="2"/>
      <c r="C192" s="2"/>
      <c r="D192" s="2"/>
    </row>
    <row r="193" spans="1:4">
      <c r="A193" s="1"/>
      <c r="B193" s="2"/>
      <c r="C193" s="2"/>
      <c r="D193" s="2"/>
    </row>
    <row r="194" spans="1:4">
      <c r="A194" s="1"/>
      <c r="B194" s="2"/>
      <c r="C194" s="2"/>
      <c r="D194" s="2"/>
    </row>
    <row r="195" spans="1:4">
      <c r="A195" s="1"/>
      <c r="B195" s="2"/>
      <c r="C195" s="2"/>
      <c r="D195" s="2"/>
    </row>
    <row r="196" spans="1:4">
      <c r="A196" s="1"/>
      <c r="B196" s="2"/>
      <c r="C196" s="2"/>
      <c r="D196" s="2"/>
    </row>
    <row r="197" spans="1:4">
      <c r="A197" s="1"/>
      <c r="B197" s="2"/>
      <c r="C197" s="2"/>
      <c r="D197" s="2"/>
    </row>
    <row r="198" spans="1:4">
      <c r="A198" s="1"/>
      <c r="B198" s="2"/>
      <c r="C198" s="2"/>
      <c r="D198" s="2"/>
    </row>
    <row r="199" spans="1:4">
      <c r="A199" s="1"/>
      <c r="B199" s="2"/>
      <c r="C199" s="2"/>
      <c r="D199" s="2"/>
    </row>
    <row r="200" spans="1:4">
      <c r="A200" s="1"/>
      <c r="B200" s="2"/>
      <c r="C200" s="2"/>
      <c r="D200" s="2"/>
    </row>
    <row r="201" spans="1:4">
      <c r="A201" s="1"/>
      <c r="B201" s="2"/>
      <c r="C201" s="2"/>
      <c r="D201" s="2"/>
    </row>
    <row r="202" spans="1:4">
      <c r="A202" s="1"/>
      <c r="B202" s="2"/>
      <c r="C202" s="2"/>
      <c r="D202" s="2"/>
    </row>
    <row r="203" spans="1:4">
      <c r="A203" s="1"/>
      <c r="B203" s="2"/>
      <c r="C203" s="2"/>
      <c r="D203" s="2"/>
    </row>
    <row r="204" spans="1:4">
      <c r="A204" s="1"/>
      <c r="B204" s="2"/>
      <c r="C204" s="2"/>
      <c r="D204" s="2"/>
    </row>
    <row r="205" spans="1:4">
      <c r="A205" s="1"/>
      <c r="B205" s="2"/>
      <c r="C205" s="2"/>
      <c r="D205" s="2"/>
    </row>
    <row r="206" spans="1:4">
      <c r="A206" s="1"/>
      <c r="B206" s="2"/>
      <c r="C206" s="2"/>
      <c r="D206" s="2"/>
    </row>
    <row r="207" spans="1:4">
      <c r="A207" s="1"/>
      <c r="B207" s="2"/>
      <c r="C207" s="2"/>
      <c r="D207" s="2"/>
    </row>
    <row r="208" spans="1:4">
      <c r="A208" s="1"/>
      <c r="B208" s="2"/>
      <c r="C208" s="2"/>
      <c r="D208" s="2"/>
    </row>
    <row r="209" spans="1:4">
      <c r="A209" s="1"/>
      <c r="B209" s="2"/>
      <c r="C209" s="2"/>
      <c r="D209" s="2"/>
    </row>
    <row r="210" spans="1:4">
      <c r="A210" s="1"/>
      <c r="B210" s="2"/>
      <c r="C210" s="2"/>
      <c r="D210" s="2"/>
    </row>
    <row r="211" spans="1:4">
      <c r="A211" s="1"/>
      <c r="B211" s="2"/>
      <c r="C211" s="2"/>
      <c r="D211" s="2"/>
    </row>
    <row r="212" spans="1:4">
      <c r="A212" s="1"/>
      <c r="B212" s="2"/>
      <c r="C212" s="2"/>
      <c r="D212" s="2"/>
    </row>
    <row r="213" spans="1:4">
      <c r="A213" s="1"/>
      <c r="B213" s="2"/>
      <c r="C213" s="2"/>
      <c r="D213" s="2"/>
    </row>
    <row r="214" spans="1:4">
      <c r="A214" s="1"/>
      <c r="B214" s="2"/>
      <c r="C214" s="2"/>
      <c r="D214" s="2"/>
    </row>
    <row r="215" spans="1:4">
      <c r="A215" s="1"/>
      <c r="B215" s="2"/>
      <c r="C215" s="2"/>
      <c r="D215" s="2"/>
    </row>
    <row r="216" spans="1:4">
      <c r="A216" s="1"/>
      <c r="B216" s="2"/>
      <c r="C216" s="2"/>
      <c r="D216" s="2"/>
    </row>
    <row r="217" spans="1:4">
      <c r="A217" s="1"/>
      <c r="B217" s="2"/>
      <c r="C217" s="2"/>
      <c r="D217" s="2"/>
    </row>
    <row r="218" spans="1:4">
      <c r="A218" s="1"/>
      <c r="B218" s="2"/>
      <c r="C218" s="2"/>
      <c r="D218" s="2"/>
    </row>
    <row r="219" spans="1:4">
      <c r="A219" s="1"/>
      <c r="B219" s="2"/>
      <c r="C219" s="2"/>
      <c r="D219" s="2"/>
    </row>
    <row r="220" spans="1:4">
      <c r="A220" s="1"/>
      <c r="B220" s="2"/>
      <c r="C220" s="2"/>
      <c r="D220" s="2"/>
    </row>
    <row r="221" spans="1:4">
      <c r="A221" s="1"/>
      <c r="B221" s="2"/>
      <c r="C221" s="2"/>
      <c r="D221" s="2"/>
    </row>
    <row r="222" spans="1:4">
      <c r="A222" s="1"/>
      <c r="B222" s="2"/>
      <c r="C222" s="2"/>
      <c r="D222" s="2"/>
    </row>
    <row r="223" spans="1:4">
      <c r="A223" s="1"/>
      <c r="B223" s="2"/>
      <c r="C223" s="2"/>
      <c r="D223" s="2"/>
    </row>
    <row r="224" spans="1:4">
      <c r="A224" s="1"/>
      <c r="B224" s="2"/>
      <c r="C224" s="2"/>
      <c r="D224" s="2"/>
    </row>
    <row r="225" spans="1:4">
      <c r="A225" s="1"/>
      <c r="B225" s="2"/>
      <c r="C225" s="2"/>
      <c r="D225" s="2"/>
    </row>
    <row r="226" spans="1:4">
      <c r="A226" s="1"/>
      <c r="B226" s="2"/>
      <c r="C226" s="2"/>
      <c r="D226" s="2"/>
    </row>
    <row r="227" spans="1:4">
      <c r="A227" s="1"/>
      <c r="B227" s="2"/>
      <c r="C227" s="2"/>
      <c r="D227" s="2"/>
    </row>
    <row r="228" spans="1:4">
      <c r="A228" s="1"/>
      <c r="B228" s="2"/>
      <c r="C228" s="2"/>
      <c r="D228" s="2"/>
    </row>
    <row r="229" spans="1:4">
      <c r="A229" s="1"/>
      <c r="B229" s="2"/>
      <c r="C229" s="2"/>
      <c r="D229" s="2"/>
    </row>
    <row r="230" spans="1:4">
      <c r="A230" s="1"/>
      <c r="B230" s="2"/>
      <c r="C230" s="2"/>
      <c r="D230" s="2"/>
    </row>
    <row r="231" spans="1:4">
      <c r="A231" s="1"/>
      <c r="B231" s="2"/>
      <c r="C231" s="2"/>
      <c r="D231" s="2"/>
    </row>
    <row r="232" spans="1:4">
      <c r="A232" s="1"/>
      <c r="B232" s="2"/>
      <c r="C232" s="2"/>
      <c r="D232" s="2"/>
    </row>
    <row r="233" spans="1:4">
      <c r="A233" s="1"/>
      <c r="B233" s="2"/>
      <c r="C233" s="2"/>
      <c r="D233" s="2"/>
    </row>
    <row r="234" spans="1:4">
      <c r="A234" s="1"/>
      <c r="B234" s="2"/>
      <c r="C234" s="2"/>
      <c r="D234" s="2"/>
    </row>
    <row r="235" spans="1:4">
      <c r="A235" s="1"/>
      <c r="B235" s="2"/>
      <c r="C235" s="2"/>
      <c r="D235" s="2"/>
    </row>
    <row r="236" spans="1:4">
      <c r="A236" s="1"/>
      <c r="B236" s="2"/>
      <c r="C236" s="2"/>
      <c r="D236" s="2"/>
    </row>
    <row r="237" spans="1:4">
      <c r="A237" s="1"/>
      <c r="B237" s="2"/>
      <c r="C237" s="2"/>
      <c r="D237" s="2"/>
    </row>
    <row r="238" spans="1:4">
      <c r="A238" s="1"/>
      <c r="B238" s="2"/>
      <c r="C238" s="2"/>
      <c r="D238" s="2"/>
    </row>
    <row r="239" spans="1:4">
      <c r="A239" s="1"/>
      <c r="B239" s="2"/>
      <c r="C239" s="2"/>
      <c r="D239" s="2"/>
    </row>
    <row r="240" spans="1:4">
      <c r="A240" s="1"/>
      <c r="B240" s="2"/>
      <c r="C240" s="2"/>
      <c r="D240" s="2"/>
    </row>
    <row r="241" spans="1:4">
      <c r="A241" s="1"/>
      <c r="B241" s="2"/>
      <c r="C241" s="2"/>
      <c r="D241" s="2"/>
    </row>
    <row r="242" spans="1:4">
      <c r="A242" s="1"/>
      <c r="B242" s="2"/>
      <c r="C242" s="2"/>
      <c r="D242" s="2"/>
    </row>
    <row r="243" spans="1:4">
      <c r="A243" s="1"/>
      <c r="B243" s="2"/>
      <c r="C243" s="2"/>
      <c r="D243" s="2"/>
    </row>
    <row r="244" spans="1:4">
      <c r="A244" s="1"/>
      <c r="B244" s="2"/>
      <c r="C244" s="2"/>
      <c r="D244" s="2"/>
    </row>
    <row r="245" spans="1:4">
      <c r="A245" s="1"/>
      <c r="B245" s="2"/>
      <c r="C245" s="2"/>
      <c r="D245" s="2"/>
    </row>
    <row r="246" spans="1:4">
      <c r="A246" s="1"/>
      <c r="B246" s="2"/>
      <c r="C246" s="2"/>
      <c r="D246" s="2"/>
    </row>
    <row r="247" spans="1:4">
      <c r="A247" s="1"/>
      <c r="B247" s="2"/>
      <c r="C247" s="2"/>
      <c r="D247" s="2"/>
    </row>
    <row r="248" spans="1:4">
      <c r="A248" s="1"/>
      <c r="B248" s="2"/>
      <c r="C248" s="2"/>
      <c r="D248" s="2"/>
    </row>
    <row r="249" spans="1:4">
      <c r="A249" s="1"/>
      <c r="B249" s="2"/>
      <c r="C249" s="2"/>
      <c r="D249" s="2"/>
    </row>
    <row r="250" spans="1:4">
      <c r="A250" s="1"/>
      <c r="B250" s="2"/>
      <c r="C250" s="2"/>
      <c r="D250" s="2"/>
    </row>
    <row r="251" spans="1:4">
      <c r="A251" s="1"/>
      <c r="B251" s="2"/>
      <c r="C251" s="2"/>
      <c r="D251" s="2"/>
    </row>
    <row r="252" spans="1:4">
      <c r="A252" s="1"/>
      <c r="B252" s="2"/>
      <c r="C252" s="2"/>
      <c r="D252" s="2"/>
    </row>
    <row r="253" spans="1:4">
      <c r="A253" s="1"/>
      <c r="B253" s="2"/>
      <c r="C253" s="2"/>
      <c r="D253" s="2"/>
    </row>
    <row r="254" spans="1:4">
      <c r="A254" s="1"/>
      <c r="B254" s="2"/>
      <c r="C254" s="2"/>
      <c r="D254" s="2"/>
    </row>
    <row r="255" spans="1:4">
      <c r="A255" s="1"/>
      <c r="B255" s="2"/>
      <c r="C255" s="2"/>
      <c r="D255" s="2"/>
    </row>
    <row r="256" spans="1:4">
      <c r="A256" s="1"/>
      <c r="B256" s="2"/>
      <c r="C256" s="2"/>
      <c r="D256" s="2"/>
    </row>
    <row r="257" spans="1:4">
      <c r="A257" s="1"/>
      <c r="B257" s="2"/>
      <c r="C257" s="2"/>
      <c r="D257" s="2"/>
    </row>
    <row r="258" spans="1:4">
      <c r="A258" s="1"/>
      <c r="B258" s="2"/>
      <c r="C258" s="2"/>
      <c r="D258" s="2"/>
    </row>
    <row r="259" spans="1:4">
      <c r="A259" s="1"/>
      <c r="B259" s="2"/>
      <c r="C259" s="2"/>
      <c r="D259" s="2"/>
    </row>
    <row r="260" spans="1:4">
      <c r="A260" s="1"/>
      <c r="B260" s="2"/>
      <c r="C260" s="2"/>
      <c r="D260" s="2"/>
    </row>
    <row r="261" spans="1:4">
      <c r="A261" s="1"/>
      <c r="B261" s="2"/>
      <c r="C261" s="2"/>
      <c r="D261" s="2"/>
    </row>
    <row r="262" spans="1:4">
      <c r="A262" s="1"/>
      <c r="B262" s="2"/>
      <c r="C262" s="2"/>
      <c r="D262" s="2"/>
    </row>
    <row r="263" spans="1:4">
      <c r="A263" s="1"/>
      <c r="B263" s="2"/>
      <c r="C263" s="2"/>
      <c r="D263" s="2"/>
    </row>
    <row r="264" spans="1:4">
      <c r="A264" s="1"/>
      <c r="B264" s="2"/>
      <c r="C264" s="2"/>
      <c r="D264" s="2"/>
    </row>
    <row r="265" spans="1:4">
      <c r="A265" s="1"/>
      <c r="B265" s="2"/>
      <c r="C265" s="2"/>
      <c r="D265" s="2"/>
    </row>
    <row r="266" spans="1:4">
      <c r="A266" s="1"/>
      <c r="B266" s="2"/>
      <c r="C266" s="2"/>
      <c r="D266" s="2"/>
    </row>
    <row r="267" spans="1:4">
      <c r="A267" s="1"/>
      <c r="B267" s="2"/>
      <c r="C267" s="2"/>
      <c r="D267" s="2"/>
    </row>
    <row r="268" spans="1:4">
      <c r="A268" s="1"/>
      <c r="B268" s="2"/>
      <c r="C268" s="2"/>
      <c r="D268" s="2"/>
    </row>
    <row r="269" spans="1:4">
      <c r="A269" s="1"/>
      <c r="B269" s="2"/>
      <c r="C269" s="2"/>
      <c r="D269" s="2"/>
    </row>
    <row r="270" spans="1:4">
      <c r="A270" s="1"/>
      <c r="B270" s="2"/>
      <c r="C270" s="2"/>
      <c r="D270" s="2"/>
    </row>
    <row r="271" spans="1:4">
      <c r="A271" s="1"/>
      <c r="B271" s="2"/>
      <c r="C271" s="2"/>
      <c r="D271" s="2"/>
    </row>
    <row r="272" spans="1:4">
      <c r="A272" s="1"/>
      <c r="B272" s="2"/>
      <c r="C272" s="2"/>
      <c r="D272" s="2"/>
    </row>
    <row r="273" spans="1:4">
      <c r="A273" s="1"/>
      <c r="B273" s="2"/>
      <c r="C273" s="2"/>
      <c r="D273" s="2"/>
    </row>
    <row r="274" spans="1:4">
      <c r="A274" s="1"/>
      <c r="B274" s="2"/>
      <c r="C274" s="2"/>
      <c r="D274" s="2"/>
    </row>
    <row r="275" spans="1:4">
      <c r="A275" s="1"/>
      <c r="B275" s="2"/>
      <c r="C275" s="2"/>
      <c r="D275" s="2"/>
    </row>
    <row r="276" spans="1:4">
      <c r="A276" s="1"/>
      <c r="B276" s="2"/>
      <c r="C276" s="2"/>
      <c r="D276" s="2"/>
    </row>
    <row r="277" spans="1:4">
      <c r="A277" s="1"/>
      <c r="B277" s="2"/>
      <c r="C277" s="2"/>
      <c r="D277" s="2"/>
    </row>
    <row r="278" spans="1:4">
      <c r="A278" s="1"/>
      <c r="B278" s="2"/>
      <c r="C278" s="2"/>
      <c r="D278" s="2"/>
    </row>
    <row r="279" spans="1:4">
      <c r="A279" s="1"/>
      <c r="B279" s="2"/>
      <c r="C279" s="2"/>
      <c r="D279" s="2"/>
    </row>
    <row r="280" spans="1:4">
      <c r="A280" s="1"/>
      <c r="B280" s="2"/>
      <c r="C280" s="2"/>
      <c r="D280" s="2"/>
    </row>
    <row r="281" spans="1:4">
      <c r="A281" s="1"/>
      <c r="B281" s="2"/>
      <c r="C281" s="2"/>
      <c r="D281" s="2"/>
    </row>
    <row r="282" spans="1:4">
      <c r="A282" s="1"/>
      <c r="B282" s="2"/>
      <c r="C282" s="2"/>
      <c r="D282" s="2"/>
    </row>
    <row r="283" spans="1:4">
      <c r="A283" s="1"/>
      <c r="B283" s="2"/>
      <c r="C283" s="2"/>
      <c r="D283" s="2"/>
    </row>
    <row r="284" spans="1:4">
      <c r="A284" s="1"/>
      <c r="B284" s="2"/>
      <c r="C284" s="2"/>
      <c r="D284" s="2"/>
    </row>
    <row r="285" spans="1:4">
      <c r="A285" s="1"/>
      <c r="B285" s="2"/>
      <c r="C285" s="2"/>
      <c r="D285" s="2"/>
    </row>
    <row r="286" spans="1:4">
      <c r="A286" s="1"/>
      <c r="B286" s="2"/>
      <c r="C286" s="2"/>
      <c r="D286" s="2"/>
    </row>
    <row r="287" spans="1:4">
      <c r="A287" s="1"/>
      <c r="B287" s="2"/>
      <c r="C287" s="2"/>
      <c r="D287" s="2"/>
    </row>
    <row r="288" spans="1:4">
      <c r="A288" s="1"/>
      <c r="B288" s="2"/>
      <c r="C288" s="2"/>
      <c r="D288" s="2"/>
    </row>
    <row r="289" spans="1:4">
      <c r="A289" s="1"/>
      <c r="B289" s="2"/>
      <c r="C289" s="2"/>
      <c r="D289" s="2"/>
    </row>
    <row r="290" spans="1:4">
      <c r="A290" s="1"/>
      <c r="B290" s="2"/>
      <c r="C290" s="2"/>
      <c r="D290" s="2"/>
    </row>
    <row r="291" spans="1:4">
      <c r="A291" s="1"/>
      <c r="B291" s="2"/>
      <c r="C291" s="2"/>
      <c r="D291" s="2"/>
    </row>
    <row r="292" spans="1:4">
      <c r="A292" s="1"/>
      <c r="B292" s="2"/>
      <c r="C292" s="2"/>
      <c r="D292" s="2"/>
    </row>
    <row r="293" spans="1:4">
      <c r="A293" s="1"/>
      <c r="B293" s="2"/>
      <c r="C293" s="2"/>
      <c r="D293" s="2"/>
    </row>
    <row r="294" spans="1:4">
      <c r="A294" s="1"/>
      <c r="B294" s="2"/>
      <c r="C294" s="2"/>
      <c r="D294" s="2"/>
    </row>
    <row r="295" spans="1:4">
      <c r="A295" s="1"/>
      <c r="B295" s="2"/>
      <c r="C295" s="2"/>
      <c r="D295" s="2"/>
    </row>
    <row r="296" spans="1:4">
      <c r="A296" s="1"/>
      <c r="B296" s="2"/>
      <c r="C296" s="2"/>
      <c r="D296" s="2"/>
    </row>
    <row r="297" spans="1:4">
      <c r="A297" s="1"/>
      <c r="B297" s="2"/>
      <c r="C297" s="2"/>
      <c r="D297" s="2"/>
    </row>
    <row r="298" spans="1:4">
      <c r="A298" s="1"/>
      <c r="B298" s="2"/>
      <c r="C298" s="2"/>
      <c r="D298" s="2"/>
    </row>
    <row r="299" spans="1:4">
      <c r="A299" s="1"/>
      <c r="B299" s="2"/>
      <c r="C299" s="2"/>
      <c r="D299" s="2"/>
    </row>
    <row r="300" spans="1:4">
      <c r="A300" s="1"/>
      <c r="B300" s="2"/>
      <c r="C300" s="2"/>
      <c r="D300" s="2"/>
    </row>
    <row r="301" spans="1:4">
      <c r="A301" s="1"/>
      <c r="B301" s="2"/>
      <c r="C301" s="2"/>
      <c r="D301" s="2"/>
    </row>
    <row r="302" spans="1:4">
      <c r="A302" s="1"/>
      <c r="B302" s="2"/>
      <c r="C302" s="2"/>
      <c r="D302" s="2"/>
    </row>
    <row r="303" spans="1:4">
      <c r="A303" s="1"/>
      <c r="B303" s="2"/>
      <c r="C303" s="2"/>
      <c r="D303" s="2"/>
    </row>
    <row r="304" spans="1:4">
      <c r="A304" s="1"/>
      <c r="B304" s="2"/>
      <c r="C304" s="2"/>
      <c r="D304" s="2"/>
    </row>
    <row r="305" spans="1:4">
      <c r="A305" s="1"/>
      <c r="B305" s="2"/>
      <c r="C305" s="2"/>
      <c r="D305" s="2"/>
    </row>
    <row r="306" spans="1:4">
      <c r="A306" s="1"/>
      <c r="B306" s="2"/>
      <c r="C306" s="2"/>
      <c r="D306" s="2"/>
    </row>
    <row r="307" spans="1:4">
      <c r="A307" s="1"/>
      <c r="B307" s="2"/>
      <c r="C307" s="2"/>
      <c r="D307" s="2"/>
    </row>
    <row r="308" spans="1:4">
      <c r="A308" s="1"/>
      <c r="B308" s="2"/>
      <c r="C308" s="2"/>
      <c r="D308" s="2"/>
    </row>
    <row r="309" spans="1:4">
      <c r="A309" s="1"/>
      <c r="B309" s="2"/>
      <c r="C309" s="2"/>
      <c r="D309" s="2"/>
    </row>
    <row r="310" spans="1:4">
      <c r="A310" s="1"/>
      <c r="B310" s="2"/>
      <c r="C310" s="2"/>
      <c r="D310" s="2"/>
    </row>
    <row r="311" spans="1:4">
      <c r="A311" s="1"/>
      <c r="B311" s="2"/>
      <c r="C311" s="2"/>
      <c r="D311" s="2"/>
    </row>
    <row r="312" spans="1:4">
      <c r="A312" s="1"/>
      <c r="B312" s="2"/>
      <c r="C312" s="2"/>
      <c r="D312" s="2"/>
    </row>
    <row r="313" spans="1:4">
      <c r="A313" s="1"/>
      <c r="B313" s="2"/>
      <c r="C313" s="2"/>
      <c r="D313" s="2"/>
    </row>
    <row r="314" spans="1:4">
      <c r="A314" s="1"/>
      <c r="B314" s="2"/>
      <c r="C314" s="2"/>
      <c r="D314" s="2"/>
    </row>
    <row r="315" spans="1:4">
      <c r="A315" s="1"/>
      <c r="B315" s="2"/>
      <c r="C315" s="2"/>
      <c r="D315" s="2"/>
    </row>
    <row r="316" spans="1:4">
      <c r="A316" s="1"/>
      <c r="B316" s="2"/>
      <c r="C316" s="2"/>
      <c r="D316" s="2"/>
    </row>
    <row r="317" spans="1:4">
      <c r="A317" s="1"/>
      <c r="B317" s="2"/>
      <c r="C317" s="2"/>
      <c r="D317" s="2"/>
    </row>
    <row r="318" spans="1:4">
      <c r="A318" s="1"/>
      <c r="B318" s="2"/>
      <c r="C318" s="2"/>
      <c r="D318" s="2"/>
    </row>
    <row r="319" spans="1:4">
      <c r="A319" s="1"/>
      <c r="B319" s="2"/>
      <c r="C319" s="2"/>
      <c r="D319" s="2"/>
    </row>
    <row r="320" spans="1:4">
      <c r="A320" s="1"/>
      <c r="B320" s="2"/>
      <c r="C320" s="2"/>
      <c r="D320" s="2"/>
    </row>
    <row r="321" spans="1:4">
      <c r="A321" s="1"/>
      <c r="B321" s="2"/>
      <c r="C321" s="2"/>
      <c r="D321" s="2"/>
    </row>
    <row r="322" spans="1:4">
      <c r="A322" s="1"/>
      <c r="B322" s="2"/>
      <c r="C322" s="2"/>
      <c r="D322" s="2"/>
    </row>
    <row r="323" spans="1:4">
      <c r="A323" s="1"/>
      <c r="B323" s="2"/>
      <c r="C323" s="2"/>
      <c r="D323" s="2"/>
    </row>
    <row r="324" spans="1:4">
      <c r="A324" s="1"/>
      <c r="B324" s="2"/>
      <c r="C324" s="2"/>
      <c r="D324" s="2"/>
    </row>
    <row r="325" spans="1:4">
      <c r="A325" s="1"/>
      <c r="B325" s="2"/>
      <c r="C325" s="2"/>
      <c r="D325" s="2"/>
    </row>
    <row r="326" spans="1:4">
      <c r="A326" s="1"/>
      <c r="B326" s="2"/>
      <c r="C326" s="2"/>
      <c r="D326" s="2"/>
    </row>
    <row r="327" spans="1:4">
      <c r="A327" s="1"/>
      <c r="B327" s="2"/>
      <c r="C327" s="2"/>
      <c r="D327" s="2"/>
    </row>
    <row r="328" spans="1:4">
      <c r="A328" s="1"/>
      <c r="B328" s="2"/>
      <c r="C328" s="2"/>
      <c r="D328" s="2"/>
    </row>
    <row r="329" spans="1:4">
      <c r="A329" s="1"/>
      <c r="B329" s="2"/>
      <c r="C329" s="2"/>
      <c r="D329" s="2"/>
    </row>
    <row r="330" spans="1:4">
      <c r="A330" s="1"/>
      <c r="B330" s="2"/>
      <c r="C330" s="2"/>
      <c r="D330" s="2"/>
    </row>
    <row r="331" spans="1:4">
      <c r="A331" s="1"/>
      <c r="B331" s="2"/>
      <c r="C331" s="2"/>
      <c r="D331" s="2"/>
    </row>
    <row r="332" spans="1:4">
      <c r="A332" s="1"/>
      <c r="B332" s="2"/>
      <c r="C332" s="2"/>
      <c r="D332" s="2"/>
    </row>
    <row r="333" spans="1:4">
      <c r="A333" s="1"/>
      <c r="B333" s="2"/>
      <c r="C333" s="2"/>
      <c r="D333" s="2"/>
    </row>
    <row r="334" spans="1:4">
      <c r="A334" s="1"/>
      <c r="B334" s="2"/>
      <c r="C334" s="2"/>
      <c r="D334" s="2"/>
    </row>
    <row r="335" spans="1:4">
      <c r="A335" s="1"/>
      <c r="B335" s="2"/>
      <c r="C335" s="2"/>
      <c r="D335" s="2"/>
    </row>
    <row r="336" spans="1:4">
      <c r="A336" s="1"/>
      <c r="B336" s="2"/>
      <c r="C336" s="2"/>
      <c r="D336" s="2"/>
    </row>
    <row r="337" spans="1:4">
      <c r="A337" s="1"/>
      <c r="B337" s="2"/>
      <c r="C337" s="2"/>
      <c r="D337" s="2"/>
    </row>
    <row r="338" spans="1:4">
      <c r="A338" s="1"/>
      <c r="B338" s="2"/>
      <c r="C338" s="2"/>
      <c r="D338" s="2"/>
    </row>
    <row r="339" spans="1:4">
      <c r="A339" s="1"/>
      <c r="B339" s="2"/>
      <c r="C339" s="2"/>
      <c r="D339" s="2"/>
    </row>
    <row r="340" spans="1:4">
      <c r="A340" s="1"/>
      <c r="B340" s="2"/>
      <c r="C340" s="2"/>
      <c r="D340" s="2"/>
    </row>
    <row r="341" spans="1:4">
      <c r="A341" s="1"/>
      <c r="B341" s="2"/>
      <c r="C341" s="2"/>
      <c r="D341" s="2"/>
    </row>
    <row r="342" spans="1:4">
      <c r="A342" s="1"/>
      <c r="B342" s="2"/>
      <c r="C342" s="2"/>
      <c r="D342" s="2"/>
    </row>
    <row r="343" spans="1:4">
      <c r="A343" s="1"/>
      <c r="B343" s="2"/>
      <c r="C343" s="2"/>
      <c r="D343" s="2"/>
    </row>
    <row r="344" spans="1:4">
      <c r="A344" s="1"/>
      <c r="B344" s="2"/>
      <c r="C344" s="2"/>
      <c r="D344" s="2"/>
    </row>
    <row r="345" spans="1:4">
      <c r="A345" s="1"/>
      <c r="B345" s="2"/>
      <c r="C345" s="2"/>
      <c r="D345" s="2"/>
    </row>
    <row r="346" spans="1:4">
      <c r="A346" s="1"/>
      <c r="B346" s="2"/>
      <c r="C346" s="2"/>
      <c r="D346" s="2"/>
    </row>
    <row r="347" spans="1:4">
      <c r="A347" s="1"/>
      <c r="B347" s="2"/>
      <c r="C347" s="2"/>
      <c r="D347" s="2"/>
    </row>
    <row r="348" spans="1:4">
      <c r="A348" s="1"/>
      <c r="B348" s="2"/>
      <c r="C348" s="2"/>
      <c r="D348" s="2"/>
    </row>
    <row r="349" spans="1:4">
      <c r="A349" s="1"/>
      <c r="B349" s="2"/>
      <c r="C349" s="2"/>
      <c r="D349" s="2"/>
    </row>
    <row r="350" spans="1:4">
      <c r="A350" s="1"/>
      <c r="B350" s="2"/>
      <c r="C350" s="2"/>
      <c r="D350" s="2"/>
    </row>
    <row r="351" spans="1:4">
      <c r="A351" s="1"/>
      <c r="B351" s="2"/>
      <c r="C351" s="2"/>
      <c r="D351" s="2"/>
    </row>
    <row r="352" spans="1:4">
      <c r="A352" s="1"/>
      <c r="B352" s="2"/>
      <c r="C352" s="2"/>
      <c r="D352" s="2"/>
    </row>
    <row r="353" spans="1:4">
      <c r="A353" s="1"/>
      <c r="B353" s="2"/>
      <c r="C353" s="2"/>
      <c r="D353" s="2"/>
    </row>
    <row r="354" spans="1:4">
      <c r="A354" s="1"/>
      <c r="B354" s="2"/>
      <c r="C354" s="2"/>
      <c r="D354" s="2"/>
    </row>
    <row r="355" spans="1:4">
      <c r="A355" s="1"/>
      <c r="B355" s="2"/>
      <c r="C355" s="2"/>
      <c r="D355" s="2"/>
    </row>
    <row r="356" spans="1:4">
      <c r="A356" s="1"/>
      <c r="B356" s="2"/>
      <c r="C356" s="2"/>
      <c r="D356" s="2"/>
    </row>
    <row r="357" spans="1:4">
      <c r="A357" s="1"/>
      <c r="B357" s="2"/>
      <c r="C357" s="2"/>
      <c r="D357" s="2"/>
    </row>
    <row r="358" spans="1:4">
      <c r="A358" s="1"/>
      <c r="B358" s="2"/>
      <c r="C358" s="2"/>
      <c r="D358" s="2"/>
    </row>
    <row r="359" spans="1:4">
      <c r="A359" s="1"/>
      <c r="B359" s="2"/>
      <c r="C359" s="2"/>
      <c r="D359" s="2"/>
    </row>
    <row r="360" spans="1:4">
      <c r="A360" s="1"/>
      <c r="B360" s="2"/>
      <c r="C360" s="2"/>
      <c r="D360" s="2"/>
    </row>
    <row r="361" spans="1:4">
      <c r="A361" s="1"/>
      <c r="B361" s="2"/>
      <c r="C361" s="2"/>
      <c r="D361" s="2"/>
    </row>
    <row r="362" spans="1:4">
      <c r="A362" s="1"/>
      <c r="B362" s="2"/>
      <c r="C362" s="2"/>
      <c r="D362" s="2"/>
    </row>
    <row r="363" spans="1:4">
      <c r="A363" s="1"/>
      <c r="B363" s="2"/>
      <c r="C363" s="2"/>
      <c r="D363" s="2"/>
    </row>
    <row r="364" spans="1:4">
      <c r="A364" s="1"/>
      <c r="B364" s="2"/>
      <c r="C364" s="2"/>
      <c r="D364" s="2"/>
    </row>
    <row r="365" spans="1:4">
      <c r="A365" s="1"/>
      <c r="B365" s="2"/>
      <c r="C365" s="2"/>
      <c r="D365" s="2"/>
    </row>
    <row r="366" spans="1:4">
      <c r="A366" s="1"/>
      <c r="B366" s="2"/>
      <c r="C366" s="2"/>
      <c r="D366" s="2"/>
    </row>
    <row r="367" spans="1:4">
      <c r="A367" s="1"/>
      <c r="B367" s="2"/>
      <c r="C367" s="2"/>
      <c r="D367" s="2"/>
    </row>
    <row r="368" spans="1:4">
      <c r="A368" s="1"/>
      <c r="B368" s="2"/>
      <c r="C368" s="2"/>
      <c r="D368" s="2"/>
    </row>
    <row r="369" spans="1:4">
      <c r="A369" s="1"/>
      <c r="B369" s="2"/>
      <c r="C369" s="2"/>
      <c r="D369" s="2"/>
    </row>
    <row r="370" spans="1:4">
      <c r="A370" s="1"/>
      <c r="B370" s="2"/>
      <c r="C370" s="2"/>
      <c r="D370" s="2"/>
    </row>
    <row r="371" spans="1:4">
      <c r="A371" s="1"/>
      <c r="B371" s="2"/>
      <c r="C371" s="2"/>
      <c r="D371" s="2"/>
    </row>
    <row r="372" spans="1:4">
      <c r="A372" s="1"/>
      <c r="B372" s="2"/>
      <c r="C372" s="2"/>
      <c r="D372" s="2"/>
    </row>
    <row r="373" spans="1:4">
      <c r="A373" s="1"/>
      <c r="B373" s="2"/>
      <c r="C373" s="2"/>
      <c r="D373" s="2"/>
    </row>
    <row r="374" spans="1:4">
      <c r="A374" s="1"/>
      <c r="B374" s="2"/>
      <c r="C374" s="2"/>
      <c r="D374" s="2"/>
    </row>
    <row r="375" spans="1:4">
      <c r="A375" s="1"/>
      <c r="B375" s="2"/>
      <c r="C375" s="2"/>
      <c r="D375" s="2"/>
    </row>
    <row r="376" spans="1:4">
      <c r="A376" s="1"/>
      <c r="B376" s="2"/>
      <c r="C376" s="2"/>
      <c r="D376" s="2"/>
    </row>
    <row r="377" spans="1:4">
      <c r="A377" s="1"/>
      <c r="B377" s="2"/>
      <c r="C377" s="2"/>
      <c r="D377" s="2"/>
    </row>
    <row r="378" spans="1:4">
      <c r="A378" s="1"/>
      <c r="B378" s="2"/>
      <c r="C378" s="2"/>
      <c r="D378" s="2"/>
    </row>
    <row r="379" spans="1:4">
      <c r="A379" s="1"/>
      <c r="B379" s="2"/>
      <c r="C379" s="2"/>
      <c r="D379" s="2"/>
    </row>
    <row r="380" spans="1:4">
      <c r="A380" s="1"/>
      <c r="B380" s="2"/>
      <c r="C380" s="2"/>
      <c r="D380" s="2"/>
    </row>
    <row r="381" spans="1:4">
      <c r="A381" s="1"/>
      <c r="B381" s="2"/>
      <c r="C381" s="2"/>
      <c r="D381" s="2"/>
    </row>
    <row r="382" spans="1:4">
      <c r="A382" s="1"/>
      <c r="B382" s="2"/>
      <c r="C382" s="2"/>
      <c r="D382" s="2"/>
    </row>
    <row r="383" spans="1:4">
      <c r="A383" s="1"/>
      <c r="B383" s="2"/>
      <c r="C383" s="2"/>
      <c r="D383" s="2"/>
    </row>
    <row r="384" spans="1:4">
      <c r="A384" s="1"/>
      <c r="B384" s="2"/>
      <c r="C384" s="2"/>
      <c r="D384" s="2"/>
    </row>
    <row r="385" spans="1:4">
      <c r="A385" s="1"/>
      <c r="B385" s="2"/>
      <c r="C385" s="2"/>
      <c r="D385" s="2"/>
    </row>
    <row r="386" spans="1:4">
      <c r="A386" s="1"/>
      <c r="B386" s="2"/>
      <c r="C386" s="2"/>
      <c r="D386" s="2"/>
    </row>
    <row r="387" spans="1:4">
      <c r="A387" s="1"/>
      <c r="B387" s="2"/>
      <c r="C387" s="2"/>
      <c r="D387" s="2"/>
    </row>
    <row r="388" spans="1:4">
      <c r="A388" s="1"/>
      <c r="B388" s="2"/>
      <c r="C388" s="2"/>
      <c r="D388" s="2"/>
    </row>
    <row r="389" spans="1:4">
      <c r="A389" s="1"/>
      <c r="B389" s="2"/>
      <c r="C389" s="2"/>
      <c r="D389" s="2"/>
    </row>
    <row r="390" spans="1:4">
      <c r="A390" s="1"/>
      <c r="B390" s="2"/>
      <c r="C390" s="2"/>
      <c r="D390" s="2"/>
    </row>
    <row r="391" spans="1:4">
      <c r="A391" s="1"/>
      <c r="B391" s="2"/>
      <c r="C391" s="2"/>
      <c r="D391" s="2"/>
    </row>
    <row r="392" spans="1:4">
      <c r="A392" s="1"/>
      <c r="B392" s="2"/>
      <c r="C392" s="2"/>
      <c r="D392" s="2"/>
    </row>
    <row r="393" spans="1:4">
      <c r="A393" s="1"/>
      <c r="B393" s="2"/>
      <c r="C393" s="2"/>
      <c r="D393" s="2"/>
    </row>
    <row r="394" spans="1:4">
      <c r="A394" s="1"/>
      <c r="B394" s="2"/>
      <c r="C394" s="2"/>
      <c r="D394" s="2"/>
    </row>
    <row r="395" spans="1:4">
      <c r="A395" s="1"/>
      <c r="B395" s="2"/>
      <c r="C395" s="2"/>
      <c r="D395" s="2"/>
    </row>
    <row r="396" spans="1:4">
      <c r="A396" s="1"/>
      <c r="B396" s="2"/>
      <c r="C396" s="2"/>
      <c r="D396" s="2"/>
    </row>
    <row r="397" spans="1:4">
      <c r="A397" s="1"/>
      <c r="B397" s="2"/>
      <c r="C397" s="2"/>
      <c r="D397" s="2"/>
    </row>
    <row r="398" spans="1:4">
      <c r="A398" s="1"/>
      <c r="B398" s="2"/>
      <c r="C398" s="2"/>
      <c r="D398" s="2"/>
    </row>
    <row r="399" spans="1:4">
      <c r="A399" s="1"/>
      <c r="B399" s="2"/>
      <c r="C399" s="2"/>
      <c r="D399" s="2"/>
    </row>
    <row r="400" spans="1:4">
      <c r="A400" s="1"/>
      <c r="B400" s="2"/>
      <c r="C400" s="2"/>
      <c r="D400" s="2"/>
    </row>
    <row r="401" spans="1:4">
      <c r="A401" s="1"/>
      <c r="B401" s="2"/>
      <c r="C401" s="2"/>
      <c r="D401" s="2"/>
    </row>
    <row r="402" spans="1:4">
      <c r="A402" s="1"/>
      <c r="B402" s="2"/>
      <c r="C402" s="2"/>
      <c r="D402" s="2"/>
    </row>
    <row r="403" spans="1:4">
      <c r="A403" s="1"/>
      <c r="B403" s="2"/>
      <c r="C403" s="2"/>
      <c r="D403" s="2"/>
    </row>
    <row r="404" spans="1:4">
      <c r="A404" s="1"/>
      <c r="B404" s="2"/>
      <c r="C404" s="2"/>
      <c r="D404" s="2"/>
    </row>
    <row r="405" spans="1:4">
      <c r="A405" s="1"/>
      <c r="B405" s="2"/>
      <c r="C405" s="2"/>
      <c r="D405" s="2"/>
    </row>
    <row r="406" spans="1:4">
      <c r="A406" s="1"/>
      <c r="B406" s="2"/>
      <c r="C406" s="2"/>
      <c r="D406" s="2"/>
    </row>
    <row r="407" spans="1:4">
      <c r="A407" s="1"/>
      <c r="B407" s="2"/>
      <c r="C407" s="2"/>
      <c r="D407" s="2"/>
    </row>
    <row r="408" spans="1:4">
      <c r="A408" s="1"/>
      <c r="B408" s="2"/>
      <c r="C408" s="2"/>
      <c r="D408" s="2"/>
    </row>
    <row r="409" spans="1:4">
      <c r="A409" s="1"/>
      <c r="B409" s="2"/>
      <c r="C409" s="2"/>
      <c r="D409" s="2"/>
    </row>
    <row r="410" spans="1:4">
      <c r="A410" s="1"/>
      <c r="B410" s="2"/>
      <c r="C410" s="2"/>
      <c r="D410" s="2"/>
    </row>
    <row r="411" spans="1:4">
      <c r="A411" s="1"/>
      <c r="B411" s="2"/>
      <c r="C411" s="2"/>
      <c r="D411" s="2"/>
    </row>
    <row r="412" spans="1:4">
      <c r="A412" s="1"/>
      <c r="B412" s="2"/>
      <c r="C412" s="2"/>
      <c r="D412" s="2"/>
    </row>
    <row r="413" spans="1:4">
      <c r="A413" s="1"/>
      <c r="B413" s="2"/>
      <c r="C413" s="2"/>
      <c r="D413" s="2"/>
    </row>
    <row r="414" spans="1:4">
      <c r="A414" s="1"/>
      <c r="B414" s="2"/>
      <c r="C414" s="2"/>
      <c r="D414" s="2"/>
    </row>
    <row r="415" spans="1:4">
      <c r="A415" s="1"/>
      <c r="B415" s="2"/>
      <c r="C415" s="2"/>
      <c r="D415" s="2"/>
    </row>
    <row r="416" spans="1:4">
      <c r="A416" s="1"/>
      <c r="B416" s="2"/>
      <c r="C416" s="2"/>
      <c r="D416" s="2"/>
    </row>
    <row r="417" spans="1:4">
      <c r="A417" s="1"/>
      <c r="B417" s="2"/>
      <c r="C417" s="2"/>
      <c r="D417" s="2"/>
    </row>
    <row r="418" spans="1:4">
      <c r="A418" s="1"/>
      <c r="B418" s="2"/>
      <c r="C418" s="2"/>
      <c r="D418" s="2"/>
    </row>
    <row r="419" spans="1:4">
      <c r="A419" s="1"/>
      <c r="B419" s="2"/>
      <c r="C419" s="2"/>
      <c r="D419" s="2"/>
    </row>
    <row r="420" spans="1:4">
      <c r="A420" s="1"/>
      <c r="B420" s="2"/>
      <c r="C420" s="2"/>
      <c r="D420" s="2"/>
    </row>
    <row r="421" spans="1:4">
      <c r="A421" s="1"/>
      <c r="B421" s="2"/>
      <c r="C421" s="2"/>
      <c r="D421" s="2"/>
    </row>
    <row r="422" spans="1:4">
      <c r="A422" s="1"/>
      <c r="B422" s="2"/>
      <c r="C422" s="2"/>
      <c r="D422" s="2"/>
    </row>
    <row r="423" spans="1:4">
      <c r="A423" s="1"/>
      <c r="B423" s="2"/>
      <c r="C423" s="2"/>
      <c r="D423" s="2"/>
    </row>
    <row r="424" spans="1:4">
      <c r="A424" s="1"/>
      <c r="B424" s="2"/>
      <c r="C424" s="2"/>
      <c r="D424" s="2"/>
    </row>
    <row r="425" spans="1:4">
      <c r="A425" s="1"/>
      <c r="B425" s="2"/>
      <c r="C425" s="2"/>
      <c r="D425" s="2"/>
    </row>
    <row r="426" spans="1:4">
      <c r="A426" s="1"/>
      <c r="B426" s="2"/>
      <c r="C426" s="2"/>
      <c r="D426" s="2"/>
    </row>
    <row r="427" spans="1:4">
      <c r="A427" s="1"/>
      <c r="B427" s="2"/>
      <c r="C427" s="2"/>
      <c r="D427" s="2"/>
    </row>
    <row r="428" spans="1:4">
      <c r="A428" s="1"/>
      <c r="B428" s="2"/>
      <c r="C428" s="2"/>
      <c r="D428" s="2"/>
    </row>
    <row r="429" spans="1:4">
      <c r="A429" s="1"/>
      <c r="B429" s="2"/>
      <c r="C429" s="2"/>
      <c r="D429" s="2"/>
    </row>
    <row r="430" spans="1:4">
      <c r="A430" s="1"/>
      <c r="B430" s="2"/>
      <c r="C430" s="2"/>
      <c r="D430" s="2"/>
    </row>
    <row r="431" spans="1:4">
      <c r="A431" s="1"/>
      <c r="B431" s="2"/>
      <c r="C431" s="2"/>
      <c r="D431" s="2"/>
    </row>
    <row r="432" spans="1:4">
      <c r="A432" s="1"/>
      <c r="B432" s="2"/>
      <c r="C432" s="2"/>
      <c r="D432" s="2"/>
    </row>
    <row r="433" spans="1:4">
      <c r="A433" s="1"/>
      <c r="B433" s="2"/>
      <c r="C433" s="2"/>
      <c r="D433" s="2"/>
    </row>
    <row r="434" spans="1:4">
      <c r="A434" s="1"/>
      <c r="B434" s="2"/>
      <c r="C434" s="2"/>
      <c r="D434" s="2"/>
    </row>
    <row r="435" spans="1:4">
      <c r="A435" s="1"/>
      <c r="B435" s="2"/>
      <c r="C435" s="2"/>
      <c r="D435" s="2"/>
    </row>
    <row r="436" spans="1:4">
      <c r="A436" s="1"/>
      <c r="B436" s="2"/>
      <c r="C436" s="2"/>
      <c r="D436" s="2"/>
    </row>
    <row r="437" spans="1:4">
      <c r="A437" s="1"/>
      <c r="B437" s="2"/>
      <c r="C437" s="2"/>
      <c r="D437" s="2"/>
    </row>
    <row r="438" spans="1:4">
      <c r="A438" s="1"/>
      <c r="B438" s="2"/>
      <c r="C438" s="2"/>
      <c r="D438" s="2"/>
    </row>
    <row r="439" spans="1:4">
      <c r="A439" s="1"/>
      <c r="B439" s="2"/>
      <c r="C439" s="2"/>
      <c r="D439" s="2"/>
    </row>
    <row r="440" spans="1:4">
      <c r="A440" s="1"/>
      <c r="B440" s="2"/>
      <c r="C440" s="2"/>
      <c r="D440" s="2"/>
    </row>
    <row r="441" spans="1:4">
      <c r="A441" s="1"/>
      <c r="B441" s="2"/>
      <c r="C441" s="2"/>
      <c r="D441" s="2"/>
    </row>
    <row r="442" spans="1:4">
      <c r="A442" s="1"/>
      <c r="B442" s="2"/>
      <c r="C442" s="2"/>
      <c r="D442" s="2"/>
    </row>
    <row r="443" spans="1:4">
      <c r="A443" s="1"/>
      <c r="B443" s="2"/>
      <c r="C443" s="2"/>
      <c r="D443" s="2"/>
    </row>
    <row r="444" spans="1:4">
      <c r="A444" s="1"/>
      <c r="B444" s="2"/>
      <c r="C444" s="2"/>
      <c r="D444" s="2"/>
    </row>
    <row r="445" spans="1:4">
      <c r="A445" s="1"/>
      <c r="B445" s="2"/>
      <c r="C445" s="2"/>
      <c r="D445" s="2"/>
    </row>
    <row r="446" spans="1:4">
      <c r="A446" s="1"/>
      <c r="B446" s="2"/>
      <c r="C446" s="2"/>
      <c r="D446" s="2"/>
    </row>
    <row r="447" spans="1:4">
      <c r="A447" s="1"/>
      <c r="B447" s="2"/>
      <c r="C447" s="2"/>
      <c r="D447" s="2"/>
    </row>
    <row r="448" spans="1:4">
      <c r="A448" s="1"/>
      <c r="B448" s="2"/>
      <c r="C448" s="2"/>
      <c r="D448" s="2"/>
    </row>
    <row r="449" spans="1:4">
      <c r="A449" s="1"/>
      <c r="B449" s="2"/>
      <c r="C449" s="2"/>
      <c r="D449" s="2"/>
    </row>
    <row r="450" spans="1:4">
      <c r="A450" s="1"/>
      <c r="B450" s="2"/>
      <c r="C450" s="2"/>
      <c r="D450" s="2"/>
    </row>
    <row r="451" spans="1:4">
      <c r="A451" s="1"/>
      <c r="B451" s="2"/>
      <c r="C451" s="2"/>
      <c r="D451" s="2"/>
    </row>
    <row r="452" spans="1:4">
      <c r="A452" s="1"/>
      <c r="B452" s="2"/>
      <c r="C452" s="2"/>
      <c r="D452" s="2"/>
    </row>
    <row r="453" spans="1:4">
      <c r="A453" s="1"/>
      <c r="B453" s="2"/>
      <c r="C453" s="2"/>
      <c r="D453" s="2"/>
    </row>
    <row r="454" spans="1:4">
      <c r="A454" s="1"/>
      <c r="B454" s="2"/>
      <c r="C454" s="2"/>
      <c r="D454" s="2"/>
    </row>
    <row r="455" spans="1:4">
      <c r="A455" s="1"/>
      <c r="B455" s="2"/>
      <c r="C455" s="2"/>
      <c r="D455" s="2"/>
    </row>
    <row r="456" spans="1:4">
      <c r="A456" s="1"/>
      <c r="B456" s="2"/>
      <c r="C456" s="2"/>
      <c r="D456" s="2"/>
    </row>
    <row r="457" spans="1:4">
      <c r="A457" s="1"/>
      <c r="B457" s="2"/>
      <c r="C457" s="2"/>
      <c r="D457" s="2"/>
    </row>
    <row r="458" spans="1:4">
      <c r="A458" s="1"/>
      <c r="B458" s="2"/>
      <c r="C458" s="2"/>
      <c r="D458" s="2"/>
    </row>
    <row r="459" spans="1:4">
      <c r="A459" s="1"/>
      <c r="B459" s="2"/>
      <c r="C459" s="2"/>
      <c r="D459" s="2"/>
    </row>
    <row r="460" spans="1:4">
      <c r="A460" s="1"/>
      <c r="B460" s="2"/>
      <c r="C460" s="2"/>
      <c r="D460" s="2"/>
    </row>
    <row r="461" spans="1:4">
      <c r="A461" s="1"/>
      <c r="B461" s="2"/>
      <c r="C461" s="2"/>
      <c r="D461" s="2"/>
    </row>
    <row r="462" spans="1:4">
      <c r="A462" s="1"/>
      <c r="B462" s="2"/>
      <c r="C462" s="2"/>
      <c r="D462" s="2"/>
    </row>
    <row r="463" spans="1:4">
      <c r="A463" s="1"/>
      <c r="B463" s="2"/>
      <c r="C463" s="2"/>
      <c r="D463" s="2"/>
    </row>
    <row r="464" spans="1:4">
      <c r="A464" s="1"/>
      <c r="B464" s="2"/>
      <c r="C464" s="2"/>
      <c r="D464" s="2"/>
    </row>
    <row r="465" spans="1:4">
      <c r="A465" s="1"/>
      <c r="B465" s="2"/>
      <c r="C465" s="2"/>
      <c r="D465" s="2"/>
    </row>
    <row r="466" spans="1:4">
      <c r="A466" s="1"/>
      <c r="B466" s="2"/>
      <c r="C466" s="2"/>
      <c r="D466" s="2"/>
    </row>
    <row r="467" spans="1:4">
      <c r="A467" s="1"/>
      <c r="B467" s="2"/>
      <c r="C467" s="2"/>
      <c r="D467" s="2"/>
    </row>
    <row r="468" spans="1:4">
      <c r="A468" s="1"/>
      <c r="B468" s="2"/>
      <c r="C468" s="2"/>
      <c r="D468" s="2"/>
    </row>
    <row r="469" spans="1:4">
      <c r="A469" s="1"/>
      <c r="B469" s="2"/>
      <c r="C469" s="2"/>
      <c r="D469" s="2"/>
    </row>
    <row r="470" spans="1:4">
      <c r="A470" s="1"/>
      <c r="B470" s="2"/>
      <c r="C470" s="2"/>
      <c r="D470" s="2"/>
    </row>
    <row r="471" spans="1:4">
      <c r="A471" s="1"/>
      <c r="B471" s="2"/>
      <c r="C471" s="2"/>
      <c r="D471" s="2"/>
    </row>
    <row r="472" spans="1:4">
      <c r="A472" s="1"/>
      <c r="B472" s="2"/>
      <c r="C472" s="2"/>
      <c r="D472" s="2"/>
    </row>
    <row r="473" spans="1:4">
      <c r="A473" s="1"/>
      <c r="B473" s="2"/>
      <c r="C473" s="2"/>
      <c r="D473" s="2"/>
    </row>
    <row r="474" spans="1:4">
      <c r="A474" s="1"/>
      <c r="B474" s="2"/>
      <c r="C474" s="2"/>
      <c r="D474" s="2"/>
    </row>
    <row r="475" spans="1:4">
      <c r="A475" s="1"/>
      <c r="B475" s="2"/>
      <c r="C475" s="2"/>
      <c r="D475" s="2"/>
    </row>
    <row r="476" spans="1:4">
      <c r="A476" s="1"/>
      <c r="B476" s="2"/>
      <c r="C476" s="2"/>
      <c r="D476" s="2"/>
    </row>
    <row r="477" spans="1:4">
      <c r="A477" s="1"/>
      <c r="B477" s="2"/>
      <c r="C477" s="2"/>
      <c r="D477" s="2"/>
    </row>
    <row r="478" spans="1:4">
      <c r="A478" s="1"/>
      <c r="B478" s="2"/>
      <c r="C478" s="2"/>
      <c r="D478" s="2"/>
    </row>
    <row r="479" spans="1:4">
      <c r="A479" s="1"/>
      <c r="B479" s="2"/>
      <c r="C479" s="2"/>
      <c r="D479" s="2"/>
    </row>
    <row r="480" spans="1:4">
      <c r="A480" s="1"/>
      <c r="B480" s="2"/>
      <c r="C480" s="2"/>
      <c r="D480" s="2"/>
    </row>
    <row r="481" spans="1:4">
      <c r="A481" s="1"/>
      <c r="B481" s="2"/>
      <c r="C481" s="2"/>
      <c r="D481" s="2"/>
    </row>
    <row r="482" spans="1:4">
      <c r="A482" s="1"/>
      <c r="B482" s="2"/>
      <c r="C482" s="2"/>
      <c r="D482" s="2"/>
    </row>
    <row r="483" spans="1:4">
      <c r="A483" s="1"/>
      <c r="B483" s="2"/>
      <c r="C483" s="2"/>
      <c r="D483" s="2"/>
    </row>
    <row r="484" spans="1:4">
      <c r="A484" s="1"/>
      <c r="B484" s="2"/>
      <c r="C484" s="2"/>
      <c r="D484" s="2"/>
    </row>
    <row r="485" spans="1:4">
      <c r="A485" s="1"/>
      <c r="B485" s="2"/>
      <c r="C485" s="2"/>
      <c r="D485" s="2"/>
    </row>
    <row r="486" spans="1:4">
      <c r="A486" s="1"/>
      <c r="B486" s="2"/>
      <c r="C486" s="2"/>
      <c r="D486" s="2"/>
    </row>
    <row r="487" spans="1:4">
      <c r="A487" s="1"/>
      <c r="B487" s="2"/>
      <c r="C487" s="2"/>
      <c r="D487" s="2"/>
    </row>
    <row r="488" spans="1:4">
      <c r="A488" s="1"/>
      <c r="B488" s="2"/>
      <c r="C488" s="2"/>
      <c r="D488" s="2"/>
    </row>
    <row r="489" spans="1:4">
      <c r="A489" s="1"/>
      <c r="B489" s="2"/>
      <c r="C489" s="2"/>
      <c r="D489" s="2"/>
    </row>
    <row r="490" spans="1:4">
      <c r="A490" s="1"/>
      <c r="B490" s="2"/>
      <c r="C490" s="2"/>
      <c r="D490" s="2"/>
    </row>
    <row r="491" spans="1:4">
      <c r="A491" s="1"/>
      <c r="B491" s="2"/>
      <c r="C491" s="2"/>
      <c r="D491" s="2"/>
    </row>
    <row r="492" spans="1:4">
      <c r="A492" s="1"/>
      <c r="B492" s="2"/>
      <c r="C492" s="2"/>
      <c r="D492" s="2"/>
    </row>
    <row r="493" spans="1:4">
      <c r="A493" s="1"/>
      <c r="B493" s="2"/>
      <c r="C493" s="2"/>
      <c r="D493" s="2"/>
    </row>
    <row r="494" spans="1:4">
      <c r="A494" s="1"/>
      <c r="B494" s="2"/>
      <c r="C494" s="2"/>
      <c r="D494" s="2"/>
    </row>
    <row r="495" spans="1:4">
      <c r="A495" s="1"/>
      <c r="B495" s="2"/>
      <c r="C495" s="2"/>
      <c r="D495" s="2"/>
    </row>
    <row r="496" spans="1:4">
      <c r="A496" s="1"/>
      <c r="B496" s="2"/>
      <c r="C496" s="2"/>
      <c r="D496" s="2"/>
    </row>
    <row r="497" spans="1:4">
      <c r="A497" s="1"/>
      <c r="B497" s="2"/>
      <c r="C497" s="2"/>
      <c r="D497" s="2"/>
    </row>
    <row r="498" spans="1:4">
      <c r="A498" s="1"/>
      <c r="B498" s="2"/>
      <c r="C498" s="2"/>
      <c r="D498" s="2"/>
    </row>
    <row r="499" spans="1:4">
      <c r="A499" s="1"/>
      <c r="B499" s="2"/>
      <c r="C499" s="2"/>
      <c r="D499" s="2"/>
    </row>
    <row r="500" spans="1:4">
      <c r="A500" s="1"/>
      <c r="B500" s="2"/>
      <c r="C500" s="2"/>
      <c r="D500" s="2"/>
    </row>
    <row r="501" spans="1:4">
      <c r="A501" s="1"/>
      <c r="B501" s="2"/>
      <c r="C501" s="2"/>
      <c r="D501" s="2"/>
    </row>
    <row r="502" spans="1:4">
      <c r="A502" s="1"/>
      <c r="B502" s="2"/>
      <c r="C502" s="2"/>
      <c r="D502" s="2"/>
    </row>
    <row r="503" spans="1:4">
      <c r="A503" s="1"/>
      <c r="B503" s="2"/>
      <c r="C503" s="2"/>
      <c r="D503" s="2"/>
    </row>
    <row r="504" spans="1:4">
      <c r="A504" s="1"/>
      <c r="B504" s="2"/>
      <c r="C504" s="2"/>
      <c r="D504" s="2"/>
    </row>
    <row r="505" spans="1:4">
      <c r="A505" s="1"/>
      <c r="B505" s="2"/>
      <c r="C505" s="2"/>
      <c r="D505" s="2"/>
    </row>
    <row r="506" spans="1:4">
      <c r="A506" s="1"/>
      <c r="B506" s="2"/>
      <c r="C506" s="2"/>
      <c r="D506" s="2"/>
    </row>
    <row r="507" spans="1:4">
      <c r="A507" s="1"/>
      <c r="B507" s="2"/>
      <c r="C507" s="2"/>
      <c r="D507" s="2"/>
    </row>
    <row r="508" spans="1:4">
      <c r="A508" s="1"/>
      <c r="B508" s="2"/>
      <c r="C508" s="2"/>
      <c r="D508" s="2"/>
    </row>
    <row r="509" spans="1:4">
      <c r="A509" s="1"/>
      <c r="B509" s="2"/>
      <c r="C509" s="2"/>
      <c r="D509" s="2"/>
    </row>
    <row r="510" spans="1:4">
      <c r="A510" s="1"/>
      <c r="B510" s="2"/>
      <c r="C510" s="2"/>
      <c r="D510" s="2"/>
    </row>
    <row r="511" spans="1:4">
      <c r="A511" s="1"/>
      <c r="B511" s="2"/>
      <c r="C511" s="2"/>
      <c r="D511" s="2"/>
    </row>
    <row r="512" spans="1:4">
      <c r="A512" s="1"/>
      <c r="B512" s="2"/>
      <c r="C512" s="2"/>
      <c r="D512" s="2"/>
    </row>
    <row r="513" spans="1:4">
      <c r="A513" s="1"/>
      <c r="B513" s="2"/>
      <c r="C513" s="2"/>
      <c r="D513" s="2"/>
    </row>
    <row r="514" spans="1:4">
      <c r="A514" s="1"/>
      <c r="B514" s="2"/>
      <c r="C514" s="2"/>
      <c r="D514" s="2"/>
    </row>
    <row r="515" spans="1:4">
      <c r="A515" s="1"/>
      <c r="B515" s="2"/>
      <c r="C515" s="2"/>
      <c r="D515" s="2"/>
    </row>
    <row r="516" spans="1:4">
      <c r="A516" s="1"/>
      <c r="B516" s="2"/>
      <c r="C516" s="2"/>
      <c r="D516" s="2"/>
    </row>
    <row r="517" spans="1:4">
      <c r="A517" s="1"/>
      <c r="B517" s="2"/>
      <c r="C517" s="2"/>
      <c r="D517" s="2"/>
    </row>
    <row r="518" spans="1:4">
      <c r="A518" s="1"/>
      <c r="B518" s="2"/>
      <c r="C518" s="2"/>
      <c r="D518" s="2"/>
    </row>
    <row r="519" spans="1:4">
      <c r="A519" s="1"/>
      <c r="B519" s="2"/>
      <c r="C519" s="2"/>
      <c r="D519" s="2"/>
    </row>
    <row r="520" spans="1:4">
      <c r="A520" s="1"/>
      <c r="B520" s="2"/>
      <c r="C520" s="2"/>
      <c r="D520" s="2"/>
    </row>
    <row r="521" spans="1:4">
      <c r="A521" s="1"/>
      <c r="B521" s="2"/>
      <c r="C521" s="2"/>
      <c r="D521" s="2"/>
    </row>
    <row r="522" spans="1:4">
      <c r="A522" s="1"/>
      <c r="B522" s="2"/>
      <c r="C522" s="2"/>
      <c r="D522" s="2"/>
    </row>
    <row r="523" spans="1:4">
      <c r="A523" s="1"/>
      <c r="B523" s="2"/>
      <c r="C523" s="2"/>
      <c r="D523" s="2"/>
    </row>
    <row r="524" spans="1:4">
      <c r="A524" s="1"/>
      <c r="B524" s="2"/>
      <c r="C524" s="2"/>
      <c r="D524" s="2"/>
    </row>
    <row r="525" spans="1:4">
      <c r="A525" s="1"/>
      <c r="B525" s="2"/>
      <c r="C525" s="2"/>
      <c r="D525" s="2"/>
    </row>
    <row r="526" spans="1:4">
      <c r="A526" s="1"/>
      <c r="B526" s="2"/>
      <c r="C526" s="2"/>
      <c r="D526" s="2"/>
    </row>
    <row r="527" spans="1:4">
      <c r="A527" s="1"/>
      <c r="B527" s="2"/>
      <c r="C527" s="2"/>
      <c r="D527" s="2"/>
    </row>
    <row r="528" spans="1:4">
      <c r="A528" s="1"/>
      <c r="B528" s="2"/>
      <c r="C528" s="2"/>
      <c r="D528" s="2"/>
    </row>
    <row r="529" spans="1:4">
      <c r="A529" s="1"/>
      <c r="B529" s="2"/>
      <c r="C529" s="2"/>
      <c r="D529" s="2"/>
    </row>
    <row r="530" spans="1:4">
      <c r="A530" s="1"/>
      <c r="B530" s="2"/>
      <c r="C530" s="2"/>
      <c r="D530" s="2"/>
    </row>
    <row r="531" spans="1:4">
      <c r="A531" s="1"/>
      <c r="B531" s="2"/>
      <c r="C531" s="2"/>
      <c r="D531" s="2"/>
    </row>
    <row r="532" spans="1:4">
      <c r="A532" s="1"/>
      <c r="B532" s="2"/>
      <c r="C532" s="2"/>
      <c r="D532" s="2"/>
    </row>
    <row r="533" spans="1:4">
      <c r="A533" s="1"/>
      <c r="B533" s="2"/>
      <c r="C533" s="2"/>
      <c r="D533" s="2"/>
    </row>
    <row r="534" spans="1:4">
      <c r="A534" s="1"/>
      <c r="B534" s="2"/>
      <c r="C534" s="2"/>
      <c r="D534" s="2"/>
    </row>
    <row r="535" spans="1:4">
      <c r="A535" s="1"/>
      <c r="B535" s="2"/>
      <c r="C535" s="2"/>
      <c r="D535" s="2"/>
    </row>
    <row r="536" spans="1:4">
      <c r="A536" s="1"/>
      <c r="B536" s="2"/>
      <c r="C536" s="2"/>
      <c r="D536" s="2"/>
    </row>
    <row r="537" spans="1:4">
      <c r="A537" s="1"/>
      <c r="B537" s="2"/>
      <c r="C537" s="2"/>
      <c r="D537" s="2"/>
    </row>
    <row r="538" spans="1:4">
      <c r="A538" s="1"/>
      <c r="B538" s="2"/>
      <c r="C538" s="2"/>
      <c r="D538" s="2"/>
    </row>
    <row r="539" spans="1:4">
      <c r="A539" s="1"/>
      <c r="B539" s="2"/>
      <c r="C539" s="2"/>
      <c r="D539" s="2"/>
    </row>
    <row r="540" spans="1:4">
      <c r="A540" s="1"/>
      <c r="B540" s="2"/>
      <c r="C540" s="2"/>
      <c r="D540" s="2"/>
    </row>
    <row r="541" spans="1:4">
      <c r="A541" s="1"/>
      <c r="B541" s="2"/>
      <c r="C541" s="2"/>
      <c r="D541" s="2"/>
    </row>
    <row r="542" spans="1:4">
      <c r="A542" s="1"/>
      <c r="B542" s="2"/>
      <c r="C542" s="2"/>
      <c r="D542" s="2"/>
    </row>
    <row r="543" spans="1:4">
      <c r="A543" s="1"/>
      <c r="B543" s="2"/>
      <c r="C543" s="2"/>
      <c r="D543" s="2"/>
    </row>
    <row r="544" spans="1:4">
      <c r="A544" s="1"/>
      <c r="B544" s="2"/>
      <c r="C544" s="2"/>
      <c r="D544" s="2"/>
    </row>
    <row r="545" spans="1:4">
      <c r="A545" s="1"/>
      <c r="B545" s="2"/>
      <c r="C545" s="2"/>
      <c r="D545" s="2"/>
    </row>
    <row r="546" spans="1:4">
      <c r="A546" s="1"/>
      <c r="B546" s="2"/>
      <c r="C546" s="2"/>
      <c r="D546" s="2"/>
    </row>
    <row r="547" spans="1:4">
      <c r="A547" s="1"/>
      <c r="B547" s="2"/>
      <c r="C547" s="2"/>
      <c r="D547" s="2"/>
    </row>
    <row r="548" spans="1:4">
      <c r="A548" s="1"/>
      <c r="B548" s="2"/>
      <c r="C548" s="2"/>
      <c r="D548" s="2"/>
    </row>
    <row r="549" spans="1:4">
      <c r="A549" s="1"/>
      <c r="B549" s="2"/>
      <c r="C549" s="2"/>
      <c r="D549" s="2"/>
    </row>
    <row r="550" spans="1:4">
      <c r="A550" s="1"/>
      <c r="B550" s="2"/>
      <c r="C550" s="2"/>
      <c r="D550" s="2"/>
    </row>
    <row r="551" spans="1:4">
      <c r="A551" s="1"/>
      <c r="B551" s="2"/>
      <c r="C551" s="2"/>
      <c r="D551" s="2"/>
    </row>
    <row r="552" spans="1:4">
      <c r="A552" s="1"/>
      <c r="B552" s="2"/>
      <c r="C552" s="2"/>
      <c r="D552" s="2"/>
    </row>
    <row r="553" spans="1:4">
      <c r="A553" s="1"/>
      <c r="B553" s="2"/>
      <c r="C553" s="2"/>
      <c r="D553" s="2"/>
    </row>
    <row r="554" spans="1:4">
      <c r="A554" s="1"/>
      <c r="B554" s="2"/>
      <c r="C554" s="2"/>
      <c r="D554" s="2"/>
    </row>
    <row r="555" spans="1:4">
      <c r="A555" s="1"/>
      <c r="B555" s="2"/>
      <c r="C555" s="2"/>
      <c r="D555" s="2"/>
    </row>
    <row r="556" spans="1:4">
      <c r="A556" s="1"/>
      <c r="B556" s="2"/>
      <c r="C556" s="2"/>
      <c r="D556" s="2"/>
    </row>
    <row r="557" spans="1:4">
      <c r="A557" s="1"/>
      <c r="B557" s="2"/>
      <c r="C557" s="2"/>
      <c r="D557" s="2"/>
    </row>
    <row r="558" spans="1:4">
      <c r="A558" s="1"/>
      <c r="B558" s="2"/>
      <c r="C558" s="2"/>
      <c r="D558" s="2"/>
    </row>
    <row r="559" spans="1:4">
      <c r="A559" s="1"/>
      <c r="B559" s="2"/>
      <c r="C559" s="2"/>
      <c r="D559" s="2"/>
    </row>
    <row r="560" spans="1:4">
      <c r="A560" s="1"/>
      <c r="B560" s="2"/>
      <c r="C560" s="2"/>
      <c r="D560" s="2"/>
    </row>
    <row r="561" spans="1:4">
      <c r="A561" s="1"/>
      <c r="B561" s="2"/>
      <c r="C561" s="2"/>
      <c r="D561" s="2"/>
    </row>
    <row r="562" spans="1:4">
      <c r="A562" s="1"/>
      <c r="B562" s="2"/>
      <c r="C562" s="2"/>
      <c r="D562" s="2"/>
    </row>
    <row r="563" spans="1:4">
      <c r="A563" s="1"/>
      <c r="B563" s="2"/>
      <c r="C563" s="2"/>
      <c r="D563" s="2"/>
    </row>
    <row r="564" spans="1:4">
      <c r="A564" s="1"/>
      <c r="B564" s="2"/>
      <c r="C564" s="2"/>
      <c r="D564" s="2"/>
    </row>
    <row r="565" spans="1:4">
      <c r="A565" s="1"/>
      <c r="B565" s="2"/>
      <c r="C565" s="2"/>
      <c r="D565" s="2"/>
    </row>
    <row r="566" spans="1:4">
      <c r="A566" s="1"/>
      <c r="B566" s="2"/>
      <c r="C566" s="2"/>
      <c r="D566" s="2"/>
    </row>
    <row r="567" spans="1:4">
      <c r="A567" s="1"/>
      <c r="B567" s="2"/>
      <c r="C567" s="2"/>
      <c r="D567" s="2"/>
    </row>
    <row r="568" spans="1:4">
      <c r="A568" s="1"/>
      <c r="B568" s="2"/>
      <c r="C568" s="2"/>
      <c r="D568" s="2"/>
    </row>
    <row r="569" spans="1:4">
      <c r="A569" s="1"/>
      <c r="B569" s="2"/>
      <c r="C569" s="2"/>
      <c r="D569" s="2"/>
    </row>
    <row r="570" spans="1:4">
      <c r="A570" s="1"/>
      <c r="B570" s="2"/>
      <c r="C570" s="2"/>
      <c r="D570" s="2"/>
    </row>
    <row r="571" spans="1:4">
      <c r="A571" s="1"/>
      <c r="B571" s="2"/>
      <c r="C571" s="2"/>
      <c r="D571" s="2"/>
    </row>
    <row r="572" spans="1:4">
      <c r="A572" s="1"/>
      <c r="B572" s="2"/>
      <c r="C572" s="2"/>
      <c r="D572" s="2"/>
    </row>
    <row r="573" spans="1:4">
      <c r="A573" s="1"/>
      <c r="B573" s="2"/>
      <c r="C573" s="2"/>
      <c r="D573" s="2"/>
    </row>
    <row r="574" spans="1:4">
      <c r="A574" s="1"/>
      <c r="B574" s="2"/>
      <c r="C574" s="2"/>
      <c r="D574" s="2"/>
    </row>
    <row r="575" spans="1:4">
      <c r="A575" s="1"/>
      <c r="B575" s="2"/>
      <c r="C575" s="2"/>
      <c r="D575" s="2"/>
    </row>
    <row r="576" spans="1:4">
      <c r="A576" s="1"/>
      <c r="B576" s="2"/>
      <c r="C576" s="2"/>
      <c r="D576" s="2"/>
    </row>
    <row r="577" spans="1:4">
      <c r="A577" s="1"/>
      <c r="B577" s="2"/>
      <c r="C577" s="2"/>
      <c r="D577" s="2"/>
    </row>
    <row r="578" spans="1:4">
      <c r="A578" s="1"/>
      <c r="B578" s="2"/>
      <c r="C578" s="2"/>
      <c r="D578" s="2"/>
    </row>
    <row r="579" spans="1:4">
      <c r="A579" s="1"/>
      <c r="B579" s="2"/>
      <c r="C579" s="2"/>
      <c r="D579" s="2"/>
    </row>
    <row r="580" spans="1:4">
      <c r="A580" s="1"/>
      <c r="B580" s="2"/>
      <c r="C580" s="2"/>
      <c r="D580" s="2"/>
    </row>
    <row r="581" spans="1:4">
      <c r="A581" s="1"/>
      <c r="B581" s="2"/>
      <c r="C581" s="2"/>
      <c r="D581" s="2"/>
    </row>
    <row r="582" spans="1:4">
      <c r="A582" s="1"/>
      <c r="B582" s="2"/>
      <c r="C582" s="2"/>
      <c r="D582" s="2"/>
    </row>
    <row r="583" spans="1:4">
      <c r="A583" s="1"/>
      <c r="B583" s="2"/>
      <c r="C583" s="2"/>
      <c r="D583" s="2"/>
    </row>
    <row r="584" spans="1:4">
      <c r="A584" s="1"/>
      <c r="B584" s="2"/>
      <c r="C584" s="2"/>
      <c r="D584" s="2"/>
    </row>
    <row r="585" spans="1:4">
      <c r="A585" s="1"/>
      <c r="B585" s="2"/>
      <c r="C585" s="2"/>
      <c r="D585" s="2"/>
    </row>
    <row r="586" spans="1:4">
      <c r="A586" s="1"/>
      <c r="B586" s="2"/>
      <c r="C586" s="2"/>
      <c r="D586" s="2"/>
    </row>
    <row r="587" spans="1:4">
      <c r="A587" s="1"/>
      <c r="B587" s="2"/>
      <c r="C587" s="2"/>
      <c r="D587" s="2"/>
    </row>
    <row r="588" spans="1:4">
      <c r="A588" s="1"/>
      <c r="B588" s="2"/>
      <c r="C588" s="2"/>
      <c r="D588" s="2"/>
    </row>
    <row r="589" spans="1:4">
      <c r="A589" s="1"/>
      <c r="B589" s="2"/>
      <c r="C589" s="2"/>
      <c r="D589" s="2"/>
    </row>
    <row r="590" spans="1:4">
      <c r="A590" s="1"/>
      <c r="B590" s="2"/>
      <c r="C590" s="2"/>
      <c r="D590" s="2"/>
    </row>
    <row r="591" spans="1:4">
      <c r="A591" s="1"/>
      <c r="B591" s="2"/>
      <c r="C591" s="2"/>
      <c r="D591" s="2"/>
    </row>
    <row r="592" spans="1:4">
      <c r="A592" s="1"/>
      <c r="B592" s="2"/>
      <c r="C592" s="2"/>
      <c r="D592" s="2"/>
    </row>
    <row r="593" spans="1:4">
      <c r="A593" s="1"/>
      <c r="B593" s="2"/>
      <c r="C593" s="2"/>
      <c r="D593" s="2"/>
    </row>
    <row r="594" spans="1:4">
      <c r="A594" s="1"/>
      <c r="B594" s="2"/>
      <c r="C594" s="2"/>
      <c r="D594" s="2"/>
    </row>
    <row r="595" spans="1:4">
      <c r="A595" s="1"/>
      <c r="B595" s="2"/>
      <c r="C595" s="2"/>
      <c r="D595" s="2"/>
    </row>
    <row r="596" spans="1:4">
      <c r="A596" s="1"/>
      <c r="B596" s="2"/>
      <c r="C596" s="2"/>
      <c r="D596" s="2"/>
    </row>
    <row r="597" spans="1:4">
      <c r="A597" s="1"/>
      <c r="B597" s="2"/>
      <c r="C597" s="2"/>
      <c r="D597" s="2"/>
    </row>
    <row r="598" spans="1:4">
      <c r="A598" s="1"/>
      <c r="B598" s="2"/>
      <c r="C598" s="2"/>
      <c r="D598" s="2"/>
    </row>
    <row r="599" spans="1:4">
      <c r="A599" s="1"/>
      <c r="B599" s="2"/>
      <c r="C599" s="2"/>
      <c r="D599" s="2"/>
    </row>
    <row r="600" spans="1:4">
      <c r="A600" s="1"/>
      <c r="B600" s="2"/>
      <c r="C600" s="2"/>
      <c r="D600" s="2"/>
    </row>
    <row r="601" spans="1:4">
      <c r="A601" s="1"/>
      <c r="B601" s="2"/>
      <c r="C601" s="2"/>
      <c r="D601" s="2"/>
    </row>
    <row r="602" spans="1:4">
      <c r="A602" s="1"/>
      <c r="B602" s="2"/>
      <c r="C602" s="2"/>
      <c r="D602" s="2"/>
    </row>
    <row r="603" spans="1:4">
      <c r="A603" s="1"/>
      <c r="B603" s="2"/>
      <c r="C603" s="2"/>
      <c r="D603" s="2"/>
    </row>
    <row r="604" spans="1:4">
      <c r="A604" s="1"/>
      <c r="B604" s="2"/>
      <c r="C604" s="2"/>
      <c r="D604" s="2"/>
    </row>
    <row r="605" spans="1:4">
      <c r="A605" s="1"/>
      <c r="B605" s="2"/>
      <c r="C605" s="2"/>
      <c r="D605" s="2"/>
    </row>
    <row r="606" spans="1:4">
      <c r="A606" s="1"/>
      <c r="B606" s="2"/>
      <c r="C606" s="2"/>
      <c r="D606" s="2"/>
    </row>
    <row r="607" spans="1:4">
      <c r="A607" s="1"/>
      <c r="B607" s="2"/>
      <c r="C607" s="2"/>
      <c r="D607" s="2"/>
    </row>
    <row r="608" spans="1:4">
      <c r="A608" s="1"/>
      <c r="B608" s="2"/>
      <c r="C608" s="2"/>
      <c r="D608" s="2"/>
    </row>
    <row r="609" spans="1:4">
      <c r="A609" s="1"/>
      <c r="B609" s="2"/>
      <c r="C609" s="2"/>
      <c r="D609" s="2"/>
    </row>
    <row r="610" spans="1:4">
      <c r="A610" s="1"/>
      <c r="B610" s="2"/>
      <c r="C610" s="2"/>
      <c r="D610" s="2"/>
    </row>
    <row r="611" spans="1:4">
      <c r="A611" s="1"/>
      <c r="B611" s="2"/>
      <c r="C611" s="2"/>
      <c r="D611" s="2"/>
    </row>
    <row r="612" spans="1:4">
      <c r="A612" s="1"/>
      <c r="B612" s="2"/>
      <c r="C612" s="2"/>
      <c r="D612" s="2"/>
    </row>
    <row r="613" spans="1:4">
      <c r="A613" s="1"/>
      <c r="B613" s="2"/>
      <c r="C613" s="2"/>
      <c r="D613" s="2"/>
    </row>
    <row r="614" spans="1:4">
      <c r="A614" s="1"/>
      <c r="B614" s="2"/>
      <c r="C614" s="2"/>
      <c r="D614" s="2"/>
    </row>
    <row r="615" spans="1:4">
      <c r="A615" s="1"/>
      <c r="B615" s="2"/>
      <c r="C615" s="2"/>
      <c r="D615" s="2"/>
    </row>
    <row r="616" spans="1:4">
      <c r="A616" s="1"/>
      <c r="B616" s="2"/>
      <c r="C616" s="2"/>
      <c r="D616" s="2"/>
    </row>
    <row r="617" spans="1:4">
      <c r="A617" s="1"/>
      <c r="B617" s="2"/>
      <c r="C617" s="2"/>
      <c r="D617" s="2"/>
    </row>
    <row r="618" spans="1:4">
      <c r="A618" s="1"/>
      <c r="B618" s="2"/>
      <c r="C618" s="2"/>
      <c r="D618" s="2"/>
    </row>
    <row r="619" spans="1:4">
      <c r="A619" s="1"/>
      <c r="B619" s="2"/>
      <c r="C619" s="2"/>
      <c r="D619" s="2"/>
    </row>
    <row r="620" spans="1:4">
      <c r="A620" s="1"/>
      <c r="B620" s="2"/>
      <c r="C620" s="2"/>
      <c r="D620" s="2"/>
    </row>
    <row r="621" spans="1:4">
      <c r="A621" s="1"/>
      <c r="B621" s="2"/>
      <c r="C621" s="2"/>
      <c r="D621" s="2"/>
    </row>
    <row r="622" spans="1:4">
      <c r="A622" s="1"/>
      <c r="B622" s="2"/>
      <c r="C622" s="2"/>
      <c r="D622" s="2"/>
    </row>
    <row r="623" spans="1:4">
      <c r="A623" s="1"/>
      <c r="B623" s="2"/>
      <c r="C623" s="2"/>
      <c r="D623" s="2"/>
    </row>
    <row r="624" spans="1:4">
      <c r="A624" s="1"/>
      <c r="B624" s="2"/>
      <c r="C624" s="2"/>
      <c r="D624" s="2"/>
    </row>
    <row r="625" spans="1:4">
      <c r="A625" s="1"/>
      <c r="B625" s="2"/>
      <c r="C625" s="2"/>
      <c r="D625" s="2"/>
    </row>
    <row r="626" spans="1:4">
      <c r="A626" s="1"/>
      <c r="B626" s="2"/>
      <c r="C626" s="2"/>
      <c r="D626" s="2"/>
    </row>
    <row r="627" spans="1:4">
      <c r="A627" s="1"/>
      <c r="B627" s="2"/>
      <c r="C627" s="2"/>
      <c r="D627" s="2"/>
    </row>
    <row r="628" spans="1:4">
      <c r="A628" s="1"/>
      <c r="B628" s="2"/>
      <c r="C628" s="2"/>
      <c r="D628" s="2"/>
    </row>
    <row r="629" spans="1:4">
      <c r="A629" s="1"/>
      <c r="B629" s="2"/>
      <c r="C629" s="2"/>
      <c r="D629" s="2"/>
    </row>
    <row r="630" spans="1:4">
      <c r="A630" s="1"/>
      <c r="B630" s="2"/>
      <c r="C630" s="2"/>
      <c r="D630" s="2"/>
    </row>
    <row r="631" spans="1:4">
      <c r="A631" s="1"/>
      <c r="B631" s="2"/>
      <c r="C631" s="2"/>
      <c r="D631" s="2"/>
    </row>
    <row r="632" spans="1:4">
      <c r="A632" s="1"/>
      <c r="B632" s="2"/>
      <c r="C632" s="2"/>
      <c r="D632" s="2"/>
    </row>
    <row r="633" spans="1:4">
      <c r="A633" s="1"/>
      <c r="B633" s="2"/>
      <c r="C633" s="2"/>
      <c r="D633" s="2"/>
    </row>
    <row r="634" spans="1:4">
      <c r="A634" s="1"/>
      <c r="B634" s="2"/>
      <c r="C634" s="2"/>
      <c r="D634" s="2"/>
    </row>
    <row r="635" spans="1:4">
      <c r="A635" s="1"/>
      <c r="B635" s="2"/>
      <c r="C635" s="2"/>
      <c r="D635" s="2"/>
    </row>
    <row r="636" spans="1:4">
      <c r="A636" s="1"/>
      <c r="B636" s="2"/>
      <c r="C636" s="2"/>
      <c r="D636" s="2"/>
    </row>
    <row r="637" spans="1:4">
      <c r="A637" s="1"/>
      <c r="B637" s="2"/>
      <c r="C637" s="2"/>
      <c r="D637" s="2"/>
    </row>
    <row r="638" spans="1:4">
      <c r="A638" s="1"/>
      <c r="B638" s="2"/>
      <c r="C638" s="2"/>
      <c r="D638" s="2"/>
    </row>
    <row r="639" spans="1:4">
      <c r="A639" s="1"/>
      <c r="B639" s="2"/>
      <c r="C639" s="2"/>
      <c r="D639" s="2"/>
    </row>
    <row r="640" spans="1:4">
      <c r="A640" s="1"/>
      <c r="B640" s="2"/>
      <c r="C640" s="2"/>
      <c r="D640" s="2"/>
    </row>
    <row r="641" spans="1:4">
      <c r="A641" s="1"/>
      <c r="B641" s="2"/>
      <c r="C641" s="2"/>
      <c r="D641" s="2"/>
    </row>
    <row r="642" spans="1:4">
      <c r="A642" s="1"/>
      <c r="B642" s="2"/>
      <c r="C642" s="2"/>
      <c r="D642" s="2"/>
    </row>
    <row r="643" spans="1:4">
      <c r="A643" s="1"/>
      <c r="B643" s="2"/>
      <c r="C643" s="2"/>
      <c r="D643" s="2"/>
    </row>
    <row r="644" spans="1:4">
      <c r="A644" s="1"/>
      <c r="B644" s="2"/>
      <c r="C644" s="2"/>
      <c r="D644" s="2"/>
    </row>
    <row r="645" spans="1:4">
      <c r="A645" s="1"/>
      <c r="B645" s="2"/>
      <c r="C645" s="2"/>
      <c r="D645" s="2"/>
    </row>
    <row r="646" spans="1:4">
      <c r="A646" s="1"/>
      <c r="B646" s="2"/>
      <c r="C646" s="2"/>
      <c r="D646" s="2"/>
    </row>
    <row r="647" spans="1:4">
      <c r="A647" s="1"/>
      <c r="B647" s="2"/>
      <c r="C647" s="2"/>
      <c r="D647" s="2"/>
    </row>
    <row r="648" spans="1:4">
      <c r="A648" s="1"/>
      <c r="B648" s="2"/>
      <c r="C648" s="2"/>
      <c r="D648" s="2"/>
    </row>
    <row r="649" spans="1:4">
      <c r="A649" s="1"/>
      <c r="B649" s="2"/>
      <c r="C649" s="2"/>
      <c r="D649" s="2"/>
    </row>
    <row r="650" spans="1:4">
      <c r="A650" s="1"/>
      <c r="B650" s="2"/>
      <c r="C650" s="2"/>
      <c r="D650" s="2"/>
    </row>
    <row r="651" spans="1:4">
      <c r="A651" s="1"/>
      <c r="B651" s="2"/>
      <c r="C651" s="2"/>
      <c r="D651" s="2"/>
    </row>
    <row r="652" spans="1:4">
      <c r="A652" s="1"/>
      <c r="B652" s="2"/>
      <c r="C652" s="2"/>
      <c r="D652" s="2"/>
    </row>
    <row r="653" spans="1:4">
      <c r="A653" s="1"/>
      <c r="B653" s="2"/>
      <c r="C653" s="2"/>
      <c r="D653" s="2"/>
    </row>
    <row r="654" spans="1:4">
      <c r="A654" s="1"/>
      <c r="B654" s="2"/>
      <c r="C654" s="2"/>
      <c r="D654" s="2"/>
    </row>
    <row r="655" spans="1:4">
      <c r="A655" s="1"/>
      <c r="B655" s="2"/>
      <c r="C655" s="2"/>
      <c r="D655" s="2"/>
    </row>
    <row r="656" spans="1:4">
      <c r="A656" s="1"/>
      <c r="B656" s="2"/>
      <c r="C656" s="2"/>
      <c r="D656" s="2"/>
    </row>
    <row r="657" spans="1:4">
      <c r="A657" s="1"/>
      <c r="B657" s="2"/>
      <c r="C657" s="2"/>
      <c r="D657" s="2"/>
    </row>
    <row r="658" spans="1:4">
      <c r="A658" s="1"/>
      <c r="B658" s="2"/>
      <c r="C658" s="2"/>
      <c r="D658" s="2"/>
    </row>
    <row r="659" spans="1:4">
      <c r="A659" s="1"/>
      <c r="B659" s="2"/>
      <c r="C659" s="2"/>
      <c r="D659" s="2"/>
    </row>
    <row r="660" spans="1:4">
      <c r="A660" s="1"/>
      <c r="B660" s="2"/>
      <c r="C660" s="2"/>
      <c r="D660" s="2"/>
    </row>
    <row r="661" spans="1:4">
      <c r="A661" s="1"/>
      <c r="B661" s="2"/>
      <c r="C661" s="2"/>
      <c r="D661" s="2"/>
    </row>
    <row r="662" spans="1:4">
      <c r="A662" s="1"/>
      <c r="B662" s="2"/>
      <c r="C662" s="2"/>
      <c r="D662" s="2"/>
    </row>
    <row r="663" spans="1:4">
      <c r="A663" s="1"/>
      <c r="B663" s="2"/>
      <c r="C663" s="2"/>
      <c r="D663" s="2"/>
    </row>
    <row r="664" spans="1:4">
      <c r="A664" s="1"/>
      <c r="B664" s="2"/>
      <c r="C664" s="2"/>
      <c r="D664" s="2"/>
    </row>
    <row r="665" spans="1:4">
      <c r="A665" s="1"/>
      <c r="B665" s="2"/>
      <c r="C665" s="2"/>
      <c r="D665" s="2"/>
    </row>
    <row r="666" spans="1:4">
      <c r="A666" s="1"/>
      <c r="B666" s="2"/>
      <c r="C666" s="2"/>
      <c r="D666" s="2"/>
    </row>
    <row r="667" spans="1:4">
      <c r="A667" s="1"/>
      <c r="B667" s="2"/>
      <c r="C667" s="2"/>
      <c r="D667" s="2"/>
    </row>
    <row r="668" spans="1:4">
      <c r="A668" s="1"/>
      <c r="B668" s="2"/>
      <c r="C668" s="2"/>
      <c r="D668" s="2"/>
    </row>
    <row r="669" spans="1:4">
      <c r="A669" s="1"/>
      <c r="B669" s="2"/>
      <c r="C669" s="2"/>
      <c r="D669" s="2"/>
    </row>
    <row r="670" spans="1:4">
      <c r="A670" s="1"/>
      <c r="B670" s="2"/>
      <c r="C670" s="2"/>
      <c r="D670" s="2"/>
    </row>
    <row r="671" spans="1:4">
      <c r="A671" s="1"/>
      <c r="B671" s="2"/>
      <c r="C671" s="2"/>
      <c r="D671" s="2"/>
    </row>
    <row r="672" spans="1:4">
      <c r="A672" s="1"/>
      <c r="B672" s="2"/>
      <c r="C672" s="2"/>
      <c r="D672" s="2"/>
    </row>
    <row r="673" spans="1:4">
      <c r="A673" s="1"/>
      <c r="B673" s="2"/>
      <c r="C673" s="2"/>
      <c r="D673" s="2"/>
    </row>
    <row r="674" spans="1:4">
      <c r="A674" s="1"/>
      <c r="B674" s="2"/>
      <c r="C674" s="2"/>
      <c r="D674" s="2"/>
    </row>
    <row r="675" spans="1:4">
      <c r="A675" s="1"/>
      <c r="B675" s="2"/>
      <c r="C675" s="2"/>
      <c r="D675" s="2"/>
    </row>
    <row r="676" spans="1:4">
      <c r="A676" s="1"/>
      <c r="B676" s="2"/>
      <c r="C676" s="2"/>
      <c r="D676" s="2"/>
    </row>
    <row r="677" spans="1:4">
      <c r="A677" s="1"/>
      <c r="B677" s="2"/>
      <c r="C677" s="2"/>
      <c r="D677" s="2"/>
    </row>
    <row r="678" spans="1:4">
      <c r="A678" s="1"/>
      <c r="B678" s="2"/>
      <c r="C678" s="2"/>
      <c r="D678" s="2"/>
    </row>
    <row r="679" spans="1:4">
      <c r="A679" s="1"/>
      <c r="B679" s="2"/>
      <c r="C679" s="2"/>
      <c r="D679" s="2"/>
    </row>
    <row r="680" spans="1:4">
      <c r="A680" s="1"/>
      <c r="B680" s="2"/>
      <c r="C680" s="2"/>
      <c r="D680" s="2"/>
    </row>
    <row r="681" spans="1:4">
      <c r="A681" s="1"/>
      <c r="B681" s="2"/>
      <c r="C681" s="2"/>
      <c r="D681" s="2"/>
    </row>
    <row r="682" spans="1:4">
      <c r="A682" s="1"/>
      <c r="B682" s="2"/>
      <c r="C682" s="2"/>
      <c r="D682" s="2"/>
    </row>
    <row r="683" spans="1:4">
      <c r="A683" s="1"/>
      <c r="B683" s="2"/>
      <c r="C683" s="2"/>
      <c r="D683" s="2"/>
    </row>
    <row r="684" spans="1:4">
      <c r="A684" s="1"/>
      <c r="B684" s="2"/>
      <c r="C684" s="2"/>
      <c r="D684" s="2"/>
    </row>
    <row r="685" spans="1:4">
      <c r="A685" s="1"/>
      <c r="B685" s="2"/>
      <c r="C685" s="2"/>
      <c r="D685" s="2"/>
    </row>
    <row r="686" spans="1:4">
      <c r="A686" s="1"/>
      <c r="B686" s="2"/>
      <c r="C686" s="2"/>
      <c r="D686" s="2"/>
    </row>
    <row r="687" spans="1:4">
      <c r="A687" s="1"/>
      <c r="B687" s="2"/>
      <c r="C687" s="2"/>
      <c r="D687" s="2"/>
    </row>
    <row r="688" spans="1:4">
      <c r="A688" s="1"/>
      <c r="B688" s="2"/>
      <c r="C688" s="2"/>
      <c r="D688" s="2"/>
    </row>
    <row r="689" spans="1:4">
      <c r="A689" s="1"/>
      <c r="B689" s="2"/>
      <c r="C689" s="2"/>
      <c r="D689" s="2"/>
    </row>
    <row r="690" spans="1:4">
      <c r="A690" s="1"/>
      <c r="B690" s="2"/>
      <c r="C690" s="2"/>
      <c r="D690" s="2"/>
    </row>
    <row r="691" spans="1:4">
      <c r="A691" s="1"/>
      <c r="B691" s="2"/>
      <c r="C691" s="2"/>
      <c r="D691" s="2"/>
    </row>
    <row r="692" spans="1:4">
      <c r="A692" s="1"/>
      <c r="B692" s="2"/>
      <c r="C692" s="2"/>
      <c r="D692" s="2"/>
    </row>
    <row r="693" spans="1:4">
      <c r="A693" s="1"/>
      <c r="B693" s="2"/>
      <c r="C693" s="2"/>
      <c r="D693" s="2"/>
    </row>
    <row r="694" spans="1:4">
      <c r="A694" s="1"/>
      <c r="B694" s="2"/>
      <c r="C694" s="2"/>
      <c r="D694" s="2"/>
    </row>
    <row r="695" spans="1:4">
      <c r="A695" s="1"/>
      <c r="B695" s="2"/>
      <c r="C695" s="2"/>
      <c r="D695" s="2"/>
    </row>
    <row r="696" spans="1:4">
      <c r="A696" s="1"/>
      <c r="B696" s="2"/>
      <c r="C696" s="2"/>
      <c r="D696" s="2"/>
    </row>
    <row r="697" spans="1:4">
      <c r="A697" s="1"/>
      <c r="B697" s="2"/>
      <c r="C697" s="2"/>
      <c r="D697" s="2"/>
    </row>
    <row r="698" spans="1:4">
      <c r="A698" s="1"/>
      <c r="B698" s="2"/>
      <c r="C698" s="2"/>
      <c r="D698" s="2"/>
    </row>
    <row r="699" spans="1:4">
      <c r="A699" s="1"/>
      <c r="B699" s="2"/>
      <c r="C699" s="2"/>
      <c r="D699" s="2"/>
    </row>
    <row r="700" spans="1:4">
      <c r="A700" s="1"/>
      <c r="B700" s="2"/>
      <c r="C700" s="2"/>
      <c r="D700" s="2"/>
    </row>
    <row r="701" spans="1:4">
      <c r="A701" s="1"/>
      <c r="B701" s="2"/>
      <c r="C701" s="2"/>
      <c r="D701" s="2"/>
    </row>
    <row r="702" spans="1:4">
      <c r="A702" s="1"/>
      <c r="B702" s="2"/>
      <c r="C702" s="2"/>
      <c r="D702" s="2"/>
    </row>
    <row r="703" spans="1:4">
      <c r="A703" s="1"/>
      <c r="B703" s="2"/>
      <c r="C703" s="2"/>
      <c r="D703" s="2"/>
    </row>
    <row r="704" spans="1:4">
      <c r="A704" s="1"/>
      <c r="B704" s="2"/>
      <c r="C704" s="2"/>
      <c r="D704" s="2"/>
    </row>
    <row r="705" spans="1:4">
      <c r="A705" s="1"/>
      <c r="B705" s="2"/>
      <c r="C705" s="2"/>
      <c r="D705" s="2"/>
    </row>
    <row r="706" spans="1:4">
      <c r="A706" s="1"/>
      <c r="B706" s="2"/>
      <c r="C706" s="2"/>
      <c r="D706" s="2"/>
    </row>
    <row r="707" spans="1:4">
      <c r="A707" s="1"/>
      <c r="B707" s="2"/>
      <c r="C707" s="2"/>
      <c r="D707" s="2"/>
    </row>
    <row r="708" spans="1:4">
      <c r="A708" s="1"/>
      <c r="B708" s="2"/>
      <c r="C708" s="2"/>
      <c r="D708" s="2"/>
    </row>
    <row r="709" spans="1:4">
      <c r="A709" s="1"/>
      <c r="B709" s="2"/>
      <c r="C709" s="2"/>
      <c r="D709" s="2"/>
    </row>
    <row r="710" spans="1:4">
      <c r="A710" s="1"/>
      <c r="B710" s="2"/>
      <c r="C710" s="2"/>
      <c r="D710" s="2"/>
    </row>
    <row r="711" spans="1:4">
      <c r="A711" s="1"/>
      <c r="B711" s="2"/>
      <c r="C711" s="2"/>
      <c r="D711" s="2"/>
    </row>
    <row r="712" spans="1:4">
      <c r="A712" s="1"/>
      <c r="B712" s="2"/>
      <c r="C712" s="2"/>
      <c r="D712" s="2"/>
    </row>
    <row r="713" spans="1:4">
      <c r="A713" s="1"/>
      <c r="B713" s="2"/>
      <c r="C713" s="2"/>
      <c r="D713" s="2"/>
    </row>
    <row r="714" spans="1:4">
      <c r="A714" s="1"/>
      <c r="B714" s="2"/>
      <c r="C714" s="2"/>
      <c r="D714" s="2"/>
    </row>
    <row r="715" spans="1:4">
      <c r="A715" s="1"/>
      <c r="B715" s="2"/>
      <c r="C715" s="2"/>
      <c r="D715" s="2"/>
    </row>
    <row r="716" spans="1:4">
      <c r="A716" s="1"/>
      <c r="B716" s="2"/>
      <c r="C716" s="2"/>
      <c r="D716" s="2"/>
    </row>
    <row r="717" spans="1:4">
      <c r="A717" s="1"/>
      <c r="B717" s="2"/>
      <c r="C717" s="2"/>
      <c r="D717" s="2"/>
    </row>
    <row r="718" spans="1:4">
      <c r="A718" s="1"/>
      <c r="B718" s="2"/>
      <c r="C718" s="2"/>
      <c r="D718" s="2"/>
    </row>
    <row r="719" spans="1:4">
      <c r="A719" s="1"/>
      <c r="B719" s="2"/>
      <c r="C719" s="2"/>
      <c r="D719" s="2"/>
    </row>
    <row r="720" spans="1:4">
      <c r="A720" s="1"/>
      <c r="B720" s="2"/>
      <c r="C720" s="2"/>
      <c r="D720" s="2"/>
    </row>
    <row r="721" spans="1:4">
      <c r="A721" s="1"/>
      <c r="B721" s="2"/>
      <c r="C721" s="2"/>
      <c r="D721" s="2"/>
    </row>
    <row r="722" spans="1:4">
      <c r="A722" s="1"/>
      <c r="B722" s="2"/>
      <c r="C722" s="2"/>
      <c r="D722" s="2"/>
    </row>
    <row r="723" spans="1:4">
      <c r="A723" s="1"/>
      <c r="B723" s="2"/>
      <c r="C723" s="2"/>
      <c r="D723" s="2"/>
    </row>
    <row r="724" spans="1:4">
      <c r="A724" s="1"/>
      <c r="B724" s="2"/>
      <c r="C724" s="2"/>
      <c r="D724" s="2"/>
    </row>
    <row r="725" spans="1:4">
      <c r="A725" s="1"/>
      <c r="B725" s="2"/>
      <c r="C725" s="2"/>
      <c r="D725" s="2"/>
    </row>
    <row r="726" spans="1:4">
      <c r="A726" s="1"/>
      <c r="B726" s="2"/>
      <c r="C726" s="2"/>
      <c r="D726" s="2"/>
    </row>
    <row r="727" spans="1:4">
      <c r="A727" s="1"/>
      <c r="B727" s="2"/>
      <c r="C727" s="2"/>
      <c r="D727" s="2"/>
    </row>
    <row r="728" spans="1:4">
      <c r="A728" s="1"/>
      <c r="B728" s="2"/>
      <c r="C728" s="2"/>
      <c r="D728" s="2"/>
    </row>
    <row r="729" spans="1:4">
      <c r="A729" s="1"/>
      <c r="B729" s="2"/>
      <c r="C729" s="2"/>
      <c r="D729" s="2"/>
    </row>
    <row r="730" spans="1:4">
      <c r="A730" s="1"/>
      <c r="B730" s="2"/>
      <c r="C730" s="2"/>
      <c r="D730" s="2"/>
    </row>
    <row r="731" spans="1:4">
      <c r="A731" s="1"/>
      <c r="B731" s="2"/>
      <c r="C731" s="2"/>
      <c r="D731" s="2"/>
    </row>
    <row r="732" spans="1:4">
      <c r="A732" s="1"/>
      <c r="B732" s="2"/>
      <c r="C732" s="2"/>
      <c r="D732" s="2"/>
    </row>
    <row r="733" spans="1:4">
      <c r="A733" s="1"/>
      <c r="B733" s="2"/>
      <c r="C733" s="2"/>
      <c r="D733" s="2"/>
    </row>
    <row r="734" spans="1:4">
      <c r="A734" s="1"/>
      <c r="B734" s="2"/>
      <c r="C734" s="2"/>
      <c r="D734" s="2"/>
    </row>
    <row r="735" spans="1:4">
      <c r="A735" s="1"/>
      <c r="B735" s="2"/>
      <c r="C735" s="2"/>
      <c r="D735" s="2"/>
    </row>
    <row r="736" spans="1:4">
      <c r="A736" s="1"/>
      <c r="B736" s="2"/>
      <c r="C736" s="2"/>
      <c r="D736" s="2"/>
    </row>
    <row r="737" spans="1:4">
      <c r="A737" s="1"/>
      <c r="B737" s="2"/>
      <c r="C737" s="2"/>
      <c r="D737" s="2"/>
    </row>
    <row r="738" spans="1:4">
      <c r="A738" s="1"/>
      <c r="B738" s="2"/>
      <c r="C738" s="2"/>
      <c r="D738" s="2"/>
    </row>
    <row r="739" spans="1:4">
      <c r="A739" s="1"/>
      <c r="B739" s="2"/>
      <c r="C739" s="2"/>
      <c r="D739" s="2"/>
    </row>
    <row r="740" spans="1:4">
      <c r="A740" s="1"/>
      <c r="B740" s="2"/>
      <c r="C740" s="2"/>
      <c r="D740" s="2"/>
    </row>
    <row r="741" spans="1:4">
      <c r="A741" s="1"/>
      <c r="B741" s="2"/>
      <c r="C741" s="2"/>
      <c r="D741" s="2"/>
    </row>
    <row r="742" spans="1:4">
      <c r="A742" s="1"/>
      <c r="B742" s="2"/>
      <c r="C742" s="2"/>
      <c r="D742" s="2"/>
    </row>
    <row r="743" spans="1:4">
      <c r="A743" s="1"/>
      <c r="B743" s="2"/>
      <c r="C743" s="2"/>
      <c r="D743" s="2"/>
    </row>
    <row r="744" spans="1:4">
      <c r="A744" s="1"/>
      <c r="B744" s="2"/>
      <c r="C744" s="2"/>
      <c r="D744" s="2"/>
    </row>
    <row r="745" spans="1:4">
      <c r="A745" s="1"/>
      <c r="B745" s="2"/>
      <c r="C745" s="2"/>
      <c r="D745" s="2"/>
    </row>
    <row r="746" spans="1:4">
      <c r="A746" s="1"/>
      <c r="B746" s="2"/>
      <c r="C746" s="2"/>
      <c r="D746" s="2"/>
    </row>
    <row r="747" spans="1:4">
      <c r="A747" s="1"/>
      <c r="B747" s="2"/>
      <c r="C747" s="2"/>
      <c r="D747" s="2"/>
    </row>
    <row r="748" spans="1:4">
      <c r="A748" s="1"/>
      <c r="B748" s="2"/>
      <c r="C748" s="2"/>
      <c r="D748" s="2"/>
    </row>
    <row r="749" spans="1:4">
      <c r="A749" s="1"/>
      <c r="B749" s="2"/>
      <c r="C749" s="2"/>
      <c r="D749" s="2"/>
    </row>
    <row r="750" spans="1:4">
      <c r="A750" s="1"/>
      <c r="B750" s="2"/>
      <c r="C750" s="2"/>
      <c r="D750" s="2"/>
    </row>
    <row r="751" spans="1:4">
      <c r="A751" s="1"/>
      <c r="B751" s="2"/>
      <c r="C751" s="2"/>
      <c r="D751" s="2"/>
    </row>
    <row r="752" spans="1:4">
      <c r="A752" s="1"/>
      <c r="B752" s="2"/>
      <c r="C752" s="2"/>
      <c r="D752" s="2"/>
    </row>
    <row r="753" spans="1:4">
      <c r="A753" s="1"/>
      <c r="B753" s="2"/>
      <c r="C753" s="2"/>
      <c r="D753" s="2"/>
    </row>
    <row r="754" spans="1:4">
      <c r="A754" s="1"/>
      <c r="B754" s="2"/>
      <c r="C754" s="2"/>
      <c r="D754" s="2"/>
    </row>
    <row r="755" spans="1:4">
      <c r="A755" s="1"/>
      <c r="B755" s="2"/>
      <c r="C755" s="2"/>
      <c r="D755" s="2"/>
    </row>
    <row r="756" spans="1:4">
      <c r="A756" s="1"/>
      <c r="B756" s="2"/>
      <c r="C756" s="2"/>
      <c r="D756" s="2"/>
    </row>
    <row r="757" spans="1:4">
      <c r="A757" s="1"/>
      <c r="B757" s="2"/>
      <c r="C757" s="2"/>
      <c r="D757" s="2"/>
    </row>
    <row r="758" spans="1:4">
      <c r="A758" s="1"/>
      <c r="B758" s="2"/>
      <c r="C758" s="2"/>
      <c r="D758" s="2"/>
    </row>
    <row r="759" spans="1:4">
      <c r="A759" s="1"/>
      <c r="B759" s="2"/>
      <c r="C759" s="2"/>
      <c r="D759" s="2"/>
    </row>
    <row r="760" spans="1:4">
      <c r="A760" s="1"/>
      <c r="B760" s="2"/>
      <c r="C760" s="2"/>
      <c r="D760" s="2"/>
    </row>
    <row r="761" spans="1:4">
      <c r="A761" s="1"/>
      <c r="B761" s="2"/>
      <c r="C761" s="2"/>
      <c r="D761" s="2"/>
    </row>
    <row r="762" spans="1:4">
      <c r="A762" s="1"/>
      <c r="B762" s="2"/>
      <c r="C762" s="2"/>
      <c r="D762" s="2"/>
    </row>
    <row r="763" spans="1:4">
      <c r="A763" s="1"/>
      <c r="B763" s="2"/>
      <c r="C763" s="2"/>
      <c r="D763" s="2"/>
    </row>
    <row r="764" spans="1:4">
      <c r="A764" s="1"/>
      <c r="B764" s="2"/>
      <c r="C764" s="2"/>
      <c r="D764" s="2"/>
    </row>
    <row r="765" spans="1:4">
      <c r="A765" s="1"/>
      <c r="B765" s="2"/>
      <c r="C765" s="2"/>
      <c r="D765" s="2"/>
    </row>
    <row r="766" spans="1:4">
      <c r="A766" s="1"/>
      <c r="B766" s="2"/>
      <c r="C766" s="2"/>
      <c r="D766" s="2"/>
    </row>
    <row r="767" spans="1:4">
      <c r="A767" s="1"/>
      <c r="B767" s="2"/>
      <c r="C767" s="2"/>
      <c r="D767" s="2"/>
    </row>
    <row r="768" spans="1:4">
      <c r="A768" s="1"/>
      <c r="B768" s="2"/>
      <c r="C768" s="2"/>
      <c r="D768" s="2"/>
    </row>
    <row r="769" spans="1:4">
      <c r="A769" s="1"/>
      <c r="B769" s="2"/>
      <c r="C769" s="2"/>
      <c r="D769" s="2"/>
    </row>
    <row r="770" spans="1:4">
      <c r="A770" s="1"/>
      <c r="B770" s="2"/>
      <c r="C770" s="2"/>
      <c r="D770" s="2"/>
    </row>
    <row r="771" spans="1:4">
      <c r="A771" s="1"/>
      <c r="B771" s="2"/>
      <c r="C771" s="2"/>
      <c r="D771" s="2"/>
    </row>
    <row r="772" spans="1:4">
      <c r="A772" s="1"/>
      <c r="B772" s="2"/>
      <c r="C772" s="2"/>
      <c r="D772" s="2"/>
    </row>
    <row r="773" spans="1:4">
      <c r="A773" s="1"/>
      <c r="B773" s="2"/>
      <c r="C773" s="2"/>
      <c r="D773" s="2"/>
    </row>
    <row r="774" spans="1:4">
      <c r="A774" s="1"/>
      <c r="B774" s="2"/>
      <c r="C774" s="2"/>
      <c r="D774" s="2"/>
    </row>
    <row r="775" spans="1:4">
      <c r="A775" s="1"/>
      <c r="B775" s="2"/>
      <c r="C775" s="2"/>
      <c r="D775" s="2"/>
    </row>
    <row r="776" spans="1:4">
      <c r="A776" s="1"/>
      <c r="B776" s="2"/>
      <c r="C776" s="2"/>
      <c r="D776" s="2"/>
    </row>
    <row r="777" spans="1:4">
      <c r="A777" s="1"/>
      <c r="B777" s="2"/>
      <c r="C777" s="2"/>
      <c r="D777" s="2"/>
    </row>
    <row r="778" spans="1:4">
      <c r="A778" s="1"/>
      <c r="B778" s="2"/>
      <c r="C778" s="2"/>
      <c r="D778" s="2"/>
    </row>
    <row r="779" spans="1:4">
      <c r="A779" s="1"/>
      <c r="B779" s="2"/>
      <c r="C779" s="2"/>
      <c r="D779" s="2"/>
    </row>
    <row r="780" spans="1:4">
      <c r="A780" s="1"/>
      <c r="B780" s="2"/>
      <c r="C780" s="2"/>
      <c r="D780" s="2"/>
    </row>
    <row r="781" spans="1:4">
      <c r="A781" s="1"/>
      <c r="B781" s="2"/>
      <c r="C781" s="2"/>
      <c r="D781" s="2"/>
    </row>
    <row r="782" spans="1:4">
      <c r="A782" s="1"/>
      <c r="B782" s="2"/>
      <c r="C782" s="2"/>
      <c r="D782" s="2"/>
    </row>
    <row r="783" spans="1:4">
      <c r="A783" s="1"/>
      <c r="B783" s="2"/>
      <c r="C783" s="2"/>
      <c r="D783" s="2"/>
    </row>
    <row r="784" spans="1:4">
      <c r="A784" s="1"/>
      <c r="B784" s="2"/>
      <c r="C784" s="2"/>
      <c r="D784" s="2"/>
    </row>
    <row r="785" spans="1:4">
      <c r="A785" s="1"/>
      <c r="B785" s="2"/>
      <c r="C785" s="2"/>
      <c r="D785" s="2"/>
    </row>
    <row r="786" spans="1:4">
      <c r="A786" s="1"/>
      <c r="B786" s="2"/>
      <c r="C786" s="2"/>
      <c r="D786" s="2"/>
    </row>
    <row r="787" spans="1:4">
      <c r="A787" s="1"/>
      <c r="B787" s="2"/>
      <c r="C787" s="2"/>
      <c r="D787" s="2"/>
    </row>
    <row r="788" spans="1:4">
      <c r="A788" s="1"/>
      <c r="B788" s="2"/>
      <c r="C788" s="2"/>
      <c r="D788" s="2"/>
    </row>
    <row r="789" spans="1:4">
      <c r="A789" s="1"/>
      <c r="B789" s="2"/>
      <c r="C789" s="2"/>
      <c r="D789" s="2"/>
    </row>
    <row r="790" spans="1:4">
      <c r="A790" s="1"/>
      <c r="B790" s="2"/>
      <c r="C790" s="2"/>
      <c r="D790" s="2"/>
    </row>
    <row r="791" spans="1:4">
      <c r="A791" s="1"/>
      <c r="B791" s="2"/>
      <c r="C791" s="2"/>
      <c r="D791" s="2"/>
    </row>
    <row r="792" spans="1:4">
      <c r="A792" s="1"/>
      <c r="B792" s="2"/>
      <c r="C792" s="2"/>
      <c r="D792" s="2"/>
    </row>
    <row r="793" spans="1:4">
      <c r="A793" s="1"/>
      <c r="B793" s="2"/>
      <c r="C793" s="2"/>
      <c r="D793" s="2"/>
    </row>
    <row r="794" spans="1:4">
      <c r="A794" s="1"/>
      <c r="B794" s="2"/>
      <c r="C794" s="2"/>
      <c r="D794" s="2"/>
    </row>
    <row r="795" spans="1:4">
      <c r="A795" s="1"/>
      <c r="B795" s="2"/>
      <c r="C795" s="2"/>
      <c r="D795" s="2"/>
    </row>
    <row r="796" spans="1:4">
      <c r="A796" s="1"/>
      <c r="B796" s="2"/>
      <c r="C796" s="2"/>
      <c r="D796" s="2"/>
    </row>
    <row r="797" spans="1:4">
      <c r="A797" s="1"/>
      <c r="B797" s="2"/>
      <c r="C797" s="2"/>
      <c r="D797" s="2"/>
    </row>
    <row r="798" spans="1:4">
      <c r="A798" s="1"/>
      <c r="B798" s="2"/>
      <c r="C798" s="2"/>
      <c r="D798" s="2"/>
    </row>
    <row r="799" spans="1:4">
      <c r="A799" s="1"/>
      <c r="B799" s="2"/>
      <c r="C799" s="2"/>
      <c r="D799" s="2"/>
    </row>
    <row r="800" spans="1:4">
      <c r="A800" s="1"/>
      <c r="B800" s="2"/>
      <c r="C800" s="2"/>
      <c r="D800" s="2"/>
    </row>
    <row r="801" spans="1:4">
      <c r="A801" s="1"/>
      <c r="B801" s="2"/>
      <c r="C801" s="2"/>
      <c r="D801" s="2"/>
    </row>
    <row r="802" spans="1:4">
      <c r="A802" s="1"/>
      <c r="B802" s="2"/>
      <c r="C802" s="2"/>
      <c r="D802" s="2"/>
    </row>
    <row r="803" spans="1:4">
      <c r="A803" s="1"/>
      <c r="B803" s="2"/>
      <c r="C803" s="2"/>
      <c r="D803" s="2"/>
    </row>
    <row r="804" spans="1:4">
      <c r="A804" s="1"/>
      <c r="B804" s="2"/>
      <c r="C804" s="2"/>
      <c r="D804" s="2"/>
    </row>
    <row r="805" spans="1:4">
      <c r="A805" s="1"/>
      <c r="B805" s="2"/>
      <c r="C805" s="2"/>
      <c r="D805" s="2"/>
    </row>
    <row r="806" spans="1:4">
      <c r="A806" s="1"/>
      <c r="B806" s="2"/>
      <c r="C806" s="2"/>
      <c r="D806" s="2"/>
    </row>
    <row r="807" spans="1:4">
      <c r="A807" s="1"/>
      <c r="B807" s="2"/>
      <c r="C807" s="2"/>
      <c r="D807" s="2"/>
    </row>
    <row r="808" spans="1:4">
      <c r="A808" s="1"/>
      <c r="B808" s="2"/>
      <c r="C808" s="2"/>
      <c r="D808" s="2"/>
    </row>
    <row r="809" spans="1:4">
      <c r="A809" s="1"/>
      <c r="B809" s="2"/>
      <c r="C809" s="2"/>
      <c r="D809" s="2"/>
    </row>
    <row r="810" spans="1:4">
      <c r="A810" s="1"/>
      <c r="B810" s="2"/>
      <c r="C810" s="2"/>
      <c r="D810" s="2"/>
    </row>
    <row r="811" spans="1:4">
      <c r="A811" s="1"/>
      <c r="B811" s="2"/>
      <c r="C811" s="2"/>
      <c r="D811" s="2"/>
    </row>
    <row r="812" spans="1:4">
      <c r="A812" s="1"/>
      <c r="B812" s="2"/>
      <c r="C812" s="2"/>
      <c r="D812" s="2"/>
    </row>
    <row r="813" spans="1:4">
      <c r="A813" s="1"/>
      <c r="B813" s="2"/>
      <c r="C813" s="2"/>
      <c r="D813" s="2"/>
    </row>
    <row r="814" spans="1:4">
      <c r="A814" s="1"/>
      <c r="B814" s="2"/>
      <c r="C814" s="2"/>
      <c r="D814" s="2"/>
    </row>
    <row r="815" spans="1:4">
      <c r="A815" s="1"/>
      <c r="B815" s="2"/>
      <c r="C815" s="2"/>
      <c r="D815" s="2"/>
    </row>
    <row r="816" spans="1:4">
      <c r="A816" s="1"/>
      <c r="B816" s="2"/>
      <c r="C816" s="2"/>
      <c r="D816" s="2"/>
    </row>
    <row r="817" spans="1:4">
      <c r="A817" s="1"/>
      <c r="B817" s="2"/>
      <c r="C817" s="2"/>
      <c r="D817" s="2"/>
    </row>
    <row r="818" spans="1:4">
      <c r="A818" s="1"/>
      <c r="B818" s="2"/>
      <c r="C818" s="2"/>
      <c r="D818" s="2"/>
    </row>
    <row r="819" spans="1:4">
      <c r="A819" s="1"/>
      <c r="B819" s="2"/>
      <c r="C819" s="2"/>
      <c r="D819" s="2"/>
    </row>
    <row r="820" spans="1:4">
      <c r="A820" s="1"/>
      <c r="B820" s="2"/>
      <c r="C820" s="2"/>
      <c r="D820" s="2"/>
    </row>
    <row r="821" spans="1:4">
      <c r="A821" s="1"/>
      <c r="B821" s="2"/>
      <c r="C821" s="2"/>
      <c r="D821" s="2"/>
    </row>
    <row r="822" spans="1:4">
      <c r="A822" s="1"/>
      <c r="B822" s="2"/>
      <c r="C822" s="2"/>
      <c r="D822" s="2"/>
    </row>
    <row r="823" spans="1:4">
      <c r="A823" s="1"/>
      <c r="B823" s="2"/>
      <c r="C823" s="2"/>
      <c r="D823" s="2"/>
    </row>
    <row r="824" spans="1:4">
      <c r="A824" s="1"/>
      <c r="B824" s="2"/>
      <c r="C824" s="2"/>
      <c r="D824" s="2"/>
    </row>
    <row r="825" spans="1:4">
      <c r="A825" s="1"/>
      <c r="B825" s="2"/>
      <c r="C825" s="2"/>
      <c r="D825" s="2"/>
    </row>
    <row r="826" spans="1:4">
      <c r="A826" s="1"/>
      <c r="B826" s="2"/>
      <c r="C826" s="2"/>
      <c r="D826" s="2"/>
    </row>
    <row r="827" spans="1:4">
      <c r="A827" s="1"/>
      <c r="B827" s="2"/>
      <c r="C827" s="2"/>
      <c r="D827" s="2"/>
    </row>
    <row r="828" spans="1:4">
      <c r="A828" s="1"/>
      <c r="B828" s="2"/>
      <c r="C828" s="2"/>
      <c r="D828" s="2"/>
    </row>
    <row r="829" spans="1:4">
      <c r="A829" s="1"/>
      <c r="B829" s="2"/>
      <c r="C829" s="2"/>
      <c r="D829" s="2"/>
    </row>
    <row r="830" spans="1:4">
      <c r="A830" s="1"/>
      <c r="B830" s="2"/>
      <c r="C830" s="2"/>
      <c r="D830" s="2"/>
    </row>
    <row r="831" spans="1:4">
      <c r="A831" s="1"/>
      <c r="B831" s="2"/>
      <c r="C831" s="2"/>
      <c r="D831" s="2"/>
    </row>
    <row r="832" spans="1:4">
      <c r="A832" s="1"/>
      <c r="B832" s="2"/>
      <c r="C832" s="2"/>
      <c r="D832" s="2"/>
    </row>
    <row r="833" spans="1:4">
      <c r="A833" s="1"/>
      <c r="B833" s="2"/>
      <c r="C833" s="2"/>
      <c r="D833" s="2"/>
    </row>
    <row r="834" spans="1:4">
      <c r="A834" s="1"/>
      <c r="B834" s="2"/>
      <c r="C834" s="2"/>
      <c r="D834" s="2"/>
    </row>
    <row r="835" spans="1:4">
      <c r="A835" s="1"/>
      <c r="B835" s="2"/>
      <c r="C835" s="2"/>
      <c r="D835" s="2"/>
    </row>
    <row r="836" spans="1:4">
      <c r="A836" s="1"/>
      <c r="B836" s="2"/>
      <c r="C836" s="2"/>
      <c r="D836" s="2"/>
    </row>
    <row r="837" spans="1:4">
      <c r="A837" s="1"/>
      <c r="B837" s="2"/>
      <c r="C837" s="2"/>
      <c r="D837" s="2"/>
    </row>
    <row r="838" spans="1:4">
      <c r="A838" s="1"/>
      <c r="B838" s="2"/>
      <c r="C838" s="2"/>
      <c r="D838" s="2"/>
    </row>
    <row r="839" spans="1:4">
      <c r="A839" s="1"/>
      <c r="B839" s="2"/>
      <c r="C839" s="2"/>
      <c r="D839" s="2"/>
    </row>
    <row r="840" spans="1:4">
      <c r="A840" s="1"/>
      <c r="B840" s="2"/>
      <c r="C840" s="2"/>
      <c r="D840" s="2"/>
    </row>
    <row r="841" spans="1:4">
      <c r="A841" s="1"/>
      <c r="B841" s="2"/>
      <c r="C841" s="2"/>
      <c r="D841" s="2"/>
    </row>
    <row r="842" spans="1:4">
      <c r="A842" s="1"/>
      <c r="B842" s="2"/>
      <c r="C842" s="2"/>
      <c r="D842" s="2"/>
    </row>
    <row r="843" spans="1:4">
      <c r="A843" s="1"/>
      <c r="B843" s="2"/>
      <c r="C843" s="2"/>
      <c r="D843" s="2"/>
    </row>
    <row r="844" spans="1:4">
      <c r="A844" s="1"/>
      <c r="B844" s="2"/>
      <c r="C844" s="2"/>
      <c r="D844" s="2"/>
    </row>
    <row r="845" spans="1:4">
      <c r="A845" s="1"/>
      <c r="B845" s="2"/>
      <c r="C845" s="2"/>
      <c r="D845" s="2"/>
    </row>
    <row r="846" spans="1:4">
      <c r="A846" s="1"/>
      <c r="B846" s="2"/>
      <c r="C846" s="2"/>
      <c r="D846" s="2"/>
    </row>
    <row r="847" spans="1:4">
      <c r="A847" s="1"/>
      <c r="B847" s="2"/>
      <c r="C847" s="2"/>
      <c r="D847" s="2"/>
    </row>
    <row r="848" spans="1:4">
      <c r="A848" s="1"/>
      <c r="B848" s="2"/>
      <c r="C848" s="2"/>
      <c r="D848" s="2"/>
    </row>
    <row r="849" spans="1:4">
      <c r="A849" s="1"/>
      <c r="B849" s="2"/>
      <c r="C849" s="2"/>
      <c r="D849" s="2"/>
    </row>
    <row r="850" spans="1:4">
      <c r="A850" s="1"/>
      <c r="B850" s="2"/>
      <c r="C850" s="2"/>
      <c r="D850" s="2"/>
    </row>
    <row r="851" spans="1:4">
      <c r="A851" s="1"/>
      <c r="B851" s="2"/>
      <c r="C851" s="2"/>
      <c r="D851" s="2"/>
    </row>
    <row r="852" spans="1:4">
      <c r="A852" s="1"/>
      <c r="B852" s="2"/>
      <c r="C852" s="2"/>
      <c r="D852" s="2"/>
    </row>
    <row r="853" spans="1:4">
      <c r="A853" s="1"/>
      <c r="B853" s="2"/>
      <c r="C853" s="2"/>
      <c r="D853" s="2"/>
    </row>
    <row r="854" spans="1:4">
      <c r="A854" s="1"/>
      <c r="B854" s="2"/>
      <c r="C854" s="2"/>
      <c r="D854" s="2"/>
    </row>
    <row r="855" spans="1:4">
      <c r="A855" s="1"/>
      <c r="B855" s="2"/>
      <c r="C855" s="2"/>
      <c r="D855" s="2"/>
    </row>
    <row r="856" spans="1:4">
      <c r="A856" s="1"/>
      <c r="B856" s="2"/>
      <c r="C856" s="2"/>
      <c r="D856" s="2"/>
    </row>
    <row r="857" spans="1:4">
      <c r="A857" s="1"/>
      <c r="B857" s="2"/>
      <c r="C857" s="2"/>
      <c r="D857" s="2"/>
    </row>
    <row r="858" spans="1:4">
      <c r="A858" s="1"/>
      <c r="B858" s="2"/>
      <c r="C858" s="2"/>
      <c r="D858" s="2"/>
    </row>
    <row r="859" spans="1:4">
      <c r="A859" s="1"/>
      <c r="B859" s="2"/>
      <c r="C859" s="2"/>
      <c r="D859" s="2"/>
    </row>
    <row r="860" spans="1:4">
      <c r="A860" s="1"/>
      <c r="B860" s="2"/>
      <c r="C860" s="2"/>
      <c r="D860" s="2"/>
    </row>
    <row r="861" spans="1:4">
      <c r="A861" s="1"/>
      <c r="B861" s="2"/>
      <c r="C861" s="2"/>
      <c r="D861" s="2"/>
    </row>
    <row r="862" spans="1:4">
      <c r="A862" s="1"/>
      <c r="B862" s="2"/>
      <c r="C862" s="2"/>
      <c r="D862" s="2"/>
    </row>
    <row r="863" spans="1:4">
      <c r="A863" s="1"/>
      <c r="B863" s="2"/>
      <c r="C863" s="2"/>
      <c r="D863" s="2"/>
    </row>
    <row r="864" spans="1:4">
      <c r="A864" s="1"/>
      <c r="B864" s="2"/>
      <c r="C864" s="2"/>
      <c r="D864" s="2"/>
    </row>
    <row r="865" spans="1:4">
      <c r="A865" s="1"/>
      <c r="B865" s="2"/>
      <c r="C865" s="2"/>
      <c r="D865" s="2"/>
    </row>
    <row r="866" spans="1:4">
      <c r="A866" s="1"/>
      <c r="B866" s="2"/>
      <c r="C866" s="2"/>
      <c r="D866" s="2"/>
    </row>
    <row r="867" spans="1:4">
      <c r="A867" s="1"/>
      <c r="B867" s="2"/>
      <c r="C867" s="2"/>
      <c r="D867" s="2"/>
    </row>
    <row r="868" spans="1:4">
      <c r="A868" s="1"/>
      <c r="B868" s="2"/>
      <c r="C868" s="2"/>
      <c r="D868" s="2"/>
    </row>
    <row r="869" spans="1:4">
      <c r="A869" s="1"/>
      <c r="B869" s="2"/>
      <c r="C869" s="2"/>
      <c r="D869" s="2"/>
    </row>
    <row r="870" spans="1:4">
      <c r="A870" s="1"/>
      <c r="B870" s="2"/>
      <c r="C870" s="2"/>
      <c r="D870" s="2"/>
    </row>
    <row r="871" spans="1:4">
      <c r="A871" s="1"/>
      <c r="B871" s="2"/>
      <c r="C871" s="2"/>
      <c r="D871" s="2"/>
    </row>
    <row r="872" spans="1:4">
      <c r="A872" s="1"/>
      <c r="B872" s="2"/>
      <c r="C872" s="2"/>
      <c r="D872" s="2"/>
    </row>
    <row r="873" spans="1:4">
      <c r="A873" s="1"/>
      <c r="B873" s="2"/>
      <c r="C873" s="2"/>
      <c r="D873" s="2"/>
    </row>
    <row r="874" spans="1:4">
      <c r="A874" s="1"/>
      <c r="B874" s="2"/>
      <c r="C874" s="2"/>
      <c r="D874" s="2"/>
    </row>
    <row r="875" spans="1:4">
      <c r="A875" s="1"/>
      <c r="B875" s="2"/>
      <c r="C875" s="2"/>
      <c r="D875" s="2"/>
    </row>
    <row r="876" spans="1:4">
      <c r="A876" s="1"/>
      <c r="B876" s="2"/>
      <c r="C876" s="2"/>
      <c r="D876" s="2"/>
    </row>
    <row r="877" spans="1:4">
      <c r="A877" s="1"/>
      <c r="B877" s="2"/>
      <c r="C877" s="2"/>
      <c r="D877" s="2"/>
    </row>
    <row r="878" spans="1:4">
      <c r="A878" s="1"/>
      <c r="B878" s="2"/>
      <c r="C878" s="2"/>
      <c r="D878" s="2"/>
    </row>
    <row r="879" spans="1:4">
      <c r="A879" s="1"/>
      <c r="B879" s="2"/>
      <c r="C879" s="2"/>
      <c r="D879" s="2"/>
    </row>
    <row r="880" spans="1:4">
      <c r="A880" s="1"/>
      <c r="B880" s="2"/>
      <c r="C880" s="2"/>
      <c r="D880" s="2"/>
    </row>
    <row r="881" spans="1:4">
      <c r="A881" s="1"/>
      <c r="B881" s="2"/>
      <c r="C881" s="2"/>
      <c r="D881" s="2"/>
    </row>
    <row r="882" spans="1:4">
      <c r="A882" s="1"/>
      <c r="B882" s="2"/>
      <c r="C882" s="2"/>
      <c r="D882" s="2"/>
    </row>
    <row r="883" spans="1:4">
      <c r="A883" s="1"/>
      <c r="B883" s="2"/>
      <c r="C883" s="2"/>
      <c r="D883" s="2"/>
    </row>
    <row r="884" spans="1:4">
      <c r="A884" s="1"/>
      <c r="B884" s="2"/>
      <c r="C884" s="2"/>
      <c r="D884" s="2"/>
    </row>
    <row r="885" spans="1:4">
      <c r="A885" s="1"/>
      <c r="B885" s="2"/>
      <c r="C885" s="2"/>
      <c r="D885" s="2"/>
    </row>
    <row r="886" spans="1:4">
      <c r="A886" s="1"/>
      <c r="B886" s="2"/>
      <c r="C886" s="2"/>
      <c r="D886" s="2"/>
    </row>
    <row r="887" spans="1:4">
      <c r="A887" s="1"/>
      <c r="B887" s="2"/>
      <c r="C887" s="2"/>
      <c r="D887" s="2"/>
    </row>
    <row r="888" spans="1:4">
      <c r="A888" s="1"/>
      <c r="B888" s="2"/>
      <c r="C888" s="2"/>
      <c r="D888" s="2"/>
    </row>
    <row r="889" spans="1:4">
      <c r="A889" s="1"/>
      <c r="B889" s="2"/>
      <c r="C889" s="2"/>
      <c r="D889" s="2"/>
    </row>
    <row r="890" spans="1:4">
      <c r="A890" s="1"/>
      <c r="B890" s="2"/>
      <c r="C890" s="2"/>
      <c r="D890" s="2"/>
    </row>
    <row r="891" spans="1:4">
      <c r="A891" s="1"/>
      <c r="B891" s="2"/>
      <c r="C891" s="2"/>
      <c r="D891" s="2"/>
    </row>
    <row r="892" spans="1:4">
      <c r="A892" s="1"/>
      <c r="B892" s="2"/>
      <c r="C892" s="2"/>
      <c r="D892" s="2"/>
    </row>
    <row r="893" spans="1:4">
      <c r="A893" s="1"/>
      <c r="B893" s="2"/>
      <c r="C893" s="2"/>
      <c r="D893" s="2"/>
    </row>
    <row r="894" spans="1:4">
      <c r="A894" s="1"/>
      <c r="B894" s="2"/>
      <c r="C894" s="2"/>
      <c r="D894" s="2"/>
    </row>
    <row r="895" spans="1:4">
      <c r="A895" s="1"/>
      <c r="B895" s="2"/>
      <c r="C895" s="2"/>
      <c r="D895" s="2"/>
    </row>
    <row r="896" spans="1:4">
      <c r="A896" s="1"/>
      <c r="B896" s="2"/>
      <c r="C896" s="2"/>
      <c r="D896" s="2"/>
    </row>
    <row r="897" spans="1:4">
      <c r="A897" s="1"/>
      <c r="B897" s="2"/>
      <c r="C897" s="2"/>
      <c r="D897" s="2"/>
    </row>
    <row r="898" spans="1:4">
      <c r="A898" s="1"/>
      <c r="B898" s="2"/>
      <c r="C898" s="2"/>
      <c r="D898" s="2"/>
    </row>
    <row r="899" spans="1:4">
      <c r="A899" s="1"/>
      <c r="B899" s="2"/>
      <c r="C899" s="2"/>
      <c r="D899" s="2"/>
    </row>
    <row r="900" spans="1:4">
      <c r="A900" s="1"/>
      <c r="B900" s="2"/>
      <c r="C900" s="2"/>
      <c r="D900" s="2"/>
    </row>
    <row r="901" spans="1:4">
      <c r="A901" s="1"/>
      <c r="B901" s="2"/>
      <c r="C901" s="2"/>
      <c r="D901" s="2"/>
    </row>
    <row r="902" spans="1:4">
      <c r="A902" s="1"/>
      <c r="B902" s="2"/>
      <c r="C902" s="2"/>
      <c r="D902" s="2"/>
    </row>
    <row r="903" spans="1:4">
      <c r="A903" s="1"/>
      <c r="B903" s="2"/>
      <c r="C903" s="2"/>
      <c r="D903" s="2"/>
    </row>
    <row r="904" spans="1:4">
      <c r="A904" s="1"/>
      <c r="B904" s="2"/>
      <c r="C904" s="2"/>
      <c r="D904" s="2"/>
    </row>
    <row r="905" spans="1:4">
      <c r="A905" s="1"/>
      <c r="B905" s="2"/>
      <c r="C905" s="2"/>
      <c r="D905" s="2"/>
    </row>
    <row r="906" spans="1:4">
      <c r="A906" s="1"/>
      <c r="B906" s="2"/>
      <c r="C906" s="2"/>
      <c r="D906" s="2"/>
    </row>
    <row r="907" spans="1:4">
      <c r="A907" s="1"/>
      <c r="B907" s="2"/>
      <c r="C907" s="2"/>
      <c r="D907" s="2"/>
    </row>
    <row r="908" spans="1:4">
      <c r="A908" s="1"/>
      <c r="B908" s="2"/>
      <c r="C908" s="2"/>
      <c r="D908" s="2"/>
    </row>
    <row r="909" spans="1:4">
      <c r="A909" s="1"/>
      <c r="B909" s="2"/>
      <c r="C909" s="2"/>
      <c r="D909" s="2"/>
    </row>
    <row r="910" spans="1:4">
      <c r="A910" s="1"/>
      <c r="B910" s="2"/>
      <c r="C910" s="2"/>
      <c r="D910" s="2"/>
    </row>
    <row r="911" spans="1:4">
      <c r="A911" s="1"/>
      <c r="B911" s="2"/>
      <c r="C911" s="2"/>
      <c r="D911" s="2"/>
    </row>
    <row r="912" spans="1:4">
      <c r="A912" s="1"/>
      <c r="B912" s="2"/>
      <c r="C912" s="2"/>
      <c r="D912" s="2"/>
    </row>
    <row r="913" spans="1:4">
      <c r="A913" s="1"/>
      <c r="B913" s="2"/>
      <c r="C913" s="2"/>
      <c r="D913" s="2"/>
    </row>
    <row r="914" spans="1:4">
      <c r="A914" s="1"/>
      <c r="B914" s="2"/>
      <c r="C914" s="2"/>
      <c r="D914" s="2"/>
    </row>
    <row r="915" spans="1:4">
      <c r="A915" s="1"/>
      <c r="B915" s="2"/>
      <c r="C915" s="2"/>
      <c r="D915" s="2"/>
    </row>
    <row r="916" spans="1:4">
      <c r="A916" s="1"/>
      <c r="B916" s="2"/>
      <c r="C916" s="2"/>
      <c r="D916" s="2"/>
    </row>
    <row r="917" spans="1:4">
      <c r="A917" s="1"/>
      <c r="B917" s="2"/>
      <c r="C917" s="2"/>
      <c r="D917" s="2"/>
    </row>
    <row r="918" spans="1:4">
      <c r="A918" s="1"/>
      <c r="B918" s="2"/>
      <c r="C918" s="2"/>
      <c r="D918" s="2"/>
    </row>
    <row r="919" spans="1:4">
      <c r="A919" s="1"/>
      <c r="B919" s="2"/>
      <c r="C919" s="2"/>
      <c r="D919" s="2"/>
    </row>
    <row r="920" spans="1:4">
      <c r="A920" s="1"/>
      <c r="B920" s="2"/>
      <c r="C920" s="2"/>
      <c r="D920" s="2"/>
    </row>
    <row r="921" spans="1:4">
      <c r="A921" s="1"/>
      <c r="B921" s="2"/>
      <c r="C921" s="2"/>
      <c r="D921" s="2"/>
    </row>
    <row r="922" spans="1:4">
      <c r="A922" s="1"/>
      <c r="B922" s="2"/>
      <c r="C922" s="2"/>
      <c r="D922" s="2"/>
    </row>
    <row r="923" spans="1:4">
      <c r="A923" s="1"/>
      <c r="B923" s="2"/>
      <c r="C923" s="2"/>
      <c r="D923" s="2"/>
    </row>
    <row r="924" spans="1:4">
      <c r="A924" s="1"/>
      <c r="B924" s="2"/>
      <c r="C924" s="2"/>
      <c r="D924" s="2"/>
    </row>
    <row r="925" spans="1:4">
      <c r="A925" s="1"/>
      <c r="B925" s="2"/>
      <c r="C925" s="2"/>
      <c r="D925" s="2"/>
    </row>
    <row r="926" spans="1:4">
      <c r="A926" s="1"/>
      <c r="B926" s="2"/>
      <c r="C926" s="2"/>
      <c r="D926" s="2"/>
    </row>
    <row r="927" spans="1:4">
      <c r="A927" s="1"/>
      <c r="B927" s="2"/>
      <c r="C927" s="2"/>
      <c r="D927" s="2"/>
    </row>
    <row r="928" spans="1:4">
      <c r="A928" s="1"/>
      <c r="B928" s="2"/>
      <c r="C928" s="2"/>
      <c r="D928" s="2"/>
    </row>
    <row r="929" spans="1:4">
      <c r="A929" s="1"/>
      <c r="B929" s="2"/>
      <c r="C929" s="2"/>
      <c r="D929" s="2"/>
    </row>
    <row r="930" spans="1:4">
      <c r="A930" s="1"/>
      <c r="B930" s="2"/>
      <c r="C930" s="2"/>
      <c r="D930" s="2"/>
    </row>
    <row r="931" spans="1:4">
      <c r="A931" s="1"/>
      <c r="B931" s="2"/>
      <c r="C931" s="2"/>
      <c r="D931" s="2"/>
    </row>
    <row r="932" spans="1:4">
      <c r="A932" s="1"/>
      <c r="B932" s="2"/>
      <c r="C932" s="2"/>
      <c r="D932" s="2"/>
    </row>
    <row r="933" spans="1:4">
      <c r="A933" s="1"/>
      <c r="B933" s="2"/>
      <c r="C933" s="2"/>
      <c r="D933" s="2"/>
    </row>
    <row r="934" spans="1:4">
      <c r="A934" s="1"/>
      <c r="B934" s="2"/>
      <c r="C934" s="2"/>
      <c r="D934" s="2"/>
    </row>
    <row r="935" spans="1:4">
      <c r="A935" s="1"/>
      <c r="B935" s="2"/>
      <c r="C935" s="2"/>
      <c r="D935" s="2"/>
    </row>
    <row r="936" spans="1:4">
      <c r="A936" s="1"/>
      <c r="B936" s="2"/>
      <c r="C936" s="2"/>
      <c r="D936" s="2"/>
    </row>
    <row r="937" spans="1:4">
      <c r="A937" s="1"/>
      <c r="B937" s="2"/>
      <c r="C937" s="2"/>
      <c r="D937" s="2"/>
    </row>
    <row r="938" spans="1:4">
      <c r="A938" s="1"/>
      <c r="B938" s="2"/>
      <c r="C938" s="2"/>
      <c r="D938" s="2"/>
    </row>
    <row r="939" spans="1:4">
      <c r="A939" s="1"/>
      <c r="B939" s="2"/>
      <c r="C939" s="2"/>
      <c r="D939" s="2"/>
    </row>
    <row r="940" spans="1:4">
      <c r="A940" s="1"/>
      <c r="B940" s="2"/>
      <c r="C940" s="2"/>
      <c r="D940" s="2"/>
    </row>
    <row r="941" spans="1:4">
      <c r="A941" s="1"/>
      <c r="B941" s="2"/>
      <c r="C941" s="2"/>
      <c r="D941" s="2"/>
    </row>
    <row r="942" spans="1:4">
      <c r="A942" s="1"/>
      <c r="B942" s="2"/>
      <c r="C942" s="2"/>
      <c r="D942" s="2"/>
    </row>
    <row r="943" spans="1:4">
      <c r="A943" s="1"/>
      <c r="B943" s="2"/>
      <c r="C943" s="2"/>
      <c r="D943" s="2"/>
    </row>
    <row r="944" spans="1:4">
      <c r="A944" s="1"/>
      <c r="B944" s="2"/>
      <c r="C944" s="2"/>
      <c r="D944" s="2"/>
    </row>
    <row r="945" spans="1:4">
      <c r="A945" s="1"/>
      <c r="B945" s="2"/>
      <c r="C945" s="2"/>
      <c r="D945" s="2"/>
    </row>
    <row r="946" spans="1:4">
      <c r="A946" s="1"/>
      <c r="B946" s="2"/>
      <c r="C946" s="2"/>
      <c r="D946" s="2"/>
    </row>
    <row r="947" spans="1:4">
      <c r="A947" s="1"/>
      <c r="B947" s="2"/>
      <c r="C947" s="2"/>
      <c r="D947" s="2"/>
    </row>
    <row r="948" spans="1:4">
      <c r="A948" s="1"/>
      <c r="B948" s="2"/>
      <c r="C948" s="2"/>
      <c r="D948" s="2"/>
    </row>
    <row r="949" spans="1:4">
      <c r="A949" s="1"/>
      <c r="B949" s="2"/>
      <c r="C949" s="2"/>
      <c r="D949" s="2"/>
    </row>
    <row r="950" spans="1:4">
      <c r="A950" s="1"/>
      <c r="B950" s="2"/>
      <c r="C950" s="2"/>
      <c r="D950" s="2"/>
    </row>
    <row r="951" spans="1:4">
      <c r="A951" s="1"/>
      <c r="B951" s="2"/>
      <c r="C951" s="2"/>
      <c r="D951" s="2"/>
    </row>
    <row r="952" spans="1:4">
      <c r="A952" s="1"/>
      <c r="B952" s="2"/>
      <c r="C952" s="2"/>
      <c r="D952" s="2"/>
    </row>
    <row r="953" spans="1:4">
      <c r="A953" s="1"/>
      <c r="B953" s="2"/>
      <c r="C953" s="2"/>
      <c r="D953" s="2"/>
    </row>
    <row r="954" spans="1:4">
      <c r="A954" s="1"/>
      <c r="B954" s="2"/>
      <c r="C954" s="2"/>
      <c r="D954" s="2"/>
    </row>
    <row r="955" spans="1:4">
      <c r="A955" s="1"/>
      <c r="B955" s="2"/>
      <c r="C955" s="2"/>
      <c r="D955" s="2"/>
    </row>
    <row r="956" spans="1:4">
      <c r="A956" s="1"/>
      <c r="B956" s="2"/>
      <c r="C956" s="2"/>
      <c r="D956" s="2"/>
    </row>
    <row r="957" spans="1:4">
      <c r="A957" s="1"/>
      <c r="B957" s="2"/>
      <c r="C957" s="2"/>
      <c r="D957" s="2"/>
    </row>
    <row r="958" spans="1:4">
      <c r="A958" s="1"/>
      <c r="B958" s="2"/>
      <c r="C958" s="2"/>
      <c r="D958" s="2"/>
    </row>
    <row r="959" spans="1:4">
      <c r="A959" s="1"/>
      <c r="B959" s="2"/>
      <c r="C959" s="2"/>
      <c r="D959" s="2"/>
    </row>
    <row r="960" spans="1:4">
      <c r="A960" s="1"/>
      <c r="B960" s="2"/>
      <c r="C960" s="2"/>
      <c r="D960" s="2"/>
    </row>
    <row r="961" spans="1:4">
      <c r="A961" s="1"/>
      <c r="B961" s="2"/>
      <c r="C961" s="2"/>
      <c r="D961" s="2"/>
    </row>
    <row r="962" spans="1:4">
      <c r="A962" s="1"/>
      <c r="B962" s="2"/>
      <c r="C962" s="2"/>
      <c r="D962" s="2"/>
    </row>
    <row r="963" spans="1:4">
      <c r="A963" s="1"/>
      <c r="B963" s="2"/>
      <c r="C963" s="2"/>
      <c r="D963" s="2"/>
    </row>
    <row r="964" spans="1:4">
      <c r="A964" s="1"/>
      <c r="B964" s="2"/>
      <c r="C964" s="2"/>
      <c r="D964" s="2"/>
    </row>
    <row r="965" spans="1:4">
      <c r="A965" s="1"/>
      <c r="B965" s="2"/>
      <c r="C965" s="2"/>
      <c r="D965" s="2"/>
    </row>
    <row r="966" spans="1:4">
      <c r="A966" s="1"/>
      <c r="B966" s="2"/>
      <c r="C966" s="2"/>
      <c r="D966" s="2"/>
    </row>
    <row r="967" spans="1:4">
      <c r="A967" s="1"/>
      <c r="B967" s="2"/>
      <c r="C967" s="2"/>
      <c r="D967" s="2"/>
    </row>
    <row r="968" spans="1:4">
      <c r="A968" s="1"/>
      <c r="B968" s="2"/>
      <c r="C968" s="2"/>
      <c r="D968" s="2"/>
    </row>
    <row r="969" spans="1:4">
      <c r="A969" s="1"/>
      <c r="B969" s="2"/>
      <c r="C969" s="2"/>
      <c r="D969" s="2"/>
    </row>
    <row r="970" spans="1:4">
      <c r="A970" s="1"/>
      <c r="B970" s="2"/>
      <c r="C970" s="2"/>
      <c r="D970" s="2"/>
    </row>
    <row r="971" spans="1:4">
      <c r="A971" s="1"/>
      <c r="B971" s="2"/>
      <c r="C971" s="2"/>
      <c r="D971" s="2"/>
    </row>
    <row r="972" spans="1:4">
      <c r="A972" s="1"/>
      <c r="B972" s="2"/>
      <c r="C972" s="2"/>
      <c r="D972" s="2"/>
    </row>
    <row r="973" spans="1:4">
      <c r="A973" s="1"/>
      <c r="B973" s="2"/>
      <c r="C973" s="2"/>
      <c r="D973" s="2"/>
    </row>
    <row r="974" spans="1:4">
      <c r="A974" s="1"/>
      <c r="B974" s="2"/>
      <c r="C974" s="2"/>
      <c r="D974" s="2"/>
    </row>
    <row r="975" spans="1:4">
      <c r="A975" s="1"/>
      <c r="B975" s="2"/>
      <c r="C975" s="2"/>
      <c r="D975" s="2"/>
    </row>
    <row r="976" spans="1:4">
      <c r="A976" s="1"/>
      <c r="B976" s="2"/>
      <c r="C976" s="2"/>
      <c r="D976" s="2"/>
    </row>
    <row r="977" spans="1:4">
      <c r="A977" s="1"/>
      <c r="B977" s="2"/>
      <c r="C977" s="2"/>
      <c r="D977" s="2"/>
    </row>
    <row r="978" spans="1:4">
      <c r="A978" s="1"/>
      <c r="B978" s="2"/>
      <c r="C978" s="2"/>
      <c r="D978" s="2"/>
    </row>
    <row r="979" spans="1:4">
      <c r="A979" s="1"/>
      <c r="B979" s="2"/>
      <c r="C979" s="2"/>
      <c r="D979" s="2"/>
    </row>
    <row r="980" spans="1:4">
      <c r="A980" s="1"/>
      <c r="B980" s="2"/>
      <c r="C980" s="2"/>
      <c r="D980" s="2"/>
    </row>
    <row r="981" spans="1:4">
      <c r="A981" s="1"/>
      <c r="B981" s="2"/>
      <c r="C981" s="2"/>
      <c r="D981" s="2"/>
    </row>
    <row r="982" spans="1:4">
      <c r="A982" s="1"/>
      <c r="B982" s="2"/>
      <c r="C982" s="2"/>
      <c r="D982" s="2"/>
    </row>
    <row r="983" spans="1:4">
      <c r="A983" s="1"/>
      <c r="B983" s="2"/>
      <c r="C983" s="2"/>
      <c r="D983" s="2"/>
    </row>
    <row r="984" spans="1:4">
      <c r="A984" s="1"/>
      <c r="B984" s="2"/>
      <c r="C984" s="2"/>
      <c r="D984" s="2"/>
    </row>
    <row r="985" spans="1:4">
      <c r="A985" s="1"/>
      <c r="B985" s="2"/>
      <c r="C985" s="2"/>
      <c r="D985" s="2"/>
    </row>
    <row r="986" spans="1:4">
      <c r="A986" s="1"/>
      <c r="B986" s="2"/>
      <c r="C986" s="2"/>
      <c r="D986" s="2"/>
    </row>
    <row r="987" spans="1:4">
      <c r="A987" s="1"/>
      <c r="B987" s="2"/>
      <c r="C987" s="2"/>
      <c r="D987" s="2"/>
    </row>
    <row r="988" spans="1:4">
      <c r="A988" s="1"/>
      <c r="B988" s="2"/>
      <c r="C988" s="2"/>
      <c r="D988" s="2"/>
    </row>
    <row r="989" spans="1:4">
      <c r="A989" s="1"/>
      <c r="B989" s="2"/>
      <c r="C989" s="2"/>
      <c r="D989" s="2"/>
    </row>
    <row r="990" spans="1:4">
      <c r="A990" s="1"/>
      <c r="B990" s="2"/>
      <c r="C990" s="2"/>
      <c r="D990" s="2"/>
    </row>
    <row r="991" spans="1:4">
      <c r="A991" s="1"/>
      <c r="B991" s="2"/>
      <c r="C991" s="2"/>
      <c r="D991" s="2"/>
    </row>
    <row r="992" spans="1:4">
      <c r="A992" s="1"/>
      <c r="B992" s="2"/>
      <c r="C992" s="2"/>
      <c r="D992" s="2"/>
    </row>
    <row r="993" spans="1:4">
      <c r="A993" s="1"/>
      <c r="B993" s="2"/>
      <c r="C993" s="2"/>
      <c r="D993" s="2"/>
    </row>
    <row r="994" spans="1:4">
      <c r="A994" s="1"/>
      <c r="B994" s="2"/>
      <c r="C994" s="2"/>
      <c r="D994" s="2"/>
    </row>
    <row r="995" spans="1:4">
      <c r="A995" s="1"/>
      <c r="B995" s="2"/>
      <c r="C995" s="2"/>
      <c r="D995" s="2"/>
    </row>
    <row r="996" spans="1:4">
      <c r="A996" s="1"/>
      <c r="B996" s="2"/>
      <c r="C996" s="2"/>
      <c r="D996" s="2"/>
    </row>
    <row r="997" spans="1:4">
      <c r="A997" s="1"/>
      <c r="B997" s="2"/>
      <c r="C997" s="2"/>
      <c r="D997" s="2"/>
    </row>
    <row r="998" spans="1:4">
      <c r="A998" s="1"/>
      <c r="B998" s="2"/>
      <c r="C998" s="2"/>
      <c r="D998" s="2"/>
    </row>
    <row r="999" spans="1:4">
      <c r="A999" s="1"/>
      <c r="B999" s="2"/>
      <c r="C999" s="2"/>
      <c r="D999" s="2"/>
    </row>
    <row r="1000" spans="1:4">
      <c r="A1000" s="1"/>
      <c r="B1000" s="2"/>
      <c r="C1000" s="2"/>
      <c r="D1000" s="2"/>
    </row>
    <row r="1001" spans="1:4">
      <c r="A1001" s="1"/>
      <c r="B1001" s="2"/>
      <c r="C1001" s="2"/>
      <c r="D1001" s="2"/>
    </row>
  </sheetData>
  <mergeCells count="7">
    <mergeCell ref="G25:H25"/>
    <mergeCell ref="C71:E71"/>
    <mergeCell ref="B72:C72"/>
    <mergeCell ref="B79:C79"/>
    <mergeCell ref="E79:F79"/>
    <mergeCell ref="E72:F72"/>
    <mergeCell ref="E25:F25"/>
  </mergeCells>
  <pageMargins left="0.7" right="0.7" top="0.75" bottom="0.75" header="0.3" footer="0.3"/>
  <pageSetup orientation="portrait" r:id="rId13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1C5E-AB39-4262-A5B9-212F0DB18FD4}">
  <dimension ref="A1:U12"/>
  <sheetViews>
    <sheetView workbookViewId="0">
      <selection activeCell="H33" sqref="H33"/>
    </sheetView>
  </sheetViews>
  <sheetFormatPr defaultRowHeight="13.8"/>
  <cols>
    <col min="1" max="8" width="8.796875" style="22"/>
    <col min="9" max="9" width="13.3984375" style="22" customWidth="1"/>
    <col min="10" max="16384" width="8.796875" style="22"/>
  </cols>
  <sheetData>
    <row r="1" spans="1:21" ht="13.8" customHeight="1">
      <c r="A1" s="40" t="s">
        <v>54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ht="13.8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ht="13.8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</row>
    <row r="5" spans="1:21" ht="21">
      <c r="B5" s="41" t="s">
        <v>55</v>
      </c>
      <c r="C5" s="41"/>
      <c r="D5" s="41"/>
      <c r="E5" s="26"/>
      <c r="F5" s="41" t="s">
        <v>61</v>
      </c>
      <c r="G5" s="41"/>
      <c r="H5" s="41"/>
      <c r="I5" s="41"/>
      <c r="K5" s="41" t="s">
        <v>29</v>
      </c>
      <c r="L5" s="41"/>
      <c r="M5" s="41"/>
      <c r="O5" s="41" t="s">
        <v>62</v>
      </c>
      <c r="P5" s="41"/>
      <c r="Q5" s="41"/>
      <c r="R5" s="41"/>
    </row>
    <row r="6" spans="1:21">
      <c r="C6" s="23"/>
      <c r="D6" s="23"/>
      <c r="E6" s="23"/>
    </row>
    <row r="7" spans="1:21" ht="39" customHeight="1">
      <c r="B7" s="43">
        <f>GETPIVOTDATA("Customer_Count",Analysis!$B$74)</f>
        <v>111499</v>
      </c>
      <c r="C7" s="43"/>
      <c r="D7" s="43"/>
      <c r="E7" s="25"/>
      <c r="F7" s="39">
        <f>GETPIVOTDATA("Costs",Analysis!$E$74)</f>
        <v>29321161</v>
      </c>
      <c r="G7" s="39"/>
      <c r="H7" s="39"/>
      <c r="I7" s="39"/>
      <c r="K7" s="39">
        <f>GETPIVOTDATA("Revenue",Analysis!$B$81)</f>
        <v>48083272</v>
      </c>
      <c r="L7" s="39"/>
      <c r="M7" s="39"/>
      <c r="O7" s="42">
        <f>GETPIVOTDATA("Profit",Analysis!$E$81)</f>
        <v>18762111</v>
      </c>
      <c r="P7" s="42"/>
      <c r="Q7" s="42"/>
      <c r="R7" s="42"/>
    </row>
    <row r="8" spans="1:21" ht="3.6" customHeight="1">
      <c r="C8" s="25"/>
      <c r="D8" s="25"/>
      <c r="E8" s="25"/>
    </row>
    <row r="9" spans="1:21" ht="13.8" customHeight="1">
      <c r="C9" s="24"/>
      <c r="D9" s="24"/>
      <c r="E9" s="24"/>
    </row>
    <row r="10" spans="1:21" ht="13.8" customHeight="1">
      <c r="C10" s="24"/>
      <c r="D10" s="24"/>
      <c r="E10" s="24"/>
    </row>
    <row r="11" spans="1:21" ht="13.8" customHeight="1"/>
    <row r="12" spans="1:21" ht="13.8" customHeight="1"/>
  </sheetData>
  <mergeCells count="9">
    <mergeCell ref="F7:I7"/>
    <mergeCell ref="K7:M7"/>
    <mergeCell ref="A1:U3"/>
    <mergeCell ref="O5:R5"/>
    <mergeCell ref="O7:R7"/>
    <mergeCell ref="B5:D5"/>
    <mergeCell ref="B7:D7"/>
    <mergeCell ref="F5:I5"/>
    <mergeCell ref="K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Questions</vt:lpstr>
      <vt:lpstr>Sheet3</vt:lpstr>
      <vt:lpstr>Dataset</vt:lpstr>
      <vt:lpstr>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Ilackkeya Bhavananthi</cp:lastModifiedBy>
  <dcterms:created xsi:type="dcterms:W3CDTF">2024-08-30T03:10:08Z</dcterms:created>
  <dcterms:modified xsi:type="dcterms:W3CDTF">2024-09-01T23:30:28Z</dcterms:modified>
</cp:coreProperties>
</file>