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codeName="ЭтаКнига" autoCompressPictures="0"/>
  <mc:AlternateContent xmlns:mc="http://schemas.openxmlformats.org/markup-compatibility/2006">
    <mc:Choice Requires="x15">
      <x15ac:absPath xmlns:x15ac="http://schemas.microsoft.com/office/spreadsheetml/2010/11/ac" url="C:\Users\Gizon\Desktop\Учёба\"/>
    </mc:Choice>
  </mc:AlternateContent>
  <xr:revisionPtr revIDLastSave="0" documentId="13_ncr:1_{1D5E3CEB-2FFB-462B-81C0-78EAA7E0053A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Сортировка" sheetId="1" r:id="rId1"/>
    <sheet name="Автофильтр" sheetId="3" r:id="rId2"/>
    <sheet name="Расширенный фильтр" sheetId="4" r:id="rId3"/>
    <sheet name="Итоги" sheetId="5" r:id="rId4"/>
  </sheets>
  <definedNames>
    <definedName name="_xlnm._FilterDatabase" localSheetId="1" hidden="1">Автофильтр!$A$4:$M$34</definedName>
    <definedName name="_xlnm._FilterDatabase" localSheetId="3" hidden="1">Итоги!$A$4:$M$37</definedName>
    <definedName name="_xlnm._FilterDatabase" localSheetId="2" hidden="1">'Расширенный фильтр'!$A$4:$M$34</definedName>
    <definedName name="_xlnm._FilterDatabase" localSheetId="0" hidden="1">Сортировка!$A$4:$M$34</definedName>
    <definedName name="_xlnm.Criteria" localSheetId="1">Автофильтр!$A$38:$M$39</definedName>
    <definedName name="_xlnm.Criteria" localSheetId="3">Итоги!$A$41:$M$42</definedName>
    <definedName name="_xlnm.Criteria" localSheetId="2">'Расширенный фильтр'!$O$4:$P$6</definedName>
    <definedName name="_xlnm.Criteria" localSheetId="0">Сортировка!$A$38:$M$39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4" l="1"/>
  <c r="D41" i="4"/>
  <c r="O6" i="4"/>
  <c r="O5" i="4"/>
  <c r="M35" i="5"/>
  <c r="I35" i="5"/>
  <c r="K35" i="5" s="1"/>
  <c r="M34" i="5"/>
  <c r="I34" i="5"/>
  <c r="L34" i="5" s="1"/>
  <c r="M33" i="5"/>
  <c r="I33" i="5"/>
  <c r="K33" i="5" s="1"/>
  <c r="M32" i="5"/>
  <c r="I32" i="5"/>
  <c r="J32" i="5" s="1"/>
  <c r="M31" i="5"/>
  <c r="I31" i="5"/>
  <c r="K31" i="5" s="1"/>
  <c r="M30" i="5"/>
  <c r="I30" i="5"/>
  <c r="J30" i="5" s="1"/>
  <c r="M29" i="5"/>
  <c r="I29" i="5"/>
  <c r="L29" i="5" s="1"/>
  <c r="M28" i="5"/>
  <c r="I28" i="5"/>
  <c r="L28" i="5" s="1"/>
  <c r="M27" i="5"/>
  <c r="I27" i="5"/>
  <c r="K27" i="5" s="1"/>
  <c r="M26" i="5"/>
  <c r="I26" i="5"/>
  <c r="J26" i="5" s="1"/>
  <c r="M25" i="5"/>
  <c r="I25" i="5"/>
  <c r="K25" i="5" s="1"/>
  <c r="M24" i="5"/>
  <c r="I24" i="5"/>
  <c r="J24" i="5" s="1"/>
  <c r="M23" i="5"/>
  <c r="I23" i="5"/>
  <c r="J23" i="5" s="1"/>
  <c r="M22" i="5"/>
  <c r="I22" i="5"/>
  <c r="J22" i="5" s="1"/>
  <c r="M21" i="5"/>
  <c r="I21" i="5"/>
  <c r="K21" i="5" s="1"/>
  <c r="M19" i="5"/>
  <c r="I19" i="5"/>
  <c r="J19" i="5" s="1"/>
  <c r="M18" i="5"/>
  <c r="I18" i="5"/>
  <c r="K18" i="5" s="1"/>
  <c r="M17" i="5"/>
  <c r="I17" i="5"/>
  <c r="J17" i="5" s="1"/>
  <c r="M16" i="5"/>
  <c r="I16" i="5"/>
  <c r="J16" i="5" s="1"/>
  <c r="M15" i="5"/>
  <c r="I15" i="5"/>
  <c r="J15" i="5" s="1"/>
  <c r="M14" i="5"/>
  <c r="I14" i="5"/>
  <c r="K14" i="5" s="1"/>
  <c r="M13" i="5"/>
  <c r="I13" i="5"/>
  <c r="J13" i="5" s="1"/>
  <c r="M12" i="5"/>
  <c r="I12" i="5"/>
  <c r="K12" i="5" s="1"/>
  <c r="M11" i="5"/>
  <c r="I11" i="5"/>
  <c r="J11" i="5" s="1"/>
  <c r="M10" i="5"/>
  <c r="I10" i="5"/>
  <c r="J10" i="5" s="1"/>
  <c r="M9" i="5"/>
  <c r="I9" i="5"/>
  <c r="L9" i="5" s="1"/>
  <c r="M8" i="5"/>
  <c r="I8" i="5"/>
  <c r="L8" i="5" s="1"/>
  <c r="M7" i="5"/>
  <c r="I7" i="5"/>
  <c r="L7" i="5" s="1"/>
  <c r="M6" i="5"/>
  <c r="I6" i="5"/>
  <c r="K6" i="5" s="1"/>
  <c r="M5" i="5"/>
  <c r="I5" i="5"/>
  <c r="J5" i="5" s="1"/>
  <c r="M34" i="4"/>
  <c r="I34" i="4"/>
  <c r="L34" i="4" s="1"/>
  <c r="M33" i="4"/>
  <c r="I33" i="4"/>
  <c r="L33" i="4" s="1"/>
  <c r="M32" i="4"/>
  <c r="I32" i="4"/>
  <c r="K32" i="4" s="1"/>
  <c r="M31" i="4"/>
  <c r="I31" i="4"/>
  <c r="J31" i="4" s="1"/>
  <c r="M30" i="4"/>
  <c r="I30" i="4"/>
  <c r="K30" i="4" s="1"/>
  <c r="M29" i="4"/>
  <c r="I29" i="4"/>
  <c r="L29" i="4" s="1"/>
  <c r="M28" i="4"/>
  <c r="I28" i="4"/>
  <c r="K28" i="4" s="1"/>
  <c r="M27" i="4"/>
  <c r="I27" i="4"/>
  <c r="L27" i="4" s="1"/>
  <c r="M26" i="4"/>
  <c r="I26" i="4"/>
  <c r="K26" i="4" s="1"/>
  <c r="M25" i="4"/>
  <c r="I25" i="4"/>
  <c r="J25" i="4" s="1"/>
  <c r="M24" i="4"/>
  <c r="I24" i="4"/>
  <c r="K24" i="4" s="1"/>
  <c r="M23" i="4"/>
  <c r="I23" i="4"/>
  <c r="L23" i="4" s="1"/>
  <c r="M22" i="4"/>
  <c r="I22" i="4"/>
  <c r="K22" i="4" s="1"/>
  <c r="M21" i="4"/>
  <c r="I21" i="4"/>
  <c r="L21" i="4" s="1"/>
  <c r="M20" i="4"/>
  <c r="I20" i="4"/>
  <c r="K20" i="4" s="1"/>
  <c r="M19" i="4"/>
  <c r="I19" i="4"/>
  <c r="J19" i="4" s="1"/>
  <c r="M18" i="4"/>
  <c r="I18" i="4"/>
  <c r="K18" i="4" s="1"/>
  <c r="M17" i="4"/>
  <c r="I17" i="4"/>
  <c r="L17" i="4" s="1"/>
  <c r="M16" i="4"/>
  <c r="I16" i="4"/>
  <c r="K16" i="4" s="1"/>
  <c r="M15" i="4"/>
  <c r="I15" i="4"/>
  <c r="L15" i="4" s="1"/>
  <c r="M14" i="4"/>
  <c r="I14" i="4"/>
  <c r="K14" i="4" s="1"/>
  <c r="M13" i="4"/>
  <c r="I13" i="4"/>
  <c r="J13" i="4" s="1"/>
  <c r="M12" i="4"/>
  <c r="I12" i="4"/>
  <c r="K12" i="4" s="1"/>
  <c r="M11" i="4"/>
  <c r="I11" i="4"/>
  <c r="L11" i="4" s="1"/>
  <c r="M10" i="4"/>
  <c r="I10" i="4"/>
  <c r="K10" i="4" s="1"/>
  <c r="M9" i="4"/>
  <c r="I9" i="4"/>
  <c r="L9" i="4" s="1"/>
  <c r="M8" i="4"/>
  <c r="I8" i="4"/>
  <c r="K8" i="4" s="1"/>
  <c r="M7" i="4"/>
  <c r="I7" i="4"/>
  <c r="J7" i="4" s="1"/>
  <c r="M6" i="4"/>
  <c r="I6" i="4"/>
  <c r="K6" i="4" s="1"/>
  <c r="M5" i="4"/>
  <c r="I5" i="4"/>
  <c r="L5" i="4" s="1"/>
  <c r="M34" i="3"/>
  <c r="L34" i="3"/>
  <c r="J34" i="3"/>
  <c r="I34" i="3"/>
  <c r="K34" i="3" s="1"/>
  <c r="M33" i="3"/>
  <c r="I33" i="3"/>
  <c r="L33" i="3" s="1"/>
  <c r="M32" i="3"/>
  <c r="I32" i="3"/>
  <c r="L32" i="3" s="1"/>
  <c r="M31" i="3"/>
  <c r="I31" i="3"/>
  <c r="L31" i="3" s="1"/>
  <c r="M30" i="3"/>
  <c r="I30" i="3"/>
  <c r="K30" i="3" s="1"/>
  <c r="M29" i="3"/>
  <c r="L29" i="3"/>
  <c r="K29" i="3"/>
  <c r="I29" i="3"/>
  <c r="J29" i="3" s="1"/>
  <c r="M28" i="3"/>
  <c r="I28" i="3"/>
  <c r="J28" i="3" s="1"/>
  <c r="M27" i="3"/>
  <c r="I27" i="3"/>
  <c r="L27" i="3" s="1"/>
  <c r="M26" i="3"/>
  <c r="I26" i="3"/>
  <c r="L26" i="3" s="1"/>
  <c r="M25" i="3"/>
  <c r="I25" i="3"/>
  <c r="L25" i="3" s="1"/>
  <c r="M24" i="3"/>
  <c r="I24" i="3"/>
  <c r="K24" i="3" s="1"/>
  <c r="M23" i="3"/>
  <c r="I23" i="3"/>
  <c r="J23" i="3" s="1"/>
  <c r="M22" i="3"/>
  <c r="I22" i="3"/>
  <c r="K22" i="3" s="1"/>
  <c r="M21" i="3"/>
  <c r="I21" i="3"/>
  <c r="L21" i="3" s="1"/>
  <c r="M20" i="3"/>
  <c r="I20" i="3"/>
  <c r="L20" i="3" s="1"/>
  <c r="M19" i="3"/>
  <c r="I19" i="3"/>
  <c r="L19" i="3" s="1"/>
  <c r="M18" i="3"/>
  <c r="I18" i="3"/>
  <c r="K18" i="3" s="1"/>
  <c r="M17" i="3"/>
  <c r="I17" i="3"/>
  <c r="J17" i="3" s="1"/>
  <c r="M16" i="3"/>
  <c r="I16" i="3"/>
  <c r="L16" i="3" s="1"/>
  <c r="M15" i="3"/>
  <c r="I15" i="3"/>
  <c r="L15" i="3" s="1"/>
  <c r="M14" i="3"/>
  <c r="I14" i="3"/>
  <c r="L14" i="3" s="1"/>
  <c r="M13" i="3"/>
  <c r="I13" i="3"/>
  <c r="L13" i="3" s="1"/>
  <c r="M12" i="3"/>
  <c r="I12" i="3"/>
  <c r="K12" i="3" s="1"/>
  <c r="M11" i="3"/>
  <c r="I11" i="3"/>
  <c r="J11" i="3" s="1"/>
  <c r="M10" i="3"/>
  <c r="K10" i="3"/>
  <c r="I10" i="3"/>
  <c r="L10" i="3" s="1"/>
  <c r="M9" i="3"/>
  <c r="I9" i="3"/>
  <c r="L9" i="3" s="1"/>
  <c r="M8" i="3"/>
  <c r="I8" i="3"/>
  <c r="L8" i="3" s="1"/>
  <c r="M7" i="3"/>
  <c r="I7" i="3"/>
  <c r="L7" i="3" s="1"/>
  <c r="M6" i="3"/>
  <c r="I6" i="3"/>
  <c r="K6" i="3" s="1"/>
  <c r="M5" i="3"/>
  <c r="L5" i="3"/>
  <c r="K5" i="3"/>
  <c r="I5" i="3"/>
  <c r="J5" i="3" s="1"/>
  <c r="M12" i="1"/>
  <c r="M26" i="1"/>
  <c r="M9" i="1"/>
  <c r="M30" i="1"/>
  <c r="M31" i="1"/>
  <c r="M11" i="1"/>
  <c r="M32" i="1"/>
  <c r="M17" i="1"/>
  <c r="M8" i="1"/>
  <c r="M23" i="1"/>
  <c r="M22" i="1"/>
  <c r="M34" i="1"/>
  <c r="M19" i="1"/>
  <c r="M25" i="1"/>
  <c r="M27" i="1"/>
  <c r="M5" i="1"/>
  <c r="M15" i="1"/>
  <c r="M7" i="1"/>
  <c r="M16" i="1"/>
  <c r="M24" i="1"/>
  <c r="M28" i="1"/>
  <c r="M20" i="1"/>
  <c r="M29" i="1"/>
  <c r="M6" i="1"/>
  <c r="M21" i="1"/>
  <c r="M14" i="1"/>
  <c r="M10" i="1"/>
  <c r="M13" i="1"/>
  <c r="M18" i="1"/>
  <c r="M33" i="1"/>
  <c r="K5" i="1"/>
  <c r="K15" i="1"/>
  <c r="K18" i="1"/>
  <c r="I12" i="1"/>
  <c r="J12" i="1" s="1"/>
  <c r="I26" i="1"/>
  <c r="K26" i="1" s="1"/>
  <c r="I9" i="1"/>
  <c r="L9" i="1" s="1"/>
  <c r="I30" i="1"/>
  <c r="L30" i="1" s="1"/>
  <c r="I31" i="1"/>
  <c r="L31" i="1" s="1"/>
  <c r="I11" i="1"/>
  <c r="K11" i="1" s="1"/>
  <c r="I32" i="1"/>
  <c r="L32" i="1" s="1"/>
  <c r="I17" i="1"/>
  <c r="J17" i="1" s="1"/>
  <c r="I8" i="1"/>
  <c r="K8" i="1" s="1"/>
  <c r="I23" i="1"/>
  <c r="L23" i="1" s="1"/>
  <c r="I22" i="1"/>
  <c r="L22" i="1" s="1"/>
  <c r="I34" i="1"/>
  <c r="K34" i="1" s="1"/>
  <c r="I19" i="1"/>
  <c r="K19" i="1" s="1"/>
  <c r="I25" i="1"/>
  <c r="L25" i="1" s="1"/>
  <c r="I27" i="1"/>
  <c r="K27" i="1" s="1"/>
  <c r="I5" i="1"/>
  <c r="L5" i="1" s="1"/>
  <c r="I15" i="1"/>
  <c r="L15" i="1" s="1"/>
  <c r="I7" i="1"/>
  <c r="K7" i="1" s="1"/>
  <c r="I16" i="1"/>
  <c r="J16" i="1" s="1"/>
  <c r="I24" i="1"/>
  <c r="J24" i="1" s="1"/>
  <c r="I28" i="1"/>
  <c r="K28" i="1" s="1"/>
  <c r="I20" i="1"/>
  <c r="L20" i="1" s="1"/>
  <c r="I29" i="1"/>
  <c r="L29" i="1" s="1"/>
  <c r="I6" i="1"/>
  <c r="K6" i="1" s="1"/>
  <c r="I21" i="1"/>
  <c r="K21" i="1" s="1"/>
  <c r="I14" i="1"/>
  <c r="L14" i="1" s="1"/>
  <c r="I10" i="1"/>
  <c r="K10" i="1" s="1"/>
  <c r="I13" i="1"/>
  <c r="L13" i="1" s="1"/>
  <c r="I18" i="1"/>
  <c r="L18" i="1" s="1"/>
  <c r="I33" i="1"/>
  <c r="L33" i="1" s="1"/>
  <c r="L22" i="3" l="1"/>
  <c r="K17" i="3"/>
  <c r="J22" i="3"/>
  <c r="J10" i="3"/>
  <c r="L11" i="3"/>
  <c r="K16" i="3"/>
  <c r="K22" i="1"/>
  <c r="L23" i="3"/>
  <c r="J16" i="3"/>
  <c r="K28" i="3"/>
  <c r="K11" i="3"/>
  <c r="L28" i="3"/>
  <c r="L17" i="3"/>
  <c r="K23" i="3"/>
  <c r="J35" i="5"/>
  <c r="L35" i="5"/>
  <c r="L18" i="4"/>
  <c r="L12" i="4"/>
  <c r="L24" i="4"/>
  <c r="L30" i="4"/>
  <c r="L6" i="4"/>
  <c r="L8" i="4"/>
  <c r="L14" i="4"/>
  <c r="L20" i="4"/>
  <c r="L26" i="4"/>
  <c r="L32" i="4"/>
  <c r="K7" i="4"/>
  <c r="K13" i="4"/>
  <c r="K19" i="4"/>
  <c r="K25" i="4"/>
  <c r="K31" i="4"/>
  <c r="J6" i="4"/>
  <c r="L7" i="4"/>
  <c r="J12" i="4"/>
  <c r="L13" i="4"/>
  <c r="J18" i="4"/>
  <c r="L19" i="4"/>
  <c r="J24" i="4"/>
  <c r="L25" i="4"/>
  <c r="J30" i="4"/>
  <c r="L31" i="4"/>
  <c r="L6" i="3"/>
  <c r="L12" i="3"/>
  <c r="L18" i="3"/>
  <c r="L24" i="3"/>
  <c r="L30" i="3"/>
  <c r="K23" i="1"/>
  <c r="K13" i="1"/>
  <c r="K30" i="1"/>
  <c r="K20" i="1"/>
  <c r="K29" i="1"/>
  <c r="K31" i="1"/>
  <c r="J10" i="1"/>
  <c r="J27" i="1"/>
  <c r="J9" i="1"/>
  <c r="L28" i="1"/>
  <c r="L27" i="1"/>
  <c r="J25" i="1"/>
  <c r="J26" i="1"/>
  <c r="L24" i="1"/>
  <c r="L17" i="1"/>
  <c r="J32" i="1"/>
  <c r="L12" i="1"/>
  <c r="J33" i="1"/>
  <c r="J6" i="1"/>
  <c r="J7" i="1"/>
  <c r="J34" i="1"/>
  <c r="J11" i="1"/>
  <c r="K33" i="1"/>
  <c r="K14" i="1"/>
  <c r="K24" i="1"/>
  <c r="K25" i="1"/>
  <c r="K17" i="1"/>
  <c r="L6" i="1"/>
  <c r="L7" i="1"/>
  <c r="L34" i="1"/>
  <c r="L11" i="1"/>
  <c r="J28" i="1"/>
  <c r="L10" i="1"/>
  <c r="L8" i="1"/>
  <c r="L26" i="1"/>
  <c r="J21" i="1"/>
  <c r="J19" i="1"/>
  <c r="K9" i="1"/>
  <c r="L21" i="1"/>
  <c r="L16" i="1"/>
  <c r="L19" i="1"/>
  <c r="J18" i="1"/>
  <c r="J29" i="1"/>
  <c r="J15" i="1"/>
  <c r="J22" i="1"/>
  <c r="J31" i="1"/>
  <c r="K12" i="1"/>
  <c r="K16" i="1"/>
  <c r="K32" i="1"/>
  <c r="J8" i="1"/>
  <c r="J14" i="1"/>
  <c r="J13" i="1"/>
  <c r="J20" i="1"/>
  <c r="J5" i="1"/>
  <c r="J23" i="1"/>
  <c r="J30" i="1"/>
  <c r="K16" i="5"/>
  <c r="L23" i="5"/>
  <c r="J29" i="5"/>
  <c r="L18" i="5"/>
  <c r="K29" i="5"/>
  <c r="K23" i="5"/>
  <c r="L6" i="5"/>
  <c r="L16" i="5"/>
  <c r="K10" i="5"/>
  <c r="L12" i="5"/>
  <c r="L10" i="5"/>
  <c r="L31" i="5"/>
  <c r="K5" i="5"/>
  <c r="K11" i="5"/>
  <c r="K17" i="5"/>
  <c r="K24" i="5"/>
  <c r="K30" i="5"/>
  <c r="L5" i="5"/>
  <c r="L11" i="5"/>
  <c r="L17" i="5"/>
  <c r="L24" i="5"/>
  <c r="L30" i="5"/>
  <c r="L25" i="5"/>
  <c r="J8" i="5"/>
  <c r="K9" i="5"/>
  <c r="J14" i="5"/>
  <c r="K15" i="5"/>
  <c r="J21" i="5"/>
  <c r="K22" i="5"/>
  <c r="J27" i="5"/>
  <c r="J33" i="5"/>
  <c r="K34" i="5"/>
  <c r="J7" i="5"/>
  <c r="K8" i="5"/>
  <c r="L15" i="5"/>
  <c r="L22" i="5"/>
  <c r="J6" i="5"/>
  <c r="K7" i="5"/>
  <c r="J12" i="5"/>
  <c r="K13" i="5"/>
  <c r="L14" i="5"/>
  <c r="J18" i="5"/>
  <c r="K19" i="5"/>
  <c r="L21" i="5"/>
  <c r="L36" i="5" s="1"/>
  <c r="J25" i="5"/>
  <c r="K26" i="5"/>
  <c r="L27" i="5"/>
  <c r="J31" i="5"/>
  <c r="K32" i="5"/>
  <c r="L33" i="5"/>
  <c r="L13" i="5"/>
  <c r="L19" i="5"/>
  <c r="L26" i="5"/>
  <c r="L32" i="5"/>
  <c r="J9" i="5"/>
  <c r="J28" i="5"/>
  <c r="J34" i="5"/>
  <c r="K28" i="5"/>
  <c r="J5" i="4"/>
  <c r="J17" i="4"/>
  <c r="K5" i="4"/>
  <c r="J10" i="4"/>
  <c r="K11" i="4"/>
  <c r="J16" i="4"/>
  <c r="K17" i="4"/>
  <c r="J22" i="4"/>
  <c r="K23" i="4"/>
  <c r="J28" i="4"/>
  <c r="K29" i="4"/>
  <c r="J34" i="4"/>
  <c r="K34" i="4"/>
  <c r="J11" i="4"/>
  <c r="J29" i="4"/>
  <c r="J8" i="4"/>
  <c r="K9" i="4"/>
  <c r="L10" i="4"/>
  <c r="J14" i="4"/>
  <c r="K15" i="4"/>
  <c r="L16" i="4"/>
  <c r="J20" i="4"/>
  <c r="K21" i="4"/>
  <c r="L22" i="4"/>
  <c r="J26" i="4"/>
  <c r="K27" i="4"/>
  <c r="L28" i="4"/>
  <c r="J32" i="4"/>
  <c r="K33" i="4"/>
  <c r="J23" i="4"/>
  <c r="J9" i="4"/>
  <c r="J15" i="4"/>
  <c r="J21" i="4"/>
  <c r="J27" i="4"/>
  <c r="J33" i="4"/>
  <c r="J9" i="3"/>
  <c r="J15" i="3"/>
  <c r="J21" i="3"/>
  <c r="J27" i="3"/>
  <c r="J33" i="3"/>
  <c r="J8" i="3"/>
  <c r="K9" i="3"/>
  <c r="J14" i="3"/>
  <c r="K15" i="3"/>
  <c r="J20" i="3"/>
  <c r="K21" i="3"/>
  <c r="J26" i="3"/>
  <c r="K27" i="3"/>
  <c r="J32" i="3"/>
  <c r="K33" i="3"/>
  <c r="J7" i="3"/>
  <c r="K8" i="3"/>
  <c r="J13" i="3"/>
  <c r="K14" i="3"/>
  <c r="J19" i="3"/>
  <c r="K20" i="3"/>
  <c r="J25" i="3"/>
  <c r="K26" i="3"/>
  <c r="J31" i="3"/>
  <c r="K32" i="3"/>
  <c r="J6" i="3"/>
  <c r="K7" i="3"/>
  <c r="J12" i="3"/>
  <c r="K13" i="3"/>
  <c r="J18" i="3"/>
  <c r="K19" i="3"/>
  <c r="J24" i="3"/>
  <c r="K25" i="3"/>
  <c r="J30" i="3"/>
  <c r="K31" i="3"/>
  <c r="L20" i="5" l="1"/>
  <c r="L37" i="5" s="1"/>
</calcChain>
</file>

<file path=xl/sharedStrings.xml><?xml version="1.0" encoding="utf-8"?>
<sst xmlns="http://schemas.openxmlformats.org/spreadsheetml/2006/main" count="429" uniqueCount="55">
  <si>
    <t xml:space="preserve">ФИО </t>
  </si>
  <si>
    <t>Показатель IQ</t>
  </si>
  <si>
    <t>Показатель внимания</t>
  </si>
  <si>
    <t>Организация</t>
  </si>
  <si>
    <t>Пол</t>
  </si>
  <si>
    <t>Общее время решения задач</t>
  </si>
  <si>
    <t>Возраст</t>
  </si>
  <si>
    <t>Кристина З.</t>
  </si>
  <si>
    <t>Гавриил Л.</t>
  </si>
  <si>
    <t>Павел К.</t>
  </si>
  <si>
    <t>Арнольд Ч.</t>
  </si>
  <si>
    <t>Алексей Л.</t>
  </si>
  <si>
    <t>Мария И.</t>
  </si>
  <si>
    <t>Инна Ш.</t>
  </si>
  <si>
    <t>Диана Щ.</t>
  </si>
  <si>
    <t>Александр Ф.</t>
  </si>
  <si>
    <t>Ольга И.</t>
  </si>
  <si>
    <t>Клара З.</t>
  </si>
  <si>
    <t>Роман С</t>
  </si>
  <si>
    <t>Кирилл З.</t>
  </si>
  <si>
    <t>Михаил Г.</t>
  </si>
  <si>
    <t>Лора С.</t>
  </si>
  <si>
    <t>Андрей П.</t>
  </si>
  <si>
    <t>Вера М.</t>
  </si>
  <si>
    <t>Надежда П.</t>
  </si>
  <si>
    <t>Светлана П.</t>
  </si>
  <si>
    <t>Антон В.</t>
  </si>
  <si>
    <t>Юна В.</t>
  </si>
  <si>
    <t>Владимир С.</t>
  </si>
  <si>
    <t>Кузьма Р.</t>
  </si>
  <si>
    <t>Ева Б.</t>
  </si>
  <si>
    <t>Юлия К.</t>
  </si>
  <si>
    <t>Соня А.</t>
  </si>
  <si>
    <t>Алексей Б.</t>
  </si>
  <si>
    <t>Дмитрий И.</t>
  </si>
  <si>
    <t>Геннадий Б.</t>
  </si>
  <si>
    <t>Татьяна Н.</t>
  </si>
  <si>
    <t>ж</t>
  </si>
  <si>
    <t>м</t>
  </si>
  <si>
    <t>УрГПУ</t>
  </si>
  <si>
    <t>Среднее время верного решения</t>
  </si>
  <si>
    <t>Среднее время решения 1 задачи</t>
  </si>
  <si>
    <t>Кол-во нерешенных задач</t>
  </si>
  <si>
    <t>Кол-во ошибок</t>
  </si>
  <si>
    <t>Кол-во  задач</t>
  </si>
  <si>
    <t>Среднее время ошибочного решения</t>
  </si>
  <si>
    <t>Уровень развития познавательных способостей</t>
  </si>
  <si>
    <t>УрГЭУ</t>
  </si>
  <si>
    <t>&lt;7</t>
  </si>
  <si>
    <t>&lt;6</t>
  </si>
  <si>
    <t>&gt;20</t>
  </si>
  <si>
    <t>&gt;24</t>
  </si>
  <si>
    <t>Общее среднее</t>
  </si>
  <si>
    <t>УрГЭУ Среднее</t>
  </si>
  <si>
    <t>УрГПУ 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</si>
</sst>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 Cyr"/>
    </font>
    <font>
      <b/>
      <sz val="12"/>
      <name val="Arial Cyr"/>
    </font>
    <font>
      <sz val="8"/>
      <name val="Arial Cyr"/>
    </font>
    <font>
      <sz val="18"/>
      <name val="Arial Cyr"/>
    </font>
    <font>
      <b/>
      <sz val="11"/>
      <color rgb="FF3F3F3F"/>
      <name val="Calibri"/>
      <family val="2"/>
      <charset val="204"/>
      <scheme val="minor"/>
    </font>
    <font>
      <sz val="12"/>
      <name val="Arial Cyr"/>
      <charset val="204"/>
    </font>
    <font>
      <b/>
      <sz val="11"/>
      <color rgb="FF3F3F3F"/>
      <name val="Bahnschrift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ck">
        <color theme="5" tint="-0.24994659260841701"/>
      </right>
      <top style="thin">
        <color rgb="FF3F3F3F"/>
      </top>
      <bottom style="thick">
        <color theme="5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rgb="FF3F3F3F"/>
      </top>
      <bottom style="thick">
        <color theme="5" tint="-0.24994659260841701"/>
      </bottom>
      <diagonal/>
    </border>
    <border>
      <left style="thick">
        <color theme="5" tint="-0.24994659260841701"/>
      </left>
      <right style="thin">
        <color rgb="FF3F3F3F"/>
      </right>
      <top style="thin">
        <color rgb="FF3F3F3F"/>
      </top>
      <bottom style="thick">
        <color theme="5" tint="-0.24994659260841701"/>
      </bottom>
      <diagonal/>
    </border>
    <border>
      <left style="thin">
        <color rgb="FF3F3F3F"/>
      </left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ck">
        <color theme="5" tint="-0.24994659260841701"/>
      </left>
      <right style="thin">
        <color rgb="FF3F3F3F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n">
        <color rgb="FF3F3F3F"/>
      </left>
      <right style="thick">
        <color theme="5" tint="-0.24994659260841701"/>
      </right>
      <top style="thick">
        <color theme="5" tint="-0.24994659260841701"/>
      </top>
      <bottom style="thin">
        <color rgb="FF3F3F3F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n">
        <color rgb="FF3F3F3F"/>
      </bottom>
      <diagonal/>
    </border>
    <border>
      <left style="thick">
        <color theme="5" tint="-0.24994659260841701"/>
      </left>
      <right style="thin">
        <color rgb="FF3F3F3F"/>
      </right>
      <top style="thick">
        <color theme="5" tint="-0.24994659260841701"/>
      </top>
      <bottom style="thin">
        <color rgb="FF3F3F3F"/>
      </bottom>
      <diagonal/>
    </border>
  </borders>
  <cellStyleXfs count="2">
    <xf numFmtId="0" fontId="0" fillId="0" borderId="0"/>
    <xf numFmtId="0" fontId="4" fillId="2" borderId="1" applyNumberFormat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6" fillId="2" borderId="2" xfId="1" applyFont="1" applyBorder="1" applyAlignment="1">
      <alignment horizontal="center" vertical="center" wrapText="1"/>
    </xf>
    <xf numFmtId="0" fontId="6" fillId="2" borderId="3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6" fillId="2" borderId="5" xfId="1" applyFont="1" applyBorder="1"/>
    <xf numFmtId="0" fontId="6" fillId="2" borderId="6" xfId="1" applyFont="1" applyBorder="1" applyAlignment="1">
      <alignment horizontal="center"/>
    </xf>
    <xf numFmtId="0" fontId="6" fillId="2" borderId="6" xfId="1" applyFont="1" applyBorder="1"/>
    <xf numFmtId="164" fontId="6" fillId="2" borderId="6" xfId="1" applyNumberFormat="1" applyFont="1" applyBorder="1"/>
    <xf numFmtId="164" fontId="6" fillId="2" borderId="7" xfId="1" applyNumberFormat="1" applyFont="1" applyBorder="1"/>
    <xf numFmtId="0" fontId="6" fillId="2" borderId="8" xfId="1" applyFont="1" applyBorder="1"/>
    <xf numFmtId="0" fontId="6" fillId="2" borderId="9" xfId="1" applyFont="1" applyBorder="1" applyAlignment="1">
      <alignment horizontal="center"/>
    </xf>
    <xf numFmtId="0" fontId="6" fillId="2" borderId="9" xfId="1" applyFont="1" applyBorder="1"/>
    <xf numFmtId="164" fontId="6" fillId="2" borderId="9" xfId="1" applyNumberFormat="1" applyFont="1" applyBorder="1"/>
    <xf numFmtId="164" fontId="6" fillId="2" borderId="10" xfId="1" applyNumberFormat="1" applyFont="1" applyBorder="1"/>
    <xf numFmtId="0" fontId="6" fillId="2" borderId="0" xfId="1" applyFont="1" applyBorder="1"/>
    <xf numFmtId="0" fontId="6" fillId="2" borderId="0" xfId="1" applyFont="1" applyBorder="1" applyAlignment="1">
      <alignment horizontal="center"/>
    </xf>
    <xf numFmtId="164" fontId="6" fillId="2" borderId="0" xfId="1" applyNumberFormat="1" applyFont="1" applyBorder="1"/>
    <xf numFmtId="0" fontId="3" fillId="0" borderId="0" xfId="0" applyFont="1" applyAlignment="1">
      <alignment horizontal="center"/>
    </xf>
  </cellXfs>
  <cellStyles count="2">
    <cellStyle name="Вывод" xfId="1" builtinId="21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285750</xdr:colOff>
      <xdr:row>3</xdr:row>
      <xdr:rowOff>171450</xdr:rowOff>
    </xdr:from>
    <xdr:to>
      <xdr:col>26</xdr:col>
      <xdr:colOff>58172</xdr:colOff>
      <xdr:row>18</xdr:row>
      <xdr:rowOff>114785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052BDAF-2C2A-4317-A1CB-5E9C5DD2C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5775" y="790575"/>
          <a:ext cx="7325747" cy="3477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P38"/>
  <sheetViews>
    <sheetView topLeftCell="A4" workbookViewId="0">
      <selection activeCell="A5" sqref="A5"/>
    </sheetView>
  </sheetViews>
  <sheetFormatPr defaultColWidth="8.6640625" defaultRowHeight="13.2" x14ac:dyDescent="0.25"/>
  <cols>
    <col min="1" max="1" width="20" customWidth="1"/>
    <col min="2" max="2" width="9.109375" style="2" customWidth="1"/>
    <col min="3" max="3" width="11.33203125" customWidth="1"/>
    <col min="4" max="4" width="12.33203125" customWidth="1"/>
    <col min="5" max="5" width="12.44140625" customWidth="1"/>
    <col min="6" max="7" width="11.44140625" customWidth="1"/>
    <col min="8" max="8" width="17.109375" customWidth="1"/>
    <col min="9" max="9" width="12.44140625" customWidth="1"/>
    <col min="10" max="10" width="12.109375" customWidth="1"/>
    <col min="11" max="11" width="15.5546875" customWidth="1"/>
    <col min="12" max="13" width="14.5546875" customWidth="1"/>
  </cols>
  <sheetData>
    <row r="1" spans="1:16" ht="22.8" x14ac:dyDescent="0.4">
      <c r="A1" s="21" t="s">
        <v>46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4" spans="1:16" s="1" customFormat="1" ht="55.8" thickBot="1" x14ac:dyDescent="0.3">
      <c r="A4" s="5" t="s">
        <v>0</v>
      </c>
      <c r="B4" s="6" t="s">
        <v>4</v>
      </c>
      <c r="C4" s="6" t="s">
        <v>6</v>
      </c>
      <c r="D4" s="6" t="s">
        <v>3</v>
      </c>
      <c r="E4" s="6" t="s">
        <v>5</v>
      </c>
      <c r="F4" s="6" t="s">
        <v>44</v>
      </c>
      <c r="G4" s="6" t="s">
        <v>43</v>
      </c>
      <c r="H4" s="6" t="s">
        <v>42</v>
      </c>
      <c r="I4" s="6" t="s">
        <v>41</v>
      </c>
      <c r="J4" s="6" t="s">
        <v>40</v>
      </c>
      <c r="K4" s="6" t="s">
        <v>45</v>
      </c>
      <c r="L4" s="6" t="s">
        <v>1</v>
      </c>
      <c r="M4" s="7" t="s">
        <v>2</v>
      </c>
      <c r="P4" s="4"/>
    </row>
    <row r="5" spans="1:16" ht="15" thickTop="1" thickBot="1" x14ac:dyDescent="0.3">
      <c r="A5" s="8" t="s">
        <v>15</v>
      </c>
      <c r="B5" s="9" t="s">
        <v>38</v>
      </c>
      <c r="C5" s="10">
        <v>19</v>
      </c>
      <c r="D5" s="10" t="s">
        <v>47</v>
      </c>
      <c r="E5" s="10">
        <v>423</v>
      </c>
      <c r="F5" s="10">
        <v>50</v>
      </c>
      <c r="G5" s="10">
        <v>5</v>
      </c>
      <c r="H5" s="10">
        <v>2</v>
      </c>
      <c r="I5" s="11">
        <f t="shared" ref="I5:I34" si="0">E5/(F5-H5)</f>
        <v>8.8125</v>
      </c>
      <c r="J5" s="11">
        <f t="shared" ref="J5:J34" si="1">I5*(F5-G5-H5)</f>
        <v>378.9375</v>
      </c>
      <c r="K5" s="11">
        <f t="shared" ref="K5:K34" si="2">I5*G5</f>
        <v>44.0625</v>
      </c>
      <c r="L5" s="11">
        <f t="shared" ref="L5:L34" si="3">(F5-H5)/I5</f>
        <v>5.4468085106382977</v>
      </c>
      <c r="M5" s="12">
        <f t="shared" ref="M5:M34" si="4">F5/G5</f>
        <v>10</v>
      </c>
    </row>
    <row r="6" spans="1:16" ht="15" thickTop="1" thickBot="1" x14ac:dyDescent="0.3">
      <c r="A6" s="8" t="s">
        <v>33</v>
      </c>
      <c r="B6" s="9" t="s">
        <v>38</v>
      </c>
      <c r="C6" s="10">
        <v>18</v>
      </c>
      <c r="D6" s="10" t="s">
        <v>47</v>
      </c>
      <c r="E6" s="10">
        <v>453</v>
      </c>
      <c r="F6" s="10">
        <v>50</v>
      </c>
      <c r="G6" s="10">
        <v>13</v>
      </c>
      <c r="H6" s="10">
        <v>5</v>
      </c>
      <c r="I6" s="11">
        <f t="shared" si="0"/>
        <v>10.066666666666666</v>
      </c>
      <c r="J6" s="11">
        <f t="shared" si="1"/>
        <v>322.13333333333333</v>
      </c>
      <c r="K6" s="11">
        <f t="shared" si="2"/>
        <v>130.86666666666667</v>
      </c>
      <c r="L6" s="11">
        <f t="shared" si="3"/>
        <v>4.4701986754966887</v>
      </c>
      <c r="M6" s="12">
        <f t="shared" si="4"/>
        <v>3.8461538461538463</v>
      </c>
    </row>
    <row r="7" spans="1:16" ht="15" thickTop="1" thickBot="1" x14ac:dyDescent="0.3">
      <c r="A7" s="8" t="s">
        <v>11</v>
      </c>
      <c r="B7" s="9" t="s">
        <v>38</v>
      </c>
      <c r="C7" s="10">
        <v>19</v>
      </c>
      <c r="D7" s="10" t="s">
        <v>47</v>
      </c>
      <c r="E7" s="10">
        <v>435</v>
      </c>
      <c r="F7" s="10">
        <v>50</v>
      </c>
      <c r="G7" s="10">
        <v>8</v>
      </c>
      <c r="H7" s="10">
        <v>2</v>
      </c>
      <c r="I7" s="11">
        <f t="shared" si="0"/>
        <v>9.0625</v>
      </c>
      <c r="J7" s="11">
        <f t="shared" si="1"/>
        <v>362.5</v>
      </c>
      <c r="K7" s="11">
        <f t="shared" si="2"/>
        <v>72.5</v>
      </c>
      <c r="L7" s="11">
        <f t="shared" si="3"/>
        <v>5.296551724137931</v>
      </c>
      <c r="M7" s="12">
        <f t="shared" si="4"/>
        <v>6.25</v>
      </c>
    </row>
    <row r="8" spans="1:16" ht="15" thickTop="1" thickBot="1" x14ac:dyDescent="0.3">
      <c r="A8" s="8" t="s">
        <v>22</v>
      </c>
      <c r="B8" s="9" t="s">
        <v>38</v>
      </c>
      <c r="C8" s="10">
        <v>20</v>
      </c>
      <c r="D8" s="10" t="s">
        <v>39</v>
      </c>
      <c r="E8" s="10">
        <v>457</v>
      </c>
      <c r="F8" s="10">
        <v>50</v>
      </c>
      <c r="G8" s="10">
        <v>12</v>
      </c>
      <c r="H8" s="10">
        <v>5</v>
      </c>
      <c r="I8" s="11">
        <f t="shared" si="0"/>
        <v>10.155555555555555</v>
      </c>
      <c r="J8" s="11">
        <f t="shared" si="1"/>
        <v>335.13333333333333</v>
      </c>
      <c r="K8" s="11">
        <f t="shared" si="2"/>
        <v>121.86666666666666</v>
      </c>
      <c r="L8" s="11">
        <f t="shared" si="3"/>
        <v>4.4310722100656461</v>
      </c>
      <c r="M8" s="12">
        <f t="shared" si="4"/>
        <v>4.166666666666667</v>
      </c>
    </row>
    <row r="9" spans="1:16" ht="15" thickTop="1" thickBot="1" x14ac:dyDescent="0.3">
      <c r="A9" s="8" t="s">
        <v>26</v>
      </c>
      <c r="B9" s="9" t="s">
        <v>38</v>
      </c>
      <c r="C9" s="10">
        <v>20</v>
      </c>
      <c r="D9" s="10" t="s">
        <v>39</v>
      </c>
      <c r="E9" s="10">
        <v>437</v>
      </c>
      <c r="F9" s="10">
        <v>50</v>
      </c>
      <c r="G9" s="10">
        <v>6</v>
      </c>
      <c r="H9" s="10">
        <v>3</v>
      </c>
      <c r="I9" s="11">
        <f t="shared" si="0"/>
        <v>9.2978723404255312</v>
      </c>
      <c r="J9" s="11">
        <f t="shared" si="1"/>
        <v>381.21276595744678</v>
      </c>
      <c r="K9" s="11">
        <f t="shared" si="2"/>
        <v>55.787234042553187</v>
      </c>
      <c r="L9" s="11">
        <f t="shared" si="3"/>
        <v>5.0549199084668199</v>
      </c>
      <c r="M9" s="12">
        <f t="shared" si="4"/>
        <v>8.3333333333333339</v>
      </c>
    </row>
    <row r="10" spans="1:16" ht="15" thickTop="1" thickBot="1" x14ac:dyDescent="0.3">
      <c r="A10" s="8" t="s">
        <v>10</v>
      </c>
      <c r="B10" s="9" t="s">
        <v>38</v>
      </c>
      <c r="C10" s="10">
        <v>18</v>
      </c>
      <c r="D10" s="10" t="s">
        <v>47</v>
      </c>
      <c r="E10" s="10">
        <v>441</v>
      </c>
      <c r="F10" s="10">
        <v>50</v>
      </c>
      <c r="G10" s="10">
        <v>19</v>
      </c>
      <c r="H10" s="10">
        <v>1</v>
      </c>
      <c r="I10" s="11">
        <f t="shared" si="0"/>
        <v>9</v>
      </c>
      <c r="J10" s="11">
        <f t="shared" si="1"/>
        <v>270</v>
      </c>
      <c r="K10" s="11">
        <f t="shared" si="2"/>
        <v>171</v>
      </c>
      <c r="L10" s="11">
        <f t="shared" si="3"/>
        <v>5.4444444444444446</v>
      </c>
      <c r="M10" s="12">
        <f t="shared" si="4"/>
        <v>2.6315789473684212</v>
      </c>
    </row>
    <row r="11" spans="1:16" ht="15" thickTop="1" thickBot="1" x14ac:dyDescent="0.3">
      <c r="A11" s="8" t="s">
        <v>23</v>
      </c>
      <c r="B11" s="9" t="s">
        <v>37</v>
      </c>
      <c r="C11" s="10">
        <v>20</v>
      </c>
      <c r="D11" s="10" t="s">
        <v>39</v>
      </c>
      <c r="E11" s="10">
        <v>449</v>
      </c>
      <c r="F11" s="10">
        <v>50</v>
      </c>
      <c r="G11" s="10">
        <v>12</v>
      </c>
      <c r="H11" s="10">
        <v>0</v>
      </c>
      <c r="I11" s="11">
        <f t="shared" si="0"/>
        <v>8.98</v>
      </c>
      <c r="J11" s="11">
        <f t="shared" si="1"/>
        <v>341.24</v>
      </c>
      <c r="K11" s="11">
        <f t="shared" si="2"/>
        <v>107.76</v>
      </c>
      <c r="L11" s="11">
        <f t="shared" si="3"/>
        <v>5.5679287305122491</v>
      </c>
      <c r="M11" s="12">
        <f t="shared" si="4"/>
        <v>4.166666666666667</v>
      </c>
    </row>
    <row r="12" spans="1:16" ht="15" thickTop="1" thickBot="1" x14ac:dyDescent="0.3">
      <c r="A12" s="8" t="s">
        <v>28</v>
      </c>
      <c r="B12" s="9" t="s">
        <v>38</v>
      </c>
      <c r="C12" s="10">
        <v>21</v>
      </c>
      <c r="D12" s="10" t="s">
        <v>39</v>
      </c>
      <c r="E12" s="10">
        <v>429</v>
      </c>
      <c r="F12" s="10">
        <v>50</v>
      </c>
      <c r="G12" s="10">
        <v>1</v>
      </c>
      <c r="H12" s="10">
        <v>3</v>
      </c>
      <c r="I12" s="11">
        <f t="shared" si="0"/>
        <v>9.1276595744680851</v>
      </c>
      <c r="J12" s="11">
        <f t="shared" si="1"/>
        <v>419.87234042553189</v>
      </c>
      <c r="K12" s="11">
        <f t="shared" si="2"/>
        <v>9.1276595744680851</v>
      </c>
      <c r="L12" s="11">
        <f t="shared" si="3"/>
        <v>5.1491841491841495</v>
      </c>
      <c r="M12" s="12">
        <f t="shared" si="4"/>
        <v>50</v>
      </c>
    </row>
    <row r="13" spans="1:16" ht="15" thickTop="1" thickBot="1" x14ac:dyDescent="0.3">
      <c r="A13" s="8" t="s">
        <v>8</v>
      </c>
      <c r="B13" s="9" t="s">
        <v>38</v>
      </c>
      <c r="C13" s="10">
        <v>18</v>
      </c>
      <c r="D13" s="10" t="s">
        <v>47</v>
      </c>
      <c r="E13" s="10">
        <v>450</v>
      </c>
      <c r="F13" s="10">
        <v>50</v>
      </c>
      <c r="G13" s="10">
        <v>1</v>
      </c>
      <c r="H13" s="10">
        <v>5</v>
      </c>
      <c r="I13" s="11">
        <f t="shared" si="0"/>
        <v>10</v>
      </c>
      <c r="J13" s="11">
        <f t="shared" si="1"/>
        <v>440</v>
      </c>
      <c r="K13" s="11">
        <f t="shared" si="2"/>
        <v>10</v>
      </c>
      <c r="L13" s="11">
        <f t="shared" si="3"/>
        <v>4.5</v>
      </c>
      <c r="M13" s="12">
        <f t="shared" si="4"/>
        <v>50</v>
      </c>
    </row>
    <row r="14" spans="1:16" ht="15" thickTop="1" thickBot="1" x14ac:dyDescent="0.3">
      <c r="A14" s="8" t="s">
        <v>35</v>
      </c>
      <c r="B14" s="9" t="s">
        <v>38</v>
      </c>
      <c r="C14" s="10">
        <v>18</v>
      </c>
      <c r="D14" s="10" t="s">
        <v>47</v>
      </c>
      <c r="E14" s="10">
        <v>438</v>
      </c>
      <c r="F14" s="10">
        <v>50</v>
      </c>
      <c r="G14" s="10">
        <v>21</v>
      </c>
      <c r="H14" s="10">
        <v>2</v>
      </c>
      <c r="I14" s="11">
        <f t="shared" si="0"/>
        <v>9.125</v>
      </c>
      <c r="J14" s="11">
        <f t="shared" si="1"/>
        <v>246.375</v>
      </c>
      <c r="K14" s="11">
        <f t="shared" si="2"/>
        <v>191.625</v>
      </c>
      <c r="L14" s="11">
        <f t="shared" si="3"/>
        <v>5.2602739726027394</v>
      </c>
      <c r="M14" s="12">
        <f t="shared" si="4"/>
        <v>2.3809523809523809</v>
      </c>
    </row>
    <row r="15" spans="1:16" ht="15" thickTop="1" thickBot="1" x14ac:dyDescent="0.3">
      <c r="A15" s="8" t="s">
        <v>14</v>
      </c>
      <c r="B15" s="9" t="s">
        <v>37</v>
      </c>
      <c r="C15" s="10">
        <v>19</v>
      </c>
      <c r="D15" s="10" t="s">
        <v>47</v>
      </c>
      <c r="E15" s="10">
        <v>426</v>
      </c>
      <c r="F15" s="10">
        <v>50</v>
      </c>
      <c r="G15" s="10">
        <v>7</v>
      </c>
      <c r="H15" s="10">
        <v>2</v>
      </c>
      <c r="I15" s="11">
        <f t="shared" si="0"/>
        <v>8.875</v>
      </c>
      <c r="J15" s="11">
        <f t="shared" si="1"/>
        <v>363.875</v>
      </c>
      <c r="K15" s="11">
        <f t="shared" si="2"/>
        <v>62.125</v>
      </c>
      <c r="L15" s="11">
        <f t="shared" si="3"/>
        <v>5.408450704225352</v>
      </c>
      <c r="M15" s="12">
        <f t="shared" si="4"/>
        <v>7.1428571428571432</v>
      </c>
    </row>
    <row r="16" spans="1:16" ht="15" thickTop="1" thickBot="1" x14ac:dyDescent="0.3">
      <c r="A16" s="8" t="s">
        <v>34</v>
      </c>
      <c r="B16" s="9" t="s">
        <v>38</v>
      </c>
      <c r="C16" s="10">
        <v>18</v>
      </c>
      <c r="D16" s="10" t="s">
        <v>47</v>
      </c>
      <c r="E16" s="10">
        <v>447</v>
      </c>
      <c r="F16" s="10">
        <v>50</v>
      </c>
      <c r="G16" s="10">
        <v>3</v>
      </c>
      <c r="H16" s="10">
        <v>5</v>
      </c>
      <c r="I16" s="11">
        <f t="shared" si="0"/>
        <v>9.9333333333333336</v>
      </c>
      <c r="J16" s="11">
        <f t="shared" si="1"/>
        <v>417.2</v>
      </c>
      <c r="K16" s="11">
        <f t="shared" si="2"/>
        <v>29.8</v>
      </c>
      <c r="L16" s="11">
        <f t="shared" si="3"/>
        <v>4.5302013422818792</v>
      </c>
      <c r="M16" s="12">
        <f t="shared" si="4"/>
        <v>16.666666666666668</v>
      </c>
    </row>
    <row r="17" spans="1:13" ht="15" thickTop="1" thickBot="1" x14ac:dyDescent="0.3">
      <c r="A17" s="8" t="s">
        <v>30</v>
      </c>
      <c r="B17" s="9" t="s">
        <v>37</v>
      </c>
      <c r="C17" s="10">
        <v>21</v>
      </c>
      <c r="D17" s="10" t="s">
        <v>39</v>
      </c>
      <c r="E17" s="10">
        <v>421</v>
      </c>
      <c r="F17" s="10">
        <v>50</v>
      </c>
      <c r="G17" s="10">
        <v>13</v>
      </c>
      <c r="H17" s="10">
        <v>1</v>
      </c>
      <c r="I17" s="11">
        <f t="shared" si="0"/>
        <v>8.591836734693878</v>
      </c>
      <c r="J17" s="11">
        <f t="shared" si="1"/>
        <v>309.30612244897964</v>
      </c>
      <c r="K17" s="11">
        <f t="shared" si="2"/>
        <v>111.69387755102042</v>
      </c>
      <c r="L17" s="11">
        <f t="shared" si="3"/>
        <v>5.7030878859857479</v>
      </c>
      <c r="M17" s="12">
        <f t="shared" si="4"/>
        <v>3.8461538461538463</v>
      </c>
    </row>
    <row r="18" spans="1:13" ht="15" thickTop="1" thickBot="1" x14ac:dyDescent="0.3">
      <c r="A18" s="8" t="s">
        <v>13</v>
      </c>
      <c r="B18" s="9" t="s">
        <v>37</v>
      </c>
      <c r="C18" s="10">
        <v>19</v>
      </c>
      <c r="D18" s="10" t="s">
        <v>47</v>
      </c>
      <c r="E18" s="10">
        <v>429</v>
      </c>
      <c r="F18" s="10">
        <v>50</v>
      </c>
      <c r="G18" s="10">
        <v>20</v>
      </c>
      <c r="H18" s="10">
        <v>2</v>
      </c>
      <c r="I18" s="11">
        <f t="shared" si="0"/>
        <v>8.9375</v>
      </c>
      <c r="J18" s="11">
        <f t="shared" si="1"/>
        <v>250.25</v>
      </c>
      <c r="K18" s="11">
        <f t="shared" si="2"/>
        <v>178.75</v>
      </c>
      <c r="L18" s="11">
        <f t="shared" si="3"/>
        <v>5.3706293706293708</v>
      </c>
      <c r="M18" s="12">
        <f t="shared" si="4"/>
        <v>2.5</v>
      </c>
    </row>
    <row r="19" spans="1:13" ht="15" thickTop="1" thickBot="1" x14ac:dyDescent="0.3">
      <c r="A19" s="8" t="s">
        <v>19</v>
      </c>
      <c r="B19" s="9" t="s">
        <v>38</v>
      </c>
      <c r="C19" s="10">
        <v>20</v>
      </c>
      <c r="D19" s="10" t="s">
        <v>39</v>
      </c>
      <c r="E19" s="10">
        <v>469</v>
      </c>
      <c r="F19" s="10">
        <v>50</v>
      </c>
      <c r="G19" s="10">
        <v>1</v>
      </c>
      <c r="H19" s="10">
        <v>8</v>
      </c>
      <c r="I19" s="11">
        <f t="shared" si="0"/>
        <v>11.166666666666666</v>
      </c>
      <c r="J19" s="11">
        <f t="shared" si="1"/>
        <v>457.83333333333331</v>
      </c>
      <c r="K19" s="11">
        <f t="shared" si="2"/>
        <v>11.166666666666666</v>
      </c>
      <c r="L19" s="11">
        <f t="shared" si="3"/>
        <v>3.7611940298507465</v>
      </c>
      <c r="M19" s="12">
        <f t="shared" si="4"/>
        <v>50</v>
      </c>
    </row>
    <row r="20" spans="1:13" ht="15" thickTop="1" thickBot="1" x14ac:dyDescent="0.3">
      <c r="A20" s="8" t="s">
        <v>17</v>
      </c>
      <c r="B20" s="9" t="s">
        <v>37</v>
      </c>
      <c r="C20" s="10">
        <v>19</v>
      </c>
      <c r="D20" s="10" t="s">
        <v>47</v>
      </c>
      <c r="E20" s="10">
        <v>417</v>
      </c>
      <c r="F20" s="10">
        <v>50</v>
      </c>
      <c r="G20" s="10">
        <v>7</v>
      </c>
      <c r="H20" s="10">
        <v>8</v>
      </c>
      <c r="I20" s="11">
        <f t="shared" si="0"/>
        <v>9.9285714285714288</v>
      </c>
      <c r="J20" s="11">
        <f t="shared" si="1"/>
        <v>347.5</v>
      </c>
      <c r="K20" s="11">
        <f t="shared" si="2"/>
        <v>69.5</v>
      </c>
      <c r="L20" s="11">
        <f t="shared" si="3"/>
        <v>4.230215827338129</v>
      </c>
      <c r="M20" s="12">
        <f t="shared" si="4"/>
        <v>7.1428571428571432</v>
      </c>
    </row>
    <row r="21" spans="1:13" ht="15" thickTop="1" thickBot="1" x14ac:dyDescent="0.3">
      <c r="A21" s="8" t="s">
        <v>7</v>
      </c>
      <c r="B21" s="9" t="s">
        <v>37</v>
      </c>
      <c r="C21" s="10">
        <v>18</v>
      </c>
      <c r="D21" s="10" t="s">
        <v>47</v>
      </c>
      <c r="E21" s="10">
        <v>456</v>
      </c>
      <c r="F21" s="10">
        <v>50</v>
      </c>
      <c r="G21" s="10">
        <v>1</v>
      </c>
      <c r="H21" s="10">
        <v>5</v>
      </c>
      <c r="I21" s="11">
        <f t="shared" si="0"/>
        <v>10.133333333333333</v>
      </c>
      <c r="J21" s="11">
        <f t="shared" si="1"/>
        <v>445.86666666666667</v>
      </c>
      <c r="K21" s="11">
        <f t="shared" si="2"/>
        <v>10.133333333333333</v>
      </c>
      <c r="L21" s="11">
        <f t="shared" si="3"/>
        <v>4.4407894736842106</v>
      </c>
      <c r="M21" s="12">
        <f t="shared" si="4"/>
        <v>50</v>
      </c>
    </row>
    <row r="22" spans="1:13" ht="15" thickTop="1" thickBot="1" x14ac:dyDescent="0.3">
      <c r="A22" s="8" t="s">
        <v>29</v>
      </c>
      <c r="B22" s="9" t="s">
        <v>38</v>
      </c>
      <c r="C22" s="10">
        <v>21</v>
      </c>
      <c r="D22" s="10" t="s">
        <v>39</v>
      </c>
      <c r="E22" s="10">
        <v>425</v>
      </c>
      <c r="F22" s="10">
        <v>50</v>
      </c>
      <c r="G22" s="10">
        <v>13</v>
      </c>
      <c r="H22" s="10">
        <v>3</v>
      </c>
      <c r="I22" s="11">
        <f t="shared" si="0"/>
        <v>9.0425531914893611</v>
      </c>
      <c r="J22" s="11">
        <f t="shared" si="1"/>
        <v>307.44680851063828</v>
      </c>
      <c r="K22" s="11">
        <f t="shared" si="2"/>
        <v>117.55319148936169</v>
      </c>
      <c r="L22" s="11">
        <f t="shared" si="3"/>
        <v>5.19764705882353</v>
      </c>
      <c r="M22" s="12">
        <f t="shared" si="4"/>
        <v>3.8461538461538463</v>
      </c>
    </row>
    <row r="23" spans="1:13" ht="15" thickTop="1" thickBot="1" x14ac:dyDescent="0.3">
      <c r="A23" s="8" t="s">
        <v>21</v>
      </c>
      <c r="B23" s="9" t="s">
        <v>37</v>
      </c>
      <c r="C23" s="10">
        <v>20</v>
      </c>
      <c r="D23" s="10" t="s">
        <v>39</v>
      </c>
      <c r="E23" s="10">
        <v>461</v>
      </c>
      <c r="F23" s="10">
        <v>50</v>
      </c>
      <c r="G23" s="10">
        <v>12</v>
      </c>
      <c r="H23" s="10">
        <v>5</v>
      </c>
      <c r="I23" s="11">
        <f t="shared" si="0"/>
        <v>10.244444444444444</v>
      </c>
      <c r="J23" s="11">
        <f t="shared" si="1"/>
        <v>338.06666666666666</v>
      </c>
      <c r="K23" s="11">
        <f t="shared" si="2"/>
        <v>122.93333333333332</v>
      </c>
      <c r="L23" s="11">
        <f t="shared" si="3"/>
        <v>4.3926247288503255</v>
      </c>
      <c r="M23" s="12">
        <f t="shared" si="4"/>
        <v>4.166666666666667</v>
      </c>
    </row>
    <row r="24" spans="1:13" ht="15" thickTop="1" thickBot="1" x14ac:dyDescent="0.3">
      <c r="A24" s="8" t="s">
        <v>12</v>
      </c>
      <c r="B24" s="9" t="s">
        <v>37</v>
      </c>
      <c r="C24" s="10">
        <v>19</v>
      </c>
      <c r="D24" s="10" t="s">
        <v>47</v>
      </c>
      <c r="E24" s="10">
        <v>432</v>
      </c>
      <c r="F24" s="10">
        <v>50</v>
      </c>
      <c r="G24" s="10">
        <v>1</v>
      </c>
      <c r="H24" s="10">
        <v>2</v>
      </c>
      <c r="I24" s="11">
        <f t="shared" si="0"/>
        <v>9</v>
      </c>
      <c r="J24" s="11">
        <f t="shared" si="1"/>
        <v>423</v>
      </c>
      <c r="K24" s="11">
        <f t="shared" si="2"/>
        <v>9</v>
      </c>
      <c r="L24" s="11">
        <f t="shared" si="3"/>
        <v>5.333333333333333</v>
      </c>
      <c r="M24" s="12">
        <f t="shared" si="4"/>
        <v>50</v>
      </c>
    </row>
    <row r="25" spans="1:13" ht="15" thickTop="1" thickBot="1" x14ac:dyDescent="0.3">
      <c r="A25" s="8" t="s">
        <v>20</v>
      </c>
      <c r="B25" s="9" t="s">
        <v>38</v>
      </c>
      <c r="C25" s="10">
        <v>20</v>
      </c>
      <c r="D25" s="10" t="s">
        <v>39</v>
      </c>
      <c r="E25" s="10">
        <v>465</v>
      </c>
      <c r="F25" s="10">
        <v>50</v>
      </c>
      <c r="G25" s="10">
        <v>12</v>
      </c>
      <c r="H25" s="10">
        <v>8</v>
      </c>
      <c r="I25" s="11">
        <f t="shared" si="0"/>
        <v>11.071428571428571</v>
      </c>
      <c r="J25" s="11">
        <f t="shared" si="1"/>
        <v>332.14285714285711</v>
      </c>
      <c r="K25" s="11">
        <f t="shared" si="2"/>
        <v>132.85714285714286</v>
      </c>
      <c r="L25" s="11">
        <f t="shared" si="3"/>
        <v>3.7935483870967741</v>
      </c>
      <c r="M25" s="12">
        <f t="shared" si="4"/>
        <v>4.166666666666667</v>
      </c>
    </row>
    <row r="26" spans="1:13" ht="15" thickTop="1" thickBot="1" x14ac:dyDescent="0.3">
      <c r="A26" s="8" t="s">
        <v>24</v>
      </c>
      <c r="B26" s="9" t="s">
        <v>37</v>
      </c>
      <c r="C26" s="10">
        <v>20</v>
      </c>
      <c r="D26" s="10" t="s">
        <v>39</v>
      </c>
      <c r="E26" s="10">
        <v>445</v>
      </c>
      <c r="F26" s="10">
        <v>50</v>
      </c>
      <c r="G26" s="10">
        <v>4</v>
      </c>
      <c r="H26" s="10">
        <v>3</v>
      </c>
      <c r="I26" s="11">
        <f t="shared" si="0"/>
        <v>9.4680851063829792</v>
      </c>
      <c r="J26" s="11">
        <f t="shared" si="1"/>
        <v>407.12765957446811</v>
      </c>
      <c r="K26" s="11">
        <f t="shared" si="2"/>
        <v>37.872340425531917</v>
      </c>
      <c r="L26" s="11">
        <f t="shared" si="3"/>
        <v>4.9640449438202241</v>
      </c>
      <c r="M26" s="12">
        <f t="shared" si="4"/>
        <v>12.5</v>
      </c>
    </row>
    <row r="27" spans="1:13" ht="15" thickTop="1" thickBot="1" x14ac:dyDescent="0.3">
      <c r="A27" s="8" t="s">
        <v>16</v>
      </c>
      <c r="B27" s="9" t="s">
        <v>37</v>
      </c>
      <c r="C27" s="10">
        <v>19</v>
      </c>
      <c r="D27" s="10" t="s">
        <v>47</v>
      </c>
      <c r="E27" s="10">
        <v>420</v>
      </c>
      <c r="F27" s="10">
        <v>50</v>
      </c>
      <c r="G27" s="10">
        <v>1</v>
      </c>
      <c r="H27" s="10">
        <v>2</v>
      </c>
      <c r="I27" s="11">
        <f t="shared" si="0"/>
        <v>8.75</v>
      </c>
      <c r="J27" s="11">
        <f t="shared" si="1"/>
        <v>411.25</v>
      </c>
      <c r="K27" s="11">
        <f t="shared" si="2"/>
        <v>8.75</v>
      </c>
      <c r="L27" s="11">
        <f t="shared" si="3"/>
        <v>5.4857142857142858</v>
      </c>
      <c r="M27" s="12">
        <f t="shared" si="4"/>
        <v>50</v>
      </c>
    </row>
    <row r="28" spans="1:13" ht="15" thickTop="1" thickBot="1" x14ac:dyDescent="0.3">
      <c r="A28" s="8" t="s">
        <v>9</v>
      </c>
      <c r="B28" s="9" t="s">
        <v>38</v>
      </c>
      <c r="C28" s="10">
        <v>18</v>
      </c>
      <c r="D28" s="10" t="s">
        <v>47</v>
      </c>
      <c r="E28" s="10">
        <v>444</v>
      </c>
      <c r="F28" s="10">
        <v>50</v>
      </c>
      <c r="G28" s="10">
        <v>6</v>
      </c>
      <c r="H28" s="10">
        <v>5</v>
      </c>
      <c r="I28" s="11">
        <f t="shared" si="0"/>
        <v>9.8666666666666671</v>
      </c>
      <c r="J28" s="11">
        <f t="shared" si="1"/>
        <v>384.8</v>
      </c>
      <c r="K28" s="11">
        <f t="shared" si="2"/>
        <v>59.2</v>
      </c>
      <c r="L28" s="11">
        <f t="shared" si="3"/>
        <v>4.5608108108108105</v>
      </c>
      <c r="M28" s="12">
        <f t="shared" si="4"/>
        <v>8.3333333333333339</v>
      </c>
    </row>
    <row r="29" spans="1:13" ht="15" thickTop="1" thickBot="1" x14ac:dyDescent="0.3">
      <c r="A29" s="8" t="s">
        <v>18</v>
      </c>
      <c r="B29" s="9" t="s">
        <v>38</v>
      </c>
      <c r="C29" s="10">
        <v>19</v>
      </c>
      <c r="D29" s="10" t="s">
        <v>47</v>
      </c>
      <c r="E29" s="10">
        <v>414</v>
      </c>
      <c r="F29" s="10">
        <v>50</v>
      </c>
      <c r="G29" s="10">
        <v>9</v>
      </c>
      <c r="H29" s="10">
        <v>3</v>
      </c>
      <c r="I29" s="11">
        <f t="shared" si="0"/>
        <v>8.8085106382978715</v>
      </c>
      <c r="J29" s="11">
        <f t="shared" si="1"/>
        <v>334.72340425531911</v>
      </c>
      <c r="K29" s="11">
        <f t="shared" si="2"/>
        <v>79.276595744680847</v>
      </c>
      <c r="L29" s="11">
        <f t="shared" si="3"/>
        <v>5.3357487922705316</v>
      </c>
      <c r="M29" s="12">
        <f t="shared" si="4"/>
        <v>5.5555555555555554</v>
      </c>
    </row>
    <row r="30" spans="1:13" ht="15" thickTop="1" thickBot="1" x14ac:dyDescent="0.3">
      <c r="A30" s="8" t="s">
        <v>25</v>
      </c>
      <c r="B30" s="9" t="s">
        <v>37</v>
      </c>
      <c r="C30" s="10">
        <v>20</v>
      </c>
      <c r="D30" s="10" t="s">
        <v>39</v>
      </c>
      <c r="E30" s="10">
        <v>441</v>
      </c>
      <c r="F30" s="10">
        <v>50</v>
      </c>
      <c r="G30" s="10">
        <v>6</v>
      </c>
      <c r="H30" s="10">
        <v>3</v>
      </c>
      <c r="I30" s="11">
        <f t="shared" si="0"/>
        <v>9.3829787234042552</v>
      </c>
      <c r="J30" s="11">
        <f t="shared" si="1"/>
        <v>384.70212765957444</v>
      </c>
      <c r="K30" s="11">
        <f t="shared" si="2"/>
        <v>56.297872340425528</v>
      </c>
      <c r="L30" s="11">
        <f t="shared" si="3"/>
        <v>5.0090702947845802</v>
      </c>
      <c r="M30" s="12">
        <f t="shared" si="4"/>
        <v>8.3333333333333339</v>
      </c>
    </row>
    <row r="31" spans="1:13" ht="15" thickTop="1" thickBot="1" x14ac:dyDescent="0.3">
      <c r="A31" s="8" t="s">
        <v>32</v>
      </c>
      <c r="B31" s="9" t="s">
        <v>37</v>
      </c>
      <c r="C31" s="10">
        <v>21</v>
      </c>
      <c r="D31" s="10" t="s">
        <v>39</v>
      </c>
      <c r="E31" s="10">
        <v>413</v>
      </c>
      <c r="F31" s="10">
        <v>50</v>
      </c>
      <c r="G31" s="10">
        <v>13</v>
      </c>
      <c r="H31" s="10">
        <v>1</v>
      </c>
      <c r="I31" s="11">
        <f t="shared" si="0"/>
        <v>8.4285714285714288</v>
      </c>
      <c r="J31" s="11">
        <f t="shared" si="1"/>
        <v>303.42857142857144</v>
      </c>
      <c r="K31" s="11">
        <f t="shared" si="2"/>
        <v>109.57142857142857</v>
      </c>
      <c r="L31" s="11">
        <f t="shared" si="3"/>
        <v>5.8135593220338979</v>
      </c>
      <c r="M31" s="12">
        <f t="shared" si="4"/>
        <v>3.8461538461538463</v>
      </c>
    </row>
    <row r="32" spans="1:13" ht="15" thickTop="1" thickBot="1" x14ac:dyDescent="0.3">
      <c r="A32" s="8" t="s">
        <v>36</v>
      </c>
      <c r="B32" s="9" t="s">
        <v>37</v>
      </c>
      <c r="C32" s="10">
        <v>20</v>
      </c>
      <c r="D32" s="10" t="s">
        <v>39</v>
      </c>
      <c r="E32" s="10">
        <v>453</v>
      </c>
      <c r="F32" s="10">
        <v>50</v>
      </c>
      <c r="G32" s="10">
        <v>12</v>
      </c>
      <c r="H32" s="10">
        <v>0</v>
      </c>
      <c r="I32" s="11">
        <f t="shared" si="0"/>
        <v>9.06</v>
      </c>
      <c r="J32" s="11">
        <f t="shared" si="1"/>
        <v>344.28000000000003</v>
      </c>
      <c r="K32" s="11">
        <f t="shared" si="2"/>
        <v>108.72</v>
      </c>
      <c r="L32" s="11">
        <f t="shared" si="3"/>
        <v>5.518763796909492</v>
      </c>
      <c r="M32" s="12">
        <f t="shared" si="4"/>
        <v>4.166666666666667</v>
      </c>
    </row>
    <row r="33" spans="1:13" ht="15" thickTop="1" thickBot="1" x14ac:dyDescent="0.3">
      <c r="A33" s="8" t="s">
        <v>31</v>
      </c>
      <c r="B33" s="9" t="s">
        <v>37</v>
      </c>
      <c r="C33" s="10">
        <v>21</v>
      </c>
      <c r="D33" s="10" t="s">
        <v>39</v>
      </c>
      <c r="E33" s="10">
        <v>417</v>
      </c>
      <c r="F33" s="10">
        <v>50</v>
      </c>
      <c r="G33" s="10">
        <v>1</v>
      </c>
      <c r="H33" s="10">
        <v>1</v>
      </c>
      <c r="I33" s="11">
        <f t="shared" si="0"/>
        <v>8.5102040816326525</v>
      </c>
      <c r="J33" s="11">
        <f t="shared" si="1"/>
        <v>408.48979591836735</v>
      </c>
      <c r="K33" s="11">
        <f t="shared" si="2"/>
        <v>8.5102040816326525</v>
      </c>
      <c r="L33" s="11">
        <f t="shared" si="3"/>
        <v>5.7577937649880102</v>
      </c>
      <c r="M33" s="12">
        <f t="shared" si="4"/>
        <v>50</v>
      </c>
    </row>
    <row r="34" spans="1:13" ht="14.4" thickTop="1" x14ac:dyDescent="0.25">
      <c r="A34" s="13" t="s">
        <v>27</v>
      </c>
      <c r="B34" s="14" t="s">
        <v>37</v>
      </c>
      <c r="C34" s="15">
        <v>20</v>
      </c>
      <c r="D34" s="15" t="s">
        <v>39</v>
      </c>
      <c r="E34" s="15">
        <v>433</v>
      </c>
      <c r="F34" s="15">
        <v>50</v>
      </c>
      <c r="G34" s="15">
        <v>13</v>
      </c>
      <c r="H34" s="15">
        <v>3</v>
      </c>
      <c r="I34" s="16">
        <f t="shared" si="0"/>
        <v>9.212765957446809</v>
      </c>
      <c r="J34" s="16">
        <f t="shared" si="1"/>
        <v>313.2340425531915</v>
      </c>
      <c r="K34" s="16">
        <f t="shared" si="2"/>
        <v>119.76595744680851</v>
      </c>
      <c r="L34" s="16">
        <f t="shared" si="3"/>
        <v>5.1016166281755195</v>
      </c>
      <c r="M34" s="17">
        <f t="shared" si="4"/>
        <v>3.8461538461538463</v>
      </c>
    </row>
    <row r="36" spans="1:13" ht="15.6" x14ac:dyDescent="0.25">
      <c r="A36" s="3"/>
    </row>
    <row r="37" spans="1:13" ht="15.6" x14ac:dyDescent="0.25">
      <c r="A37" s="3"/>
    </row>
    <row r="38" spans="1:13" ht="15.6" x14ac:dyDescent="0.25">
      <c r="A38" s="3"/>
    </row>
  </sheetData>
  <sortState xmlns:xlrd2="http://schemas.microsoft.com/office/spreadsheetml/2017/richdata2" ref="A5:M34">
    <sortCondition ref="A5"/>
  </sortState>
  <mergeCells count="1">
    <mergeCell ref="A1:M1"/>
  </mergeCells>
  <phoneticPr fontId="2" type="noConversion"/>
  <pageMargins left="0.75" right="0.75" top="1" bottom="1" header="0.5" footer="0.5"/>
  <pageSetup paperSize="9" orientation="landscape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875AF-6FB9-4752-A08C-10BCAE78C2FA}">
  <sheetPr codeName="Лист2" filterMode="1"/>
  <dimension ref="A1:P38"/>
  <sheetViews>
    <sheetView workbookViewId="0">
      <selection activeCell="D4" sqref="D4"/>
    </sheetView>
  </sheetViews>
  <sheetFormatPr defaultColWidth="8.6640625" defaultRowHeight="13.2" x14ac:dyDescent="0.25"/>
  <cols>
    <col min="1" max="1" width="20" customWidth="1"/>
    <col min="2" max="2" width="9.109375" style="2" customWidth="1"/>
    <col min="3" max="3" width="11.33203125" customWidth="1"/>
    <col min="4" max="4" width="12.33203125" customWidth="1"/>
    <col min="5" max="5" width="12.44140625" customWidth="1"/>
    <col min="6" max="7" width="11.44140625" customWidth="1"/>
    <col min="8" max="8" width="17.109375" customWidth="1"/>
    <col min="9" max="9" width="12.44140625" customWidth="1"/>
    <col min="10" max="10" width="12.109375" customWidth="1"/>
    <col min="11" max="11" width="15.5546875" customWidth="1"/>
    <col min="12" max="13" width="14.5546875" customWidth="1"/>
  </cols>
  <sheetData>
    <row r="1" spans="1:16" ht="22.8" x14ac:dyDescent="0.4">
      <c r="A1" s="21" t="s">
        <v>46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4" spans="1:16" s="1" customFormat="1" ht="55.8" thickBot="1" x14ac:dyDescent="0.3">
      <c r="A4" s="5" t="s">
        <v>0</v>
      </c>
      <c r="B4" s="6" t="s">
        <v>4</v>
      </c>
      <c r="C4" s="6" t="s">
        <v>6</v>
      </c>
      <c r="D4" s="6" t="s">
        <v>3</v>
      </c>
      <c r="E4" s="6" t="s">
        <v>5</v>
      </c>
      <c r="F4" s="6" t="s">
        <v>44</v>
      </c>
      <c r="G4" s="6" t="s">
        <v>43</v>
      </c>
      <c r="H4" s="6" t="s">
        <v>42</v>
      </c>
      <c r="I4" s="6" t="s">
        <v>41</v>
      </c>
      <c r="J4" s="6" t="s">
        <v>40</v>
      </c>
      <c r="K4" s="6" t="s">
        <v>45</v>
      </c>
      <c r="L4" s="6" t="s">
        <v>1</v>
      </c>
      <c r="M4" s="7" t="s">
        <v>2</v>
      </c>
      <c r="P4" s="4"/>
    </row>
    <row r="5" spans="1:16" ht="15" hidden="1" thickTop="1" thickBot="1" x14ac:dyDescent="0.3">
      <c r="A5" s="8" t="s">
        <v>31</v>
      </c>
      <c r="B5" s="9" t="s">
        <v>37</v>
      </c>
      <c r="C5" s="10">
        <v>21</v>
      </c>
      <c r="D5" s="10" t="s">
        <v>39</v>
      </c>
      <c r="E5" s="10">
        <v>417</v>
      </c>
      <c r="F5" s="10">
        <v>50</v>
      </c>
      <c r="G5" s="10">
        <v>1</v>
      </c>
      <c r="H5" s="10">
        <v>1</v>
      </c>
      <c r="I5" s="11">
        <f>E5/(F5-H5)</f>
        <v>8.5102040816326525</v>
      </c>
      <c r="J5" s="11">
        <f>I5*(F5-G5-H5)</f>
        <v>408.48979591836735</v>
      </c>
      <c r="K5" s="11">
        <f>I5*G5</f>
        <v>8.5102040816326525</v>
      </c>
      <c r="L5" s="11">
        <f>(F5-H5)/I5</f>
        <v>5.7577937649880102</v>
      </c>
      <c r="M5" s="12">
        <f>F5/G5</f>
        <v>50</v>
      </c>
    </row>
    <row r="6" spans="1:16" ht="15" hidden="1" thickTop="1" thickBot="1" x14ac:dyDescent="0.3">
      <c r="A6" s="8" t="s">
        <v>28</v>
      </c>
      <c r="B6" s="9" t="s">
        <v>38</v>
      </c>
      <c r="C6" s="10">
        <v>21</v>
      </c>
      <c r="D6" s="10" t="s">
        <v>39</v>
      </c>
      <c r="E6" s="10">
        <v>429</v>
      </c>
      <c r="F6" s="10">
        <v>50</v>
      </c>
      <c r="G6" s="10">
        <v>1</v>
      </c>
      <c r="H6" s="10">
        <v>3</v>
      </c>
      <c r="I6" s="11">
        <f t="shared" ref="I6:I34" si="0">E6/(F6-H6)</f>
        <v>9.1276595744680851</v>
      </c>
      <c r="J6" s="11">
        <f t="shared" ref="J6:J34" si="1">I6*(F6-G6-H6)</f>
        <v>419.87234042553189</v>
      </c>
      <c r="K6" s="11">
        <f>I6*G6</f>
        <v>9.1276595744680851</v>
      </c>
      <c r="L6" s="11">
        <f t="shared" ref="L6:L34" si="2">(F6-H6)/I6</f>
        <v>5.1491841491841495</v>
      </c>
      <c r="M6" s="12">
        <f t="shared" ref="M6:M34" si="3">F6/G6</f>
        <v>50</v>
      </c>
    </row>
    <row r="7" spans="1:16" ht="15" hidden="1" thickTop="1" thickBot="1" x14ac:dyDescent="0.3">
      <c r="A7" s="8" t="s">
        <v>24</v>
      </c>
      <c r="B7" s="9" t="s">
        <v>37</v>
      </c>
      <c r="C7" s="10">
        <v>20</v>
      </c>
      <c r="D7" s="10" t="s">
        <v>39</v>
      </c>
      <c r="E7" s="10">
        <v>445</v>
      </c>
      <c r="F7" s="10">
        <v>50</v>
      </c>
      <c r="G7" s="10">
        <v>4</v>
      </c>
      <c r="H7" s="10">
        <v>3</v>
      </c>
      <c r="I7" s="11">
        <f t="shared" si="0"/>
        <v>9.4680851063829792</v>
      </c>
      <c r="J7" s="11">
        <f t="shared" si="1"/>
        <v>407.12765957446811</v>
      </c>
      <c r="K7" s="11">
        <f>I7*G7</f>
        <v>37.872340425531917</v>
      </c>
      <c r="L7" s="11">
        <f t="shared" si="2"/>
        <v>4.9640449438202241</v>
      </c>
      <c r="M7" s="12">
        <f t="shared" si="3"/>
        <v>12.5</v>
      </c>
    </row>
    <row r="8" spans="1:16" ht="15" hidden="1" thickTop="1" thickBot="1" x14ac:dyDescent="0.3">
      <c r="A8" s="8" t="s">
        <v>26</v>
      </c>
      <c r="B8" s="9" t="s">
        <v>38</v>
      </c>
      <c r="C8" s="10">
        <v>20</v>
      </c>
      <c r="D8" s="10" t="s">
        <v>39</v>
      </c>
      <c r="E8" s="10">
        <v>437</v>
      </c>
      <c r="F8" s="10">
        <v>50</v>
      </c>
      <c r="G8" s="10">
        <v>6</v>
      </c>
      <c r="H8" s="10">
        <v>3</v>
      </c>
      <c r="I8" s="11">
        <f t="shared" si="0"/>
        <v>9.2978723404255312</v>
      </c>
      <c r="J8" s="11">
        <f t="shared" si="1"/>
        <v>381.21276595744678</v>
      </c>
      <c r="K8" s="11">
        <f t="shared" ref="K8:K34" si="4">I8*G8</f>
        <v>55.787234042553187</v>
      </c>
      <c r="L8" s="11">
        <f t="shared" si="2"/>
        <v>5.0549199084668199</v>
      </c>
      <c r="M8" s="12">
        <f t="shared" si="3"/>
        <v>8.3333333333333339</v>
      </c>
    </row>
    <row r="9" spans="1:16" ht="15" hidden="1" thickTop="1" thickBot="1" x14ac:dyDescent="0.3">
      <c r="A9" s="8" t="s">
        <v>25</v>
      </c>
      <c r="B9" s="9" t="s">
        <v>37</v>
      </c>
      <c r="C9" s="10">
        <v>20</v>
      </c>
      <c r="D9" s="10" t="s">
        <v>39</v>
      </c>
      <c r="E9" s="10">
        <v>441</v>
      </c>
      <c r="F9" s="10">
        <v>50</v>
      </c>
      <c r="G9" s="10">
        <v>6</v>
      </c>
      <c r="H9" s="10">
        <v>3</v>
      </c>
      <c r="I9" s="11">
        <f t="shared" si="0"/>
        <v>9.3829787234042552</v>
      </c>
      <c r="J9" s="11">
        <f t="shared" si="1"/>
        <v>384.70212765957444</v>
      </c>
      <c r="K9" s="11">
        <f t="shared" si="4"/>
        <v>56.297872340425528</v>
      </c>
      <c r="L9" s="11">
        <f t="shared" si="2"/>
        <v>5.0090702947845802</v>
      </c>
      <c r="M9" s="12">
        <f t="shared" si="3"/>
        <v>8.3333333333333339</v>
      </c>
    </row>
    <row r="10" spans="1:16" ht="15" hidden="1" thickTop="1" thickBot="1" x14ac:dyDescent="0.3">
      <c r="A10" s="8" t="s">
        <v>32</v>
      </c>
      <c r="B10" s="9" t="s">
        <v>37</v>
      </c>
      <c r="C10" s="10">
        <v>21</v>
      </c>
      <c r="D10" s="10" t="s">
        <v>39</v>
      </c>
      <c r="E10" s="10">
        <v>413</v>
      </c>
      <c r="F10" s="10">
        <v>50</v>
      </c>
      <c r="G10" s="10">
        <v>13</v>
      </c>
      <c r="H10" s="10">
        <v>1</v>
      </c>
      <c r="I10" s="11">
        <f t="shared" si="0"/>
        <v>8.4285714285714288</v>
      </c>
      <c r="J10" s="11">
        <f t="shared" si="1"/>
        <v>303.42857142857144</v>
      </c>
      <c r="K10" s="11">
        <f t="shared" si="4"/>
        <v>109.57142857142857</v>
      </c>
      <c r="L10" s="11">
        <f t="shared" si="2"/>
        <v>5.8135593220338979</v>
      </c>
      <c r="M10" s="12">
        <f t="shared" si="3"/>
        <v>3.8461538461538463</v>
      </c>
    </row>
    <row r="11" spans="1:16" ht="15" hidden="1" thickTop="1" thickBot="1" x14ac:dyDescent="0.3">
      <c r="A11" s="8" t="s">
        <v>23</v>
      </c>
      <c r="B11" s="9" t="s">
        <v>37</v>
      </c>
      <c r="C11" s="10">
        <v>20</v>
      </c>
      <c r="D11" s="10" t="s">
        <v>39</v>
      </c>
      <c r="E11" s="10">
        <v>449</v>
      </c>
      <c r="F11" s="10">
        <v>50</v>
      </c>
      <c r="G11" s="10">
        <v>12</v>
      </c>
      <c r="H11" s="10">
        <v>0</v>
      </c>
      <c r="I11" s="11">
        <f t="shared" si="0"/>
        <v>8.98</v>
      </c>
      <c r="J11" s="11">
        <f t="shared" si="1"/>
        <v>341.24</v>
      </c>
      <c r="K11" s="11">
        <f t="shared" si="4"/>
        <v>107.76</v>
      </c>
      <c r="L11" s="11">
        <f t="shared" si="2"/>
        <v>5.5679287305122491</v>
      </c>
      <c r="M11" s="12">
        <f t="shared" si="3"/>
        <v>4.166666666666667</v>
      </c>
    </row>
    <row r="12" spans="1:16" ht="15" hidden="1" thickTop="1" thickBot="1" x14ac:dyDescent="0.3">
      <c r="A12" s="8" t="s">
        <v>36</v>
      </c>
      <c r="B12" s="9" t="s">
        <v>37</v>
      </c>
      <c r="C12" s="10">
        <v>20</v>
      </c>
      <c r="D12" s="10" t="s">
        <v>39</v>
      </c>
      <c r="E12" s="10">
        <v>453</v>
      </c>
      <c r="F12" s="10">
        <v>50</v>
      </c>
      <c r="G12" s="10">
        <v>12</v>
      </c>
      <c r="H12" s="10">
        <v>0</v>
      </c>
      <c r="I12" s="11">
        <f t="shared" si="0"/>
        <v>9.06</v>
      </c>
      <c r="J12" s="11">
        <f t="shared" si="1"/>
        <v>344.28000000000003</v>
      </c>
      <c r="K12" s="11">
        <f t="shared" si="4"/>
        <v>108.72</v>
      </c>
      <c r="L12" s="11">
        <f t="shared" si="2"/>
        <v>5.518763796909492</v>
      </c>
      <c r="M12" s="12">
        <f t="shared" si="3"/>
        <v>4.166666666666667</v>
      </c>
    </row>
    <row r="13" spans="1:16" ht="15" hidden="1" thickTop="1" thickBot="1" x14ac:dyDescent="0.3">
      <c r="A13" s="8" t="s">
        <v>30</v>
      </c>
      <c r="B13" s="9" t="s">
        <v>37</v>
      </c>
      <c r="C13" s="10">
        <v>21</v>
      </c>
      <c r="D13" s="10" t="s">
        <v>39</v>
      </c>
      <c r="E13" s="10">
        <v>421</v>
      </c>
      <c r="F13" s="10">
        <v>50</v>
      </c>
      <c r="G13" s="10">
        <v>13</v>
      </c>
      <c r="H13" s="10">
        <v>1</v>
      </c>
      <c r="I13" s="11">
        <f t="shared" si="0"/>
        <v>8.591836734693878</v>
      </c>
      <c r="J13" s="11">
        <f t="shared" si="1"/>
        <v>309.30612244897964</v>
      </c>
      <c r="K13" s="11">
        <f t="shared" si="4"/>
        <v>111.69387755102042</v>
      </c>
      <c r="L13" s="11">
        <f t="shared" si="2"/>
        <v>5.7030878859857479</v>
      </c>
      <c r="M13" s="12">
        <f t="shared" si="3"/>
        <v>3.8461538461538463</v>
      </c>
    </row>
    <row r="14" spans="1:16" ht="15" hidden="1" thickTop="1" thickBot="1" x14ac:dyDescent="0.3">
      <c r="A14" s="8" t="s">
        <v>22</v>
      </c>
      <c r="B14" s="9" t="s">
        <v>38</v>
      </c>
      <c r="C14" s="10">
        <v>20</v>
      </c>
      <c r="D14" s="10" t="s">
        <v>39</v>
      </c>
      <c r="E14" s="10">
        <v>457</v>
      </c>
      <c r="F14" s="10">
        <v>50</v>
      </c>
      <c r="G14" s="10">
        <v>12</v>
      </c>
      <c r="H14" s="10">
        <v>5</v>
      </c>
      <c r="I14" s="11">
        <f t="shared" si="0"/>
        <v>10.155555555555555</v>
      </c>
      <c r="J14" s="11">
        <f t="shared" si="1"/>
        <v>335.13333333333333</v>
      </c>
      <c r="K14" s="11">
        <f t="shared" si="4"/>
        <v>121.86666666666666</v>
      </c>
      <c r="L14" s="11">
        <f t="shared" si="2"/>
        <v>4.4310722100656461</v>
      </c>
      <c r="M14" s="12">
        <f t="shared" si="3"/>
        <v>4.166666666666667</v>
      </c>
    </row>
    <row r="15" spans="1:16" ht="15" hidden="1" thickTop="1" thickBot="1" x14ac:dyDescent="0.3">
      <c r="A15" s="8" t="s">
        <v>21</v>
      </c>
      <c r="B15" s="9" t="s">
        <v>37</v>
      </c>
      <c r="C15" s="10">
        <v>20</v>
      </c>
      <c r="D15" s="10" t="s">
        <v>39</v>
      </c>
      <c r="E15" s="10">
        <v>461</v>
      </c>
      <c r="F15" s="10">
        <v>50</v>
      </c>
      <c r="G15" s="10">
        <v>12</v>
      </c>
      <c r="H15" s="10">
        <v>5</v>
      </c>
      <c r="I15" s="11">
        <f t="shared" si="0"/>
        <v>10.244444444444444</v>
      </c>
      <c r="J15" s="11">
        <f t="shared" si="1"/>
        <v>338.06666666666666</v>
      </c>
      <c r="K15" s="11">
        <f t="shared" si="4"/>
        <v>122.93333333333332</v>
      </c>
      <c r="L15" s="11">
        <f t="shared" si="2"/>
        <v>4.3926247288503255</v>
      </c>
      <c r="M15" s="12">
        <f t="shared" si="3"/>
        <v>4.166666666666667</v>
      </c>
    </row>
    <row r="16" spans="1:16" ht="15" hidden="1" thickTop="1" thickBot="1" x14ac:dyDescent="0.3">
      <c r="A16" s="8" t="s">
        <v>29</v>
      </c>
      <c r="B16" s="9" t="s">
        <v>38</v>
      </c>
      <c r="C16" s="10">
        <v>21</v>
      </c>
      <c r="D16" s="10" t="s">
        <v>39</v>
      </c>
      <c r="E16" s="10">
        <v>425</v>
      </c>
      <c r="F16" s="10">
        <v>50</v>
      </c>
      <c r="G16" s="10">
        <v>13</v>
      </c>
      <c r="H16" s="10">
        <v>3</v>
      </c>
      <c r="I16" s="11">
        <f t="shared" si="0"/>
        <v>9.0425531914893611</v>
      </c>
      <c r="J16" s="11">
        <f t="shared" si="1"/>
        <v>307.44680851063828</v>
      </c>
      <c r="K16" s="11">
        <f t="shared" si="4"/>
        <v>117.55319148936169</v>
      </c>
      <c r="L16" s="11">
        <f t="shared" si="2"/>
        <v>5.19764705882353</v>
      </c>
      <c r="M16" s="12">
        <f t="shared" si="3"/>
        <v>3.8461538461538463</v>
      </c>
    </row>
    <row r="17" spans="1:13" ht="15" hidden="1" thickTop="1" thickBot="1" x14ac:dyDescent="0.3">
      <c r="A17" s="8" t="s">
        <v>27</v>
      </c>
      <c r="B17" s="9" t="s">
        <v>37</v>
      </c>
      <c r="C17" s="10">
        <v>20</v>
      </c>
      <c r="D17" s="10" t="s">
        <v>39</v>
      </c>
      <c r="E17" s="10">
        <v>433</v>
      </c>
      <c r="F17" s="10">
        <v>50</v>
      </c>
      <c r="G17" s="10">
        <v>13</v>
      </c>
      <c r="H17" s="10">
        <v>3</v>
      </c>
      <c r="I17" s="11">
        <f t="shared" si="0"/>
        <v>9.212765957446809</v>
      </c>
      <c r="J17" s="11">
        <f t="shared" si="1"/>
        <v>313.2340425531915</v>
      </c>
      <c r="K17" s="11">
        <f t="shared" si="4"/>
        <v>119.76595744680851</v>
      </c>
      <c r="L17" s="11">
        <f t="shared" si="2"/>
        <v>5.1016166281755195</v>
      </c>
      <c r="M17" s="12">
        <f t="shared" si="3"/>
        <v>3.8461538461538463</v>
      </c>
    </row>
    <row r="18" spans="1:13" ht="15" hidden="1" thickTop="1" thickBot="1" x14ac:dyDescent="0.3">
      <c r="A18" s="8" t="s">
        <v>19</v>
      </c>
      <c r="B18" s="9" t="s">
        <v>38</v>
      </c>
      <c r="C18" s="10">
        <v>20</v>
      </c>
      <c r="D18" s="10" t="s">
        <v>39</v>
      </c>
      <c r="E18" s="10">
        <v>469</v>
      </c>
      <c r="F18" s="10">
        <v>50</v>
      </c>
      <c r="G18" s="10">
        <v>1</v>
      </c>
      <c r="H18" s="10">
        <v>8</v>
      </c>
      <c r="I18" s="11">
        <f t="shared" si="0"/>
        <v>11.166666666666666</v>
      </c>
      <c r="J18" s="11">
        <f t="shared" si="1"/>
        <v>457.83333333333331</v>
      </c>
      <c r="K18" s="11">
        <f t="shared" si="4"/>
        <v>11.166666666666666</v>
      </c>
      <c r="L18" s="11">
        <f t="shared" si="2"/>
        <v>3.7611940298507465</v>
      </c>
      <c r="M18" s="12">
        <f t="shared" si="3"/>
        <v>50</v>
      </c>
    </row>
    <row r="19" spans="1:13" ht="15" hidden="1" thickTop="1" thickBot="1" x14ac:dyDescent="0.3">
      <c r="A19" s="8" t="s">
        <v>20</v>
      </c>
      <c r="B19" s="9" t="s">
        <v>38</v>
      </c>
      <c r="C19" s="10">
        <v>20</v>
      </c>
      <c r="D19" s="10" t="s">
        <v>39</v>
      </c>
      <c r="E19" s="10">
        <v>465</v>
      </c>
      <c r="F19" s="10">
        <v>50</v>
      </c>
      <c r="G19" s="10">
        <v>12</v>
      </c>
      <c r="H19" s="10">
        <v>8</v>
      </c>
      <c r="I19" s="11">
        <f t="shared" si="0"/>
        <v>11.071428571428571</v>
      </c>
      <c r="J19" s="11">
        <f t="shared" si="1"/>
        <v>332.14285714285711</v>
      </c>
      <c r="K19" s="11">
        <f t="shared" si="4"/>
        <v>132.85714285714286</v>
      </c>
      <c r="L19" s="11">
        <f t="shared" si="2"/>
        <v>3.7935483870967741</v>
      </c>
      <c r="M19" s="12">
        <f t="shared" si="3"/>
        <v>4.166666666666667</v>
      </c>
    </row>
    <row r="20" spans="1:13" ht="15" thickTop="1" thickBot="1" x14ac:dyDescent="0.3">
      <c r="A20" s="8" t="s">
        <v>16</v>
      </c>
      <c r="B20" s="9" t="s">
        <v>37</v>
      </c>
      <c r="C20" s="10">
        <v>19</v>
      </c>
      <c r="D20" s="10" t="s">
        <v>47</v>
      </c>
      <c r="E20" s="10">
        <v>420</v>
      </c>
      <c r="F20" s="10">
        <v>50</v>
      </c>
      <c r="G20" s="10">
        <v>1</v>
      </c>
      <c r="H20" s="10">
        <v>2</v>
      </c>
      <c r="I20" s="11">
        <f t="shared" si="0"/>
        <v>8.75</v>
      </c>
      <c r="J20" s="11">
        <f t="shared" si="1"/>
        <v>411.25</v>
      </c>
      <c r="K20" s="11">
        <f t="shared" si="4"/>
        <v>8.75</v>
      </c>
      <c r="L20" s="11">
        <f t="shared" si="2"/>
        <v>5.4857142857142858</v>
      </c>
      <c r="M20" s="12">
        <f t="shared" si="3"/>
        <v>50</v>
      </c>
    </row>
    <row r="21" spans="1:13" ht="15" thickTop="1" thickBot="1" x14ac:dyDescent="0.3">
      <c r="A21" s="8" t="s">
        <v>15</v>
      </c>
      <c r="B21" s="9" t="s">
        <v>38</v>
      </c>
      <c r="C21" s="10">
        <v>19</v>
      </c>
      <c r="D21" s="10" t="s">
        <v>47</v>
      </c>
      <c r="E21" s="10">
        <v>423</v>
      </c>
      <c r="F21" s="10">
        <v>50</v>
      </c>
      <c r="G21" s="10">
        <v>5</v>
      </c>
      <c r="H21" s="10">
        <v>2</v>
      </c>
      <c r="I21" s="11">
        <f t="shared" si="0"/>
        <v>8.8125</v>
      </c>
      <c r="J21" s="11">
        <f t="shared" si="1"/>
        <v>378.9375</v>
      </c>
      <c r="K21" s="11">
        <f t="shared" si="4"/>
        <v>44.0625</v>
      </c>
      <c r="L21" s="11">
        <f t="shared" si="2"/>
        <v>5.4468085106382977</v>
      </c>
      <c r="M21" s="12">
        <f t="shared" si="3"/>
        <v>10</v>
      </c>
    </row>
    <row r="22" spans="1:13" ht="15" thickTop="1" thickBot="1" x14ac:dyDescent="0.3">
      <c r="A22" s="8" t="s">
        <v>14</v>
      </c>
      <c r="B22" s="9" t="s">
        <v>37</v>
      </c>
      <c r="C22" s="10">
        <v>19</v>
      </c>
      <c r="D22" s="10" t="s">
        <v>47</v>
      </c>
      <c r="E22" s="10">
        <v>426</v>
      </c>
      <c r="F22" s="10">
        <v>50</v>
      </c>
      <c r="G22" s="10">
        <v>7</v>
      </c>
      <c r="H22" s="10">
        <v>2</v>
      </c>
      <c r="I22" s="11">
        <f t="shared" si="0"/>
        <v>8.875</v>
      </c>
      <c r="J22" s="11">
        <f t="shared" si="1"/>
        <v>363.875</v>
      </c>
      <c r="K22" s="11">
        <f t="shared" si="4"/>
        <v>62.125</v>
      </c>
      <c r="L22" s="11">
        <f t="shared" si="2"/>
        <v>5.408450704225352</v>
      </c>
      <c r="M22" s="12">
        <f t="shared" si="3"/>
        <v>7.1428571428571432</v>
      </c>
    </row>
    <row r="23" spans="1:13" ht="15" thickTop="1" thickBot="1" x14ac:dyDescent="0.3">
      <c r="A23" s="8" t="s">
        <v>11</v>
      </c>
      <c r="B23" s="9" t="s">
        <v>38</v>
      </c>
      <c r="C23" s="10">
        <v>19</v>
      </c>
      <c r="D23" s="10" t="s">
        <v>47</v>
      </c>
      <c r="E23" s="10">
        <v>435</v>
      </c>
      <c r="F23" s="10">
        <v>50</v>
      </c>
      <c r="G23" s="10">
        <v>8</v>
      </c>
      <c r="H23" s="10">
        <v>2</v>
      </c>
      <c r="I23" s="11">
        <f t="shared" si="0"/>
        <v>9.0625</v>
      </c>
      <c r="J23" s="11">
        <f t="shared" si="1"/>
        <v>362.5</v>
      </c>
      <c r="K23" s="11">
        <f t="shared" si="4"/>
        <v>72.5</v>
      </c>
      <c r="L23" s="11">
        <f t="shared" si="2"/>
        <v>5.296551724137931</v>
      </c>
      <c r="M23" s="12">
        <f t="shared" si="3"/>
        <v>6.25</v>
      </c>
    </row>
    <row r="24" spans="1:13" ht="15" thickTop="1" thickBot="1" x14ac:dyDescent="0.3">
      <c r="A24" s="8" t="s">
        <v>34</v>
      </c>
      <c r="B24" s="9" t="s">
        <v>38</v>
      </c>
      <c r="C24" s="10">
        <v>18</v>
      </c>
      <c r="D24" s="10" t="s">
        <v>47</v>
      </c>
      <c r="E24" s="10">
        <v>447</v>
      </c>
      <c r="F24" s="10">
        <v>50</v>
      </c>
      <c r="G24" s="10">
        <v>3</v>
      </c>
      <c r="H24" s="10">
        <v>5</v>
      </c>
      <c r="I24" s="11">
        <f t="shared" si="0"/>
        <v>9.9333333333333336</v>
      </c>
      <c r="J24" s="11">
        <f t="shared" si="1"/>
        <v>417.2</v>
      </c>
      <c r="K24" s="11">
        <f t="shared" si="4"/>
        <v>29.8</v>
      </c>
      <c r="L24" s="11">
        <f t="shared" si="2"/>
        <v>4.5302013422818792</v>
      </c>
      <c r="M24" s="12">
        <f t="shared" si="3"/>
        <v>16.666666666666668</v>
      </c>
    </row>
    <row r="25" spans="1:13" ht="15" thickTop="1" thickBot="1" x14ac:dyDescent="0.3">
      <c r="A25" s="8" t="s">
        <v>12</v>
      </c>
      <c r="B25" s="9" t="s">
        <v>37</v>
      </c>
      <c r="C25" s="10">
        <v>19</v>
      </c>
      <c r="D25" s="10" t="s">
        <v>47</v>
      </c>
      <c r="E25" s="10">
        <v>432</v>
      </c>
      <c r="F25" s="10">
        <v>50</v>
      </c>
      <c r="G25" s="10">
        <v>1</v>
      </c>
      <c r="H25" s="10">
        <v>2</v>
      </c>
      <c r="I25" s="11">
        <f t="shared" si="0"/>
        <v>9</v>
      </c>
      <c r="J25" s="11">
        <f t="shared" si="1"/>
        <v>423</v>
      </c>
      <c r="K25" s="11">
        <f t="shared" si="4"/>
        <v>9</v>
      </c>
      <c r="L25" s="11">
        <f t="shared" si="2"/>
        <v>5.333333333333333</v>
      </c>
      <c r="M25" s="12">
        <f t="shared" si="3"/>
        <v>50</v>
      </c>
    </row>
    <row r="26" spans="1:13" ht="15" thickTop="1" thickBot="1" x14ac:dyDescent="0.3">
      <c r="A26" s="8" t="s">
        <v>9</v>
      </c>
      <c r="B26" s="9" t="s">
        <v>38</v>
      </c>
      <c r="C26" s="10">
        <v>18</v>
      </c>
      <c r="D26" s="10" t="s">
        <v>47</v>
      </c>
      <c r="E26" s="10">
        <v>444</v>
      </c>
      <c r="F26" s="10">
        <v>50</v>
      </c>
      <c r="G26" s="10">
        <v>6</v>
      </c>
      <c r="H26" s="10">
        <v>5</v>
      </c>
      <c r="I26" s="11">
        <f t="shared" si="0"/>
        <v>9.8666666666666671</v>
      </c>
      <c r="J26" s="11">
        <f t="shared" si="1"/>
        <v>384.8</v>
      </c>
      <c r="K26" s="11">
        <f t="shared" si="4"/>
        <v>59.2</v>
      </c>
      <c r="L26" s="11">
        <f t="shared" si="2"/>
        <v>4.5608108108108105</v>
      </c>
      <c r="M26" s="12">
        <f t="shared" si="3"/>
        <v>8.3333333333333339</v>
      </c>
    </row>
    <row r="27" spans="1:13" ht="15" thickTop="1" thickBot="1" x14ac:dyDescent="0.3">
      <c r="A27" s="8" t="s">
        <v>17</v>
      </c>
      <c r="B27" s="9" t="s">
        <v>37</v>
      </c>
      <c r="C27" s="10">
        <v>19</v>
      </c>
      <c r="D27" s="10" t="s">
        <v>47</v>
      </c>
      <c r="E27" s="10">
        <v>417</v>
      </c>
      <c r="F27" s="10">
        <v>50</v>
      </c>
      <c r="G27" s="10">
        <v>7</v>
      </c>
      <c r="H27" s="10">
        <v>8</v>
      </c>
      <c r="I27" s="11">
        <f t="shared" si="0"/>
        <v>9.9285714285714288</v>
      </c>
      <c r="J27" s="11">
        <f t="shared" si="1"/>
        <v>347.5</v>
      </c>
      <c r="K27" s="11">
        <f t="shared" si="4"/>
        <v>69.5</v>
      </c>
      <c r="L27" s="11">
        <f t="shared" si="2"/>
        <v>4.230215827338129</v>
      </c>
      <c r="M27" s="12">
        <f t="shared" si="3"/>
        <v>7.1428571428571432</v>
      </c>
    </row>
    <row r="28" spans="1:13" ht="15" thickTop="1" thickBot="1" x14ac:dyDescent="0.3">
      <c r="A28" s="8" t="s">
        <v>18</v>
      </c>
      <c r="B28" s="9" t="s">
        <v>38</v>
      </c>
      <c r="C28" s="10">
        <v>19</v>
      </c>
      <c r="D28" s="10" t="s">
        <v>47</v>
      </c>
      <c r="E28" s="10">
        <v>414</v>
      </c>
      <c r="F28" s="10">
        <v>50</v>
      </c>
      <c r="G28" s="10">
        <v>9</v>
      </c>
      <c r="H28" s="10">
        <v>3</v>
      </c>
      <c r="I28" s="11">
        <f t="shared" si="0"/>
        <v>8.8085106382978715</v>
      </c>
      <c r="J28" s="11">
        <f t="shared" si="1"/>
        <v>334.72340425531911</v>
      </c>
      <c r="K28" s="11">
        <f t="shared" si="4"/>
        <v>79.276595744680847</v>
      </c>
      <c r="L28" s="11">
        <f t="shared" si="2"/>
        <v>5.3357487922705316</v>
      </c>
      <c r="M28" s="12">
        <f t="shared" si="3"/>
        <v>5.5555555555555554</v>
      </c>
    </row>
    <row r="29" spans="1:13" ht="15" thickTop="1" thickBot="1" x14ac:dyDescent="0.3">
      <c r="A29" s="8" t="s">
        <v>33</v>
      </c>
      <c r="B29" s="9" t="s">
        <v>38</v>
      </c>
      <c r="C29" s="10">
        <v>18</v>
      </c>
      <c r="D29" s="10" t="s">
        <v>47</v>
      </c>
      <c r="E29" s="10">
        <v>453</v>
      </c>
      <c r="F29" s="10">
        <v>50</v>
      </c>
      <c r="G29" s="10">
        <v>13</v>
      </c>
      <c r="H29" s="10">
        <v>5</v>
      </c>
      <c r="I29" s="11">
        <f t="shared" si="0"/>
        <v>10.066666666666666</v>
      </c>
      <c r="J29" s="11">
        <f t="shared" si="1"/>
        <v>322.13333333333333</v>
      </c>
      <c r="K29" s="11">
        <f t="shared" si="4"/>
        <v>130.86666666666667</v>
      </c>
      <c r="L29" s="11">
        <f t="shared" si="2"/>
        <v>4.4701986754966887</v>
      </c>
      <c r="M29" s="12">
        <f t="shared" si="3"/>
        <v>3.8461538461538463</v>
      </c>
    </row>
    <row r="30" spans="1:13" ht="15" thickTop="1" thickBot="1" x14ac:dyDescent="0.3">
      <c r="A30" s="8" t="s">
        <v>7</v>
      </c>
      <c r="B30" s="9" t="s">
        <v>37</v>
      </c>
      <c r="C30" s="10">
        <v>18</v>
      </c>
      <c r="D30" s="10" t="s">
        <v>47</v>
      </c>
      <c r="E30" s="10">
        <v>456</v>
      </c>
      <c r="F30" s="10">
        <v>50</v>
      </c>
      <c r="G30" s="10">
        <v>1</v>
      </c>
      <c r="H30" s="10">
        <v>5</v>
      </c>
      <c r="I30" s="11">
        <f t="shared" si="0"/>
        <v>10.133333333333333</v>
      </c>
      <c r="J30" s="11">
        <f t="shared" si="1"/>
        <v>445.86666666666667</v>
      </c>
      <c r="K30" s="11">
        <f t="shared" si="4"/>
        <v>10.133333333333333</v>
      </c>
      <c r="L30" s="11">
        <f t="shared" si="2"/>
        <v>4.4407894736842106</v>
      </c>
      <c r="M30" s="12">
        <f t="shared" si="3"/>
        <v>50</v>
      </c>
    </row>
    <row r="31" spans="1:13" ht="15" thickTop="1" thickBot="1" x14ac:dyDescent="0.3">
      <c r="A31" s="8" t="s">
        <v>35</v>
      </c>
      <c r="B31" s="9" t="s">
        <v>38</v>
      </c>
      <c r="C31" s="10">
        <v>18</v>
      </c>
      <c r="D31" s="10" t="s">
        <v>47</v>
      </c>
      <c r="E31" s="10">
        <v>438</v>
      </c>
      <c r="F31" s="10">
        <v>50</v>
      </c>
      <c r="G31" s="10">
        <v>21</v>
      </c>
      <c r="H31" s="10">
        <v>2</v>
      </c>
      <c r="I31" s="11">
        <f t="shared" si="0"/>
        <v>9.125</v>
      </c>
      <c r="J31" s="11">
        <f t="shared" si="1"/>
        <v>246.375</v>
      </c>
      <c r="K31" s="11">
        <f t="shared" si="4"/>
        <v>191.625</v>
      </c>
      <c r="L31" s="11">
        <f t="shared" si="2"/>
        <v>5.2602739726027394</v>
      </c>
      <c r="M31" s="12">
        <f t="shared" si="3"/>
        <v>2.3809523809523809</v>
      </c>
    </row>
    <row r="32" spans="1:13" ht="15" thickTop="1" thickBot="1" x14ac:dyDescent="0.3">
      <c r="A32" s="8" t="s">
        <v>10</v>
      </c>
      <c r="B32" s="9" t="s">
        <v>38</v>
      </c>
      <c r="C32" s="10">
        <v>18</v>
      </c>
      <c r="D32" s="10" t="s">
        <v>47</v>
      </c>
      <c r="E32" s="10">
        <v>441</v>
      </c>
      <c r="F32" s="10">
        <v>50</v>
      </c>
      <c r="G32" s="10">
        <v>19</v>
      </c>
      <c r="H32" s="10">
        <v>1</v>
      </c>
      <c r="I32" s="11">
        <f t="shared" si="0"/>
        <v>9</v>
      </c>
      <c r="J32" s="11">
        <f t="shared" si="1"/>
        <v>270</v>
      </c>
      <c r="K32" s="11">
        <f t="shared" si="4"/>
        <v>171</v>
      </c>
      <c r="L32" s="11">
        <f t="shared" si="2"/>
        <v>5.4444444444444446</v>
      </c>
      <c r="M32" s="12">
        <f t="shared" si="3"/>
        <v>2.6315789473684212</v>
      </c>
    </row>
    <row r="33" spans="1:13" ht="15" thickTop="1" thickBot="1" x14ac:dyDescent="0.3">
      <c r="A33" s="8" t="s">
        <v>8</v>
      </c>
      <c r="B33" s="9" t="s">
        <v>38</v>
      </c>
      <c r="C33" s="10">
        <v>18</v>
      </c>
      <c r="D33" s="10" t="s">
        <v>47</v>
      </c>
      <c r="E33" s="10">
        <v>450</v>
      </c>
      <c r="F33" s="10">
        <v>50</v>
      </c>
      <c r="G33" s="10">
        <v>1</v>
      </c>
      <c r="H33" s="10">
        <v>5</v>
      </c>
      <c r="I33" s="11">
        <f t="shared" si="0"/>
        <v>10</v>
      </c>
      <c r="J33" s="11">
        <f t="shared" si="1"/>
        <v>440</v>
      </c>
      <c r="K33" s="11">
        <f t="shared" si="4"/>
        <v>10</v>
      </c>
      <c r="L33" s="11">
        <f t="shared" si="2"/>
        <v>4.5</v>
      </c>
      <c r="M33" s="12">
        <f t="shared" si="3"/>
        <v>50</v>
      </c>
    </row>
    <row r="34" spans="1:13" ht="14.4" thickTop="1" x14ac:dyDescent="0.25">
      <c r="A34" s="13" t="s">
        <v>13</v>
      </c>
      <c r="B34" s="14" t="s">
        <v>37</v>
      </c>
      <c r="C34" s="15">
        <v>19</v>
      </c>
      <c r="D34" s="15" t="s">
        <v>47</v>
      </c>
      <c r="E34" s="15">
        <v>429</v>
      </c>
      <c r="F34" s="15">
        <v>50</v>
      </c>
      <c r="G34" s="15">
        <v>20</v>
      </c>
      <c r="H34" s="15">
        <v>2</v>
      </c>
      <c r="I34" s="16">
        <f t="shared" si="0"/>
        <v>8.9375</v>
      </c>
      <c r="J34" s="16">
        <f t="shared" si="1"/>
        <v>250.25</v>
      </c>
      <c r="K34" s="16">
        <f t="shared" si="4"/>
        <v>178.75</v>
      </c>
      <c r="L34" s="16">
        <f t="shared" si="2"/>
        <v>5.3706293706293708</v>
      </c>
      <c r="M34" s="17">
        <f t="shared" si="3"/>
        <v>2.5</v>
      </c>
    </row>
    <row r="36" spans="1:13" ht="15.6" x14ac:dyDescent="0.25">
      <c r="A36" s="3"/>
    </row>
    <row r="37" spans="1:13" ht="15.6" x14ac:dyDescent="0.25">
      <c r="A37" s="3"/>
    </row>
    <row r="38" spans="1:13" ht="15.6" x14ac:dyDescent="0.25">
      <c r="A38" s="3"/>
    </row>
  </sheetData>
  <autoFilter ref="A4:M34" xr:uid="{9B98E6E1-E8AD-4D0E-BAA3-32EA03EF36B6}">
    <filterColumn colId="3">
      <filters>
        <filter val="УрГЭУ"/>
      </filters>
    </filterColumn>
  </autoFilter>
  <mergeCells count="1">
    <mergeCell ref="A1:M1"/>
  </mergeCells>
  <conditionalFormatting sqref="D5:D34">
    <cfRule type="containsText" dxfId="0" priority="1" operator="containsText" text="УрГЭУ">
      <formula>NOT(ISERROR(SEARCH("УрГЭУ",D5)))</formula>
    </cfRule>
  </conditionalFormatting>
  <pageMargins left="0.75" right="0.75" top="1" bottom="1" header="0.5" footer="0.5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1ECE-130E-4B85-A222-05F39BA52EF2}">
  <sheetPr codeName="Лист3" filterMode="1"/>
  <dimension ref="A1:P42"/>
  <sheetViews>
    <sheetView workbookViewId="0">
      <selection activeCell="D4" sqref="D4:G4"/>
    </sheetView>
  </sheetViews>
  <sheetFormatPr defaultColWidth="8.6640625" defaultRowHeight="13.2" x14ac:dyDescent="0.25"/>
  <cols>
    <col min="1" max="1" width="20" customWidth="1"/>
    <col min="2" max="2" width="9.109375" style="2" customWidth="1"/>
    <col min="3" max="3" width="11.33203125" customWidth="1"/>
    <col min="4" max="4" width="12.33203125" customWidth="1"/>
    <col min="5" max="5" width="12.44140625" customWidth="1"/>
    <col min="6" max="7" width="11.44140625" customWidth="1"/>
    <col min="8" max="8" width="17.109375" customWidth="1"/>
    <col min="9" max="9" width="12.44140625" customWidth="1"/>
    <col min="10" max="10" width="12.109375" customWidth="1"/>
    <col min="11" max="11" width="15.5546875" customWidth="1"/>
    <col min="12" max="13" width="14.5546875" customWidth="1"/>
  </cols>
  <sheetData>
    <row r="1" spans="1:16" ht="22.8" x14ac:dyDescent="0.4">
      <c r="A1" s="21" t="s">
        <v>46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4" spans="1:16" s="1" customFormat="1" ht="55.8" thickBot="1" x14ac:dyDescent="0.3">
      <c r="A4" s="5" t="s">
        <v>0</v>
      </c>
      <c r="B4" s="6" t="s">
        <v>4</v>
      </c>
      <c r="C4" s="6" t="s">
        <v>6</v>
      </c>
      <c r="D4" s="6" t="s">
        <v>3</v>
      </c>
      <c r="E4" s="6" t="s">
        <v>5</v>
      </c>
      <c r="F4" s="6" t="s">
        <v>44</v>
      </c>
      <c r="G4" s="6" t="s">
        <v>43</v>
      </c>
      <c r="H4" s="6" t="s">
        <v>42</v>
      </c>
      <c r="I4" s="6" t="s">
        <v>41</v>
      </c>
      <c r="J4" s="6" t="s">
        <v>40</v>
      </c>
      <c r="K4" s="6" t="s">
        <v>45</v>
      </c>
      <c r="L4" s="6" t="s">
        <v>1</v>
      </c>
      <c r="M4" s="7" t="s">
        <v>2</v>
      </c>
      <c r="O4" s="6" t="s">
        <v>4</v>
      </c>
      <c r="P4" s="6" t="s">
        <v>43</v>
      </c>
    </row>
    <row r="5" spans="1:16" ht="15" thickTop="1" thickBot="1" x14ac:dyDescent="0.3">
      <c r="A5" s="8" t="s">
        <v>31</v>
      </c>
      <c r="B5" s="9" t="s">
        <v>37</v>
      </c>
      <c r="C5" s="10">
        <v>21</v>
      </c>
      <c r="D5" s="10" t="s">
        <v>39</v>
      </c>
      <c r="E5" s="10">
        <v>417</v>
      </c>
      <c r="F5" s="10">
        <v>50</v>
      </c>
      <c r="G5" s="10">
        <v>1</v>
      </c>
      <c r="H5" s="10">
        <v>1</v>
      </c>
      <c r="I5" s="11">
        <f t="shared" ref="I5:I34" si="0">E5/(F5-H5)</f>
        <v>8.5102040816326525</v>
      </c>
      <c r="J5" s="11">
        <f t="shared" ref="J5:J34" si="1">I5*(F5-G5-H5)</f>
        <v>408.48979591836735</v>
      </c>
      <c r="K5" s="11">
        <f t="shared" ref="K5:K34" si="2">I5*G5</f>
        <v>8.5102040816326525</v>
      </c>
      <c r="L5" s="11">
        <f t="shared" ref="L5:L34" si="3">(F5-H5)/I5</f>
        <v>5.7577937649880102</v>
      </c>
      <c r="M5" s="12">
        <f t="shared" ref="M5:M34" si="4">F5/G5</f>
        <v>50</v>
      </c>
      <c r="O5" t="str">
        <f>"м"</f>
        <v>м</v>
      </c>
      <c r="P5" t="s">
        <v>48</v>
      </c>
    </row>
    <row r="6" spans="1:16" ht="15" thickTop="1" thickBot="1" x14ac:dyDescent="0.3">
      <c r="A6" s="8" t="s">
        <v>28</v>
      </c>
      <c r="B6" s="9" t="s">
        <v>38</v>
      </c>
      <c r="C6" s="10">
        <v>21</v>
      </c>
      <c r="D6" s="10" t="s">
        <v>39</v>
      </c>
      <c r="E6" s="10">
        <v>429</v>
      </c>
      <c r="F6" s="10">
        <v>50</v>
      </c>
      <c r="G6" s="10">
        <v>1</v>
      </c>
      <c r="H6" s="10">
        <v>3</v>
      </c>
      <c r="I6" s="11">
        <f t="shared" si="0"/>
        <v>9.1276595744680851</v>
      </c>
      <c r="J6" s="11">
        <f t="shared" si="1"/>
        <v>419.87234042553189</v>
      </c>
      <c r="K6" s="11">
        <f t="shared" si="2"/>
        <v>9.1276595744680851</v>
      </c>
      <c r="L6" s="11">
        <f t="shared" si="3"/>
        <v>5.1491841491841495</v>
      </c>
      <c r="M6" s="12">
        <f t="shared" si="4"/>
        <v>50</v>
      </c>
      <c r="O6" t="str">
        <f>"ж"</f>
        <v>ж</v>
      </c>
      <c r="P6" t="s">
        <v>49</v>
      </c>
    </row>
    <row r="7" spans="1:16" ht="15" thickTop="1" thickBot="1" x14ac:dyDescent="0.3">
      <c r="A7" s="8" t="s">
        <v>24</v>
      </c>
      <c r="B7" s="9" t="s">
        <v>37</v>
      </c>
      <c r="C7" s="10">
        <v>20</v>
      </c>
      <c r="D7" s="10" t="s">
        <v>39</v>
      </c>
      <c r="E7" s="10">
        <v>445</v>
      </c>
      <c r="F7" s="10">
        <v>50</v>
      </c>
      <c r="G7" s="10">
        <v>4</v>
      </c>
      <c r="H7" s="10">
        <v>3</v>
      </c>
      <c r="I7" s="11">
        <f t="shared" si="0"/>
        <v>9.4680851063829792</v>
      </c>
      <c r="J7" s="11">
        <f t="shared" si="1"/>
        <v>407.12765957446811</v>
      </c>
      <c r="K7" s="11">
        <f t="shared" si="2"/>
        <v>37.872340425531917</v>
      </c>
      <c r="L7" s="11">
        <f t="shared" si="3"/>
        <v>4.9640449438202241</v>
      </c>
      <c r="M7" s="12">
        <f t="shared" si="4"/>
        <v>12.5</v>
      </c>
    </row>
    <row r="8" spans="1:16" ht="15" thickTop="1" thickBot="1" x14ac:dyDescent="0.3">
      <c r="A8" s="8" t="s">
        <v>26</v>
      </c>
      <c r="B8" s="9" t="s">
        <v>38</v>
      </c>
      <c r="C8" s="10">
        <v>20</v>
      </c>
      <c r="D8" s="10" t="s">
        <v>39</v>
      </c>
      <c r="E8" s="10">
        <v>437</v>
      </c>
      <c r="F8" s="10">
        <v>50</v>
      </c>
      <c r="G8" s="10">
        <v>6</v>
      </c>
      <c r="H8" s="10">
        <v>3</v>
      </c>
      <c r="I8" s="11">
        <f t="shared" si="0"/>
        <v>9.2978723404255312</v>
      </c>
      <c r="J8" s="11">
        <f t="shared" si="1"/>
        <v>381.21276595744678</v>
      </c>
      <c r="K8" s="11">
        <f t="shared" si="2"/>
        <v>55.787234042553187</v>
      </c>
      <c r="L8" s="11">
        <f t="shared" si="3"/>
        <v>5.0549199084668199</v>
      </c>
      <c r="M8" s="12">
        <f t="shared" si="4"/>
        <v>8.3333333333333339</v>
      </c>
    </row>
    <row r="9" spans="1:16" ht="15" hidden="1" thickTop="1" thickBot="1" x14ac:dyDescent="0.3">
      <c r="A9" s="8" t="s">
        <v>25</v>
      </c>
      <c r="B9" s="9" t="s">
        <v>37</v>
      </c>
      <c r="C9" s="10">
        <v>20</v>
      </c>
      <c r="D9" s="10" t="s">
        <v>39</v>
      </c>
      <c r="E9" s="10">
        <v>441</v>
      </c>
      <c r="F9" s="10">
        <v>50</v>
      </c>
      <c r="G9" s="10">
        <v>6</v>
      </c>
      <c r="H9" s="10">
        <v>3</v>
      </c>
      <c r="I9" s="11">
        <f t="shared" si="0"/>
        <v>9.3829787234042552</v>
      </c>
      <c r="J9" s="11">
        <f t="shared" si="1"/>
        <v>384.70212765957444</v>
      </c>
      <c r="K9" s="11">
        <f t="shared" si="2"/>
        <v>56.297872340425528</v>
      </c>
      <c r="L9" s="11">
        <f t="shared" si="3"/>
        <v>5.0090702947845802</v>
      </c>
      <c r="M9" s="12">
        <f t="shared" si="4"/>
        <v>8.3333333333333339</v>
      </c>
    </row>
    <row r="10" spans="1:16" ht="15" hidden="1" thickTop="1" thickBot="1" x14ac:dyDescent="0.3">
      <c r="A10" s="8" t="s">
        <v>32</v>
      </c>
      <c r="B10" s="9" t="s">
        <v>37</v>
      </c>
      <c r="C10" s="10">
        <v>21</v>
      </c>
      <c r="D10" s="10" t="s">
        <v>39</v>
      </c>
      <c r="E10" s="10">
        <v>413</v>
      </c>
      <c r="F10" s="10">
        <v>50</v>
      </c>
      <c r="G10" s="10">
        <v>13</v>
      </c>
      <c r="H10" s="10">
        <v>1</v>
      </c>
      <c r="I10" s="11">
        <f t="shared" si="0"/>
        <v>8.4285714285714288</v>
      </c>
      <c r="J10" s="11">
        <f t="shared" si="1"/>
        <v>303.42857142857144</v>
      </c>
      <c r="K10" s="11">
        <f t="shared" si="2"/>
        <v>109.57142857142857</v>
      </c>
      <c r="L10" s="11">
        <f t="shared" si="3"/>
        <v>5.8135593220338979</v>
      </c>
      <c r="M10" s="12">
        <f t="shared" si="4"/>
        <v>3.8461538461538463</v>
      </c>
    </row>
    <row r="11" spans="1:16" ht="15" hidden="1" thickTop="1" thickBot="1" x14ac:dyDescent="0.3">
      <c r="A11" s="8" t="s">
        <v>23</v>
      </c>
      <c r="B11" s="9" t="s">
        <v>37</v>
      </c>
      <c r="C11" s="10">
        <v>20</v>
      </c>
      <c r="D11" s="10" t="s">
        <v>39</v>
      </c>
      <c r="E11" s="10">
        <v>449</v>
      </c>
      <c r="F11" s="10">
        <v>50</v>
      </c>
      <c r="G11" s="10">
        <v>12</v>
      </c>
      <c r="H11" s="10">
        <v>0</v>
      </c>
      <c r="I11" s="11">
        <f t="shared" si="0"/>
        <v>8.98</v>
      </c>
      <c r="J11" s="11">
        <f t="shared" si="1"/>
        <v>341.24</v>
      </c>
      <c r="K11" s="11">
        <f t="shared" si="2"/>
        <v>107.76</v>
      </c>
      <c r="L11" s="11">
        <f t="shared" si="3"/>
        <v>5.5679287305122491</v>
      </c>
      <c r="M11" s="12">
        <f t="shared" si="4"/>
        <v>4.166666666666667</v>
      </c>
    </row>
    <row r="12" spans="1:16" ht="15" hidden="1" thickTop="1" thickBot="1" x14ac:dyDescent="0.3">
      <c r="A12" s="8" t="s">
        <v>36</v>
      </c>
      <c r="B12" s="9" t="s">
        <v>37</v>
      </c>
      <c r="C12" s="10">
        <v>20</v>
      </c>
      <c r="D12" s="10" t="s">
        <v>39</v>
      </c>
      <c r="E12" s="10">
        <v>453</v>
      </c>
      <c r="F12" s="10">
        <v>50</v>
      </c>
      <c r="G12" s="10">
        <v>12</v>
      </c>
      <c r="H12" s="10">
        <v>0</v>
      </c>
      <c r="I12" s="11">
        <f t="shared" si="0"/>
        <v>9.06</v>
      </c>
      <c r="J12" s="11">
        <f t="shared" si="1"/>
        <v>344.28000000000003</v>
      </c>
      <c r="K12" s="11">
        <f t="shared" si="2"/>
        <v>108.72</v>
      </c>
      <c r="L12" s="11">
        <f t="shared" si="3"/>
        <v>5.518763796909492</v>
      </c>
      <c r="M12" s="12">
        <f t="shared" si="4"/>
        <v>4.166666666666667</v>
      </c>
    </row>
    <row r="13" spans="1:16" ht="15" hidden="1" thickTop="1" thickBot="1" x14ac:dyDescent="0.3">
      <c r="A13" s="8" t="s">
        <v>30</v>
      </c>
      <c r="B13" s="9" t="s">
        <v>37</v>
      </c>
      <c r="C13" s="10">
        <v>21</v>
      </c>
      <c r="D13" s="10" t="s">
        <v>39</v>
      </c>
      <c r="E13" s="10">
        <v>421</v>
      </c>
      <c r="F13" s="10">
        <v>50</v>
      </c>
      <c r="G13" s="10">
        <v>13</v>
      </c>
      <c r="H13" s="10">
        <v>1</v>
      </c>
      <c r="I13" s="11">
        <f t="shared" si="0"/>
        <v>8.591836734693878</v>
      </c>
      <c r="J13" s="11">
        <f t="shared" si="1"/>
        <v>309.30612244897964</v>
      </c>
      <c r="K13" s="11">
        <f t="shared" si="2"/>
        <v>111.69387755102042</v>
      </c>
      <c r="L13" s="11">
        <f t="shared" si="3"/>
        <v>5.7030878859857479</v>
      </c>
      <c r="M13" s="12">
        <f t="shared" si="4"/>
        <v>3.8461538461538463</v>
      </c>
    </row>
    <row r="14" spans="1:16" ht="15" hidden="1" thickTop="1" thickBot="1" x14ac:dyDescent="0.3">
      <c r="A14" s="8" t="s">
        <v>22</v>
      </c>
      <c r="B14" s="9" t="s">
        <v>38</v>
      </c>
      <c r="C14" s="10">
        <v>20</v>
      </c>
      <c r="D14" s="10" t="s">
        <v>39</v>
      </c>
      <c r="E14" s="10">
        <v>457</v>
      </c>
      <c r="F14" s="10">
        <v>50</v>
      </c>
      <c r="G14" s="10">
        <v>12</v>
      </c>
      <c r="H14" s="10">
        <v>5</v>
      </c>
      <c r="I14" s="11">
        <f t="shared" si="0"/>
        <v>10.155555555555555</v>
      </c>
      <c r="J14" s="11">
        <f t="shared" si="1"/>
        <v>335.13333333333333</v>
      </c>
      <c r="K14" s="11">
        <f t="shared" si="2"/>
        <v>121.86666666666666</v>
      </c>
      <c r="L14" s="11">
        <f t="shared" si="3"/>
        <v>4.4310722100656461</v>
      </c>
      <c r="M14" s="12">
        <f t="shared" si="4"/>
        <v>4.166666666666667</v>
      </c>
    </row>
    <row r="15" spans="1:16" ht="15" hidden="1" thickTop="1" thickBot="1" x14ac:dyDescent="0.3">
      <c r="A15" s="8" t="s">
        <v>21</v>
      </c>
      <c r="B15" s="9" t="s">
        <v>37</v>
      </c>
      <c r="C15" s="10">
        <v>20</v>
      </c>
      <c r="D15" s="10" t="s">
        <v>39</v>
      </c>
      <c r="E15" s="10">
        <v>461</v>
      </c>
      <c r="F15" s="10">
        <v>50</v>
      </c>
      <c r="G15" s="10">
        <v>12</v>
      </c>
      <c r="H15" s="10">
        <v>5</v>
      </c>
      <c r="I15" s="11">
        <f t="shared" si="0"/>
        <v>10.244444444444444</v>
      </c>
      <c r="J15" s="11">
        <f t="shared" si="1"/>
        <v>338.06666666666666</v>
      </c>
      <c r="K15" s="11">
        <f t="shared" si="2"/>
        <v>122.93333333333332</v>
      </c>
      <c r="L15" s="11">
        <f t="shared" si="3"/>
        <v>4.3926247288503255</v>
      </c>
      <c r="M15" s="12">
        <f t="shared" si="4"/>
        <v>4.166666666666667</v>
      </c>
    </row>
    <row r="16" spans="1:16" ht="15" hidden="1" thickTop="1" thickBot="1" x14ac:dyDescent="0.3">
      <c r="A16" s="8" t="s">
        <v>29</v>
      </c>
      <c r="B16" s="9" t="s">
        <v>38</v>
      </c>
      <c r="C16" s="10">
        <v>21</v>
      </c>
      <c r="D16" s="10" t="s">
        <v>39</v>
      </c>
      <c r="E16" s="10">
        <v>425</v>
      </c>
      <c r="F16" s="10">
        <v>50</v>
      </c>
      <c r="G16" s="10">
        <v>13</v>
      </c>
      <c r="H16" s="10">
        <v>3</v>
      </c>
      <c r="I16" s="11">
        <f t="shared" si="0"/>
        <v>9.0425531914893611</v>
      </c>
      <c r="J16" s="11">
        <f t="shared" si="1"/>
        <v>307.44680851063828</v>
      </c>
      <c r="K16" s="11">
        <f t="shared" si="2"/>
        <v>117.55319148936169</v>
      </c>
      <c r="L16" s="11">
        <f t="shared" si="3"/>
        <v>5.19764705882353</v>
      </c>
      <c r="M16" s="12">
        <f t="shared" si="4"/>
        <v>3.8461538461538463</v>
      </c>
    </row>
    <row r="17" spans="1:13" ht="15" hidden="1" thickTop="1" thickBot="1" x14ac:dyDescent="0.3">
      <c r="A17" s="8" t="s">
        <v>27</v>
      </c>
      <c r="B17" s="9" t="s">
        <v>37</v>
      </c>
      <c r="C17" s="10">
        <v>20</v>
      </c>
      <c r="D17" s="10" t="s">
        <v>39</v>
      </c>
      <c r="E17" s="10">
        <v>433</v>
      </c>
      <c r="F17" s="10">
        <v>50</v>
      </c>
      <c r="G17" s="10">
        <v>13</v>
      </c>
      <c r="H17" s="10">
        <v>3</v>
      </c>
      <c r="I17" s="11">
        <f t="shared" si="0"/>
        <v>9.212765957446809</v>
      </c>
      <c r="J17" s="11">
        <f t="shared" si="1"/>
        <v>313.2340425531915</v>
      </c>
      <c r="K17" s="11">
        <f t="shared" si="2"/>
        <v>119.76595744680851</v>
      </c>
      <c r="L17" s="11">
        <f t="shared" si="3"/>
        <v>5.1016166281755195</v>
      </c>
      <c r="M17" s="12">
        <f t="shared" si="4"/>
        <v>3.8461538461538463</v>
      </c>
    </row>
    <row r="18" spans="1:13" ht="15" thickTop="1" thickBot="1" x14ac:dyDescent="0.3">
      <c r="A18" s="8" t="s">
        <v>19</v>
      </c>
      <c r="B18" s="9" t="s">
        <v>38</v>
      </c>
      <c r="C18" s="10">
        <v>20</v>
      </c>
      <c r="D18" s="10" t="s">
        <v>39</v>
      </c>
      <c r="E18" s="10">
        <v>469</v>
      </c>
      <c r="F18" s="10">
        <v>50</v>
      </c>
      <c r="G18" s="10">
        <v>1</v>
      </c>
      <c r="H18" s="10">
        <v>8</v>
      </c>
      <c r="I18" s="11">
        <f t="shared" si="0"/>
        <v>11.166666666666666</v>
      </c>
      <c r="J18" s="11">
        <f t="shared" si="1"/>
        <v>457.83333333333331</v>
      </c>
      <c r="K18" s="11">
        <f t="shared" si="2"/>
        <v>11.166666666666666</v>
      </c>
      <c r="L18" s="11">
        <f t="shared" si="3"/>
        <v>3.7611940298507465</v>
      </c>
      <c r="M18" s="12">
        <f t="shared" si="4"/>
        <v>50</v>
      </c>
    </row>
    <row r="19" spans="1:13" ht="15" hidden="1" thickTop="1" thickBot="1" x14ac:dyDescent="0.3">
      <c r="A19" s="8" t="s">
        <v>20</v>
      </c>
      <c r="B19" s="9" t="s">
        <v>38</v>
      </c>
      <c r="C19" s="10">
        <v>20</v>
      </c>
      <c r="D19" s="10" t="s">
        <v>39</v>
      </c>
      <c r="E19" s="10">
        <v>465</v>
      </c>
      <c r="F19" s="10">
        <v>50</v>
      </c>
      <c r="G19" s="10">
        <v>12</v>
      </c>
      <c r="H19" s="10">
        <v>8</v>
      </c>
      <c r="I19" s="11">
        <f t="shared" si="0"/>
        <v>11.071428571428571</v>
      </c>
      <c r="J19" s="11">
        <f t="shared" si="1"/>
        <v>332.14285714285711</v>
      </c>
      <c r="K19" s="11">
        <f t="shared" si="2"/>
        <v>132.85714285714286</v>
      </c>
      <c r="L19" s="11">
        <f t="shared" si="3"/>
        <v>3.7935483870967741</v>
      </c>
      <c r="M19" s="12">
        <f t="shared" si="4"/>
        <v>4.166666666666667</v>
      </c>
    </row>
    <row r="20" spans="1:13" ht="15" thickTop="1" thickBot="1" x14ac:dyDescent="0.3">
      <c r="A20" s="8" t="s">
        <v>16</v>
      </c>
      <c r="B20" s="9" t="s">
        <v>37</v>
      </c>
      <c r="C20" s="10">
        <v>19</v>
      </c>
      <c r="D20" s="10" t="s">
        <v>47</v>
      </c>
      <c r="E20" s="10">
        <v>420</v>
      </c>
      <c r="F20" s="10">
        <v>50</v>
      </c>
      <c r="G20" s="10">
        <v>1</v>
      </c>
      <c r="H20" s="10">
        <v>2</v>
      </c>
      <c r="I20" s="11">
        <f t="shared" si="0"/>
        <v>8.75</v>
      </c>
      <c r="J20" s="11">
        <f t="shared" si="1"/>
        <v>411.25</v>
      </c>
      <c r="K20" s="11">
        <f t="shared" si="2"/>
        <v>8.75</v>
      </c>
      <c r="L20" s="11">
        <f t="shared" si="3"/>
        <v>5.4857142857142858</v>
      </c>
      <c r="M20" s="12">
        <f t="shared" si="4"/>
        <v>50</v>
      </c>
    </row>
    <row r="21" spans="1:13" ht="15" thickTop="1" thickBot="1" x14ac:dyDescent="0.3">
      <c r="A21" s="8" t="s">
        <v>15</v>
      </c>
      <c r="B21" s="9" t="s">
        <v>38</v>
      </c>
      <c r="C21" s="10">
        <v>19</v>
      </c>
      <c r="D21" s="10" t="s">
        <v>47</v>
      </c>
      <c r="E21" s="10">
        <v>423</v>
      </c>
      <c r="F21" s="10">
        <v>50</v>
      </c>
      <c r="G21" s="10">
        <v>5</v>
      </c>
      <c r="H21" s="10">
        <v>2</v>
      </c>
      <c r="I21" s="11">
        <f t="shared" si="0"/>
        <v>8.8125</v>
      </c>
      <c r="J21" s="11">
        <f t="shared" si="1"/>
        <v>378.9375</v>
      </c>
      <c r="K21" s="11">
        <f t="shared" si="2"/>
        <v>44.0625</v>
      </c>
      <c r="L21" s="11">
        <f t="shared" si="3"/>
        <v>5.4468085106382977</v>
      </c>
      <c r="M21" s="12">
        <f t="shared" si="4"/>
        <v>10</v>
      </c>
    </row>
    <row r="22" spans="1:13" ht="15" hidden="1" thickTop="1" thickBot="1" x14ac:dyDescent="0.3">
      <c r="A22" s="8" t="s">
        <v>14</v>
      </c>
      <c r="B22" s="9" t="s">
        <v>37</v>
      </c>
      <c r="C22" s="10">
        <v>19</v>
      </c>
      <c r="D22" s="10" t="s">
        <v>47</v>
      </c>
      <c r="E22" s="10">
        <v>426</v>
      </c>
      <c r="F22" s="10">
        <v>50</v>
      </c>
      <c r="G22" s="10">
        <v>7</v>
      </c>
      <c r="H22" s="10">
        <v>2</v>
      </c>
      <c r="I22" s="11">
        <f t="shared" si="0"/>
        <v>8.875</v>
      </c>
      <c r="J22" s="11">
        <f t="shared" si="1"/>
        <v>363.875</v>
      </c>
      <c r="K22" s="11">
        <f t="shared" si="2"/>
        <v>62.125</v>
      </c>
      <c r="L22" s="11">
        <f t="shared" si="3"/>
        <v>5.408450704225352</v>
      </c>
      <c r="M22" s="12">
        <f t="shared" si="4"/>
        <v>7.1428571428571432</v>
      </c>
    </row>
    <row r="23" spans="1:13" ht="15" hidden="1" thickTop="1" thickBot="1" x14ac:dyDescent="0.3">
      <c r="A23" s="8" t="s">
        <v>11</v>
      </c>
      <c r="B23" s="9" t="s">
        <v>38</v>
      </c>
      <c r="C23" s="10">
        <v>19</v>
      </c>
      <c r="D23" s="10" t="s">
        <v>47</v>
      </c>
      <c r="E23" s="10">
        <v>435</v>
      </c>
      <c r="F23" s="10">
        <v>50</v>
      </c>
      <c r="G23" s="10">
        <v>8</v>
      </c>
      <c r="H23" s="10">
        <v>2</v>
      </c>
      <c r="I23" s="11">
        <f t="shared" si="0"/>
        <v>9.0625</v>
      </c>
      <c r="J23" s="11">
        <f t="shared" si="1"/>
        <v>362.5</v>
      </c>
      <c r="K23" s="11">
        <f t="shared" si="2"/>
        <v>72.5</v>
      </c>
      <c r="L23" s="11">
        <f t="shared" si="3"/>
        <v>5.296551724137931</v>
      </c>
      <c r="M23" s="12">
        <f t="shared" si="4"/>
        <v>6.25</v>
      </c>
    </row>
    <row r="24" spans="1:13" ht="15" thickTop="1" thickBot="1" x14ac:dyDescent="0.3">
      <c r="A24" s="8" t="s">
        <v>34</v>
      </c>
      <c r="B24" s="9" t="s">
        <v>38</v>
      </c>
      <c r="C24" s="10">
        <v>18</v>
      </c>
      <c r="D24" s="10" t="s">
        <v>47</v>
      </c>
      <c r="E24" s="10">
        <v>447</v>
      </c>
      <c r="F24" s="10">
        <v>50</v>
      </c>
      <c r="G24" s="10">
        <v>3</v>
      </c>
      <c r="H24" s="10">
        <v>5</v>
      </c>
      <c r="I24" s="11">
        <f t="shared" si="0"/>
        <v>9.9333333333333336</v>
      </c>
      <c r="J24" s="11">
        <f t="shared" si="1"/>
        <v>417.2</v>
      </c>
      <c r="K24" s="11">
        <f t="shared" si="2"/>
        <v>29.8</v>
      </c>
      <c r="L24" s="11">
        <f t="shared" si="3"/>
        <v>4.5302013422818792</v>
      </c>
      <c r="M24" s="12">
        <f t="shared" si="4"/>
        <v>16.666666666666668</v>
      </c>
    </row>
    <row r="25" spans="1:13" ht="15" thickTop="1" thickBot="1" x14ac:dyDescent="0.3">
      <c r="A25" s="8" t="s">
        <v>12</v>
      </c>
      <c r="B25" s="9" t="s">
        <v>37</v>
      </c>
      <c r="C25" s="10">
        <v>19</v>
      </c>
      <c r="D25" s="10" t="s">
        <v>47</v>
      </c>
      <c r="E25" s="10">
        <v>432</v>
      </c>
      <c r="F25" s="10">
        <v>50</v>
      </c>
      <c r="G25" s="10">
        <v>1</v>
      </c>
      <c r="H25" s="10">
        <v>2</v>
      </c>
      <c r="I25" s="11">
        <f t="shared" si="0"/>
        <v>9</v>
      </c>
      <c r="J25" s="11">
        <f t="shared" si="1"/>
        <v>423</v>
      </c>
      <c r="K25" s="11">
        <f t="shared" si="2"/>
        <v>9</v>
      </c>
      <c r="L25" s="11">
        <f t="shared" si="3"/>
        <v>5.333333333333333</v>
      </c>
      <c r="M25" s="12">
        <f t="shared" si="4"/>
        <v>50</v>
      </c>
    </row>
    <row r="26" spans="1:13" ht="15" thickTop="1" thickBot="1" x14ac:dyDescent="0.3">
      <c r="A26" s="8" t="s">
        <v>9</v>
      </c>
      <c r="B26" s="9" t="s">
        <v>38</v>
      </c>
      <c r="C26" s="10">
        <v>18</v>
      </c>
      <c r="D26" s="10" t="s">
        <v>47</v>
      </c>
      <c r="E26" s="10">
        <v>444</v>
      </c>
      <c r="F26" s="10">
        <v>50</v>
      </c>
      <c r="G26" s="10">
        <v>6</v>
      </c>
      <c r="H26" s="10">
        <v>5</v>
      </c>
      <c r="I26" s="11">
        <f t="shared" si="0"/>
        <v>9.8666666666666671</v>
      </c>
      <c r="J26" s="11">
        <f t="shared" si="1"/>
        <v>384.8</v>
      </c>
      <c r="K26" s="11">
        <f t="shared" si="2"/>
        <v>59.2</v>
      </c>
      <c r="L26" s="11">
        <f t="shared" si="3"/>
        <v>4.5608108108108105</v>
      </c>
      <c r="M26" s="12">
        <f t="shared" si="4"/>
        <v>8.3333333333333339</v>
      </c>
    </row>
    <row r="27" spans="1:13" ht="15" hidden="1" thickTop="1" thickBot="1" x14ac:dyDescent="0.3">
      <c r="A27" s="8" t="s">
        <v>17</v>
      </c>
      <c r="B27" s="9" t="s">
        <v>37</v>
      </c>
      <c r="C27" s="10">
        <v>19</v>
      </c>
      <c r="D27" s="10" t="s">
        <v>47</v>
      </c>
      <c r="E27" s="10">
        <v>417</v>
      </c>
      <c r="F27" s="10">
        <v>50</v>
      </c>
      <c r="G27" s="10">
        <v>7</v>
      </c>
      <c r="H27" s="10">
        <v>8</v>
      </c>
      <c r="I27" s="11">
        <f t="shared" si="0"/>
        <v>9.9285714285714288</v>
      </c>
      <c r="J27" s="11">
        <f t="shared" si="1"/>
        <v>347.5</v>
      </c>
      <c r="K27" s="11">
        <f t="shared" si="2"/>
        <v>69.5</v>
      </c>
      <c r="L27" s="11">
        <f t="shared" si="3"/>
        <v>4.230215827338129</v>
      </c>
      <c r="M27" s="12">
        <f t="shared" si="4"/>
        <v>7.1428571428571432</v>
      </c>
    </row>
    <row r="28" spans="1:13" ht="15" hidden="1" thickTop="1" thickBot="1" x14ac:dyDescent="0.3">
      <c r="A28" s="8" t="s">
        <v>18</v>
      </c>
      <c r="B28" s="9" t="s">
        <v>38</v>
      </c>
      <c r="C28" s="10">
        <v>19</v>
      </c>
      <c r="D28" s="10" t="s">
        <v>47</v>
      </c>
      <c r="E28" s="10">
        <v>414</v>
      </c>
      <c r="F28" s="10">
        <v>50</v>
      </c>
      <c r="G28" s="10">
        <v>9</v>
      </c>
      <c r="H28" s="10">
        <v>3</v>
      </c>
      <c r="I28" s="11">
        <f t="shared" si="0"/>
        <v>8.8085106382978715</v>
      </c>
      <c r="J28" s="11">
        <f t="shared" si="1"/>
        <v>334.72340425531911</v>
      </c>
      <c r="K28" s="11">
        <f t="shared" si="2"/>
        <v>79.276595744680847</v>
      </c>
      <c r="L28" s="11">
        <f t="shared" si="3"/>
        <v>5.3357487922705316</v>
      </c>
      <c r="M28" s="12">
        <f t="shared" si="4"/>
        <v>5.5555555555555554</v>
      </c>
    </row>
    <row r="29" spans="1:13" ht="15" hidden="1" thickTop="1" thickBot="1" x14ac:dyDescent="0.3">
      <c r="A29" s="8" t="s">
        <v>33</v>
      </c>
      <c r="B29" s="9" t="s">
        <v>38</v>
      </c>
      <c r="C29" s="10">
        <v>18</v>
      </c>
      <c r="D29" s="10" t="s">
        <v>47</v>
      </c>
      <c r="E29" s="10">
        <v>453</v>
      </c>
      <c r="F29" s="10">
        <v>50</v>
      </c>
      <c r="G29" s="10">
        <v>13</v>
      </c>
      <c r="H29" s="10">
        <v>5</v>
      </c>
      <c r="I29" s="11">
        <f t="shared" si="0"/>
        <v>10.066666666666666</v>
      </c>
      <c r="J29" s="11">
        <f t="shared" si="1"/>
        <v>322.13333333333333</v>
      </c>
      <c r="K29" s="11">
        <f t="shared" si="2"/>
        <v>130.86666666666667</v>
      </c>
      <c r="L29" s="11">
        <f t="shared" si="3"/>
        <v>4.4701986754966887</v>
      </c>
      <c r="M29" s="12">
        <f t="shared" si="4"/>
        <v>3.8461538461538463</v>
      </c>
    </row>
    <row r="30" spans="1:13" ht="15" thickTop="1" thickBot="1" x14ac:dyDescent="0.3">
      <c r="A30" s="8" t="s">
        <v>7</v>
      </c>
      <c r="B30" s="9" t="s">
        <v>37</v>
      </c>
      <c r="C30" s="10">
        <v>18</v>
      </c>
      <c r="D30" s="10" t="s">
        <v>47</v>
      </c>
      <c r="E30" s="10">
        <v>456</v>
      </c>
      <c r="F30" s="10">
        <v>50</v>
      </c>
      <c r="G30" s="10">
        <v>1</v>
      </c>
      <c r="H30" s="10">
        <v>5</v>
      </c>
      <c r="I30" s="11">
        <f t="shared" si="0"/>
        <v>10.133333333333333</v>
      </c>
      <c r="J30" s="11">
        <f t="shared" si="1"/>
        <v>445.86666666666667</v>
      </c>
      <c r="K30" s="11">
        <f t="shared" si="2"/>
        <v>10.133333333333333</v>
      </c>
      <c r="L30" s="11">
        <f t="shared" si="3"/>
        <v>4.4407894736842106</v>
      </c>
      <c r="M30" s="12">
        <f t="shared" si="4"/>
        <v>50</v>
      </c>
    </row>
    <row r="31" spans="1:13" ht="15" hidden="1" thickTop="1" thickBot="1" x14ac:dyDescent="0.3">
      <c r="A31" s="8" t="s">
        <v>35</v>
      </c>
      <c r="B31" s="9" t="s">
        <v>38</v>
      </c>
      <c r="C31" s="10">
        <v>18</v>
      </c>
      <c r="D31" s="10" t="s">
        <v>47</v>
      </c>
      <c r="E31" s="10">
        <v>438</v>
      </c>
      <c r="F31" s="10">
        <v>50</v>
      </c>
      <c r="G31" s="10">
        <v>21</v>
      </c>
      <c r="H31" s="10">
        <v>2</v>
      </c>
      <c r="I31" s="11">
        <f t="shared" si="0"/>
        <v>9.125</v>
      </c>
      <c r="J31" s="11">
        <f t="shared" si="1"/>
        <v>246.375</v>
      </c>
      <c r="K31" s="11">
        <f t="shared" si="2"/>
        <v>191.625</v>
      </c>
      <c r="L31" s="11">
        <f t="shared" si="3"/>
        <v>5.2602739726027394</v>
      </c>
      <c r="M31" s="12">
        <f t="shared" si="4"/>
        <v>2.3809523809523809</v>
      </c>
    </row>
    <row r="32" spans="1:13" ht="15" hidden="1" thickTop="1" thickBot="1" x14ac:dyDescent="0.3">
      <c r="A32" s="8" t="s">
        <v>10</v>
      </c>
      <c r="B32" s="9" t="s">
        <v>38</v>
      </c>
      <c r="C32" s="10">
        <v>18</v>
      </c>
      <c r="D32" s="10" t="s">
        <v>47</v>
      </c>
      <c r="E32" s="10">
        <v>441</v>
      </c>
      <c r="F32" s="10">
        <v>50</v>
      </c>
      <c r="G32" s="10">
        <v>19</v>
      </c>
      <c r="H32" s="10">
        <v>1</v>
      </c>
      <c r="I32" s="11">
        <f t="shared" si="0"/>
        <v>9</v>
      </c>
      <c r="J32" s="11">
        <f t="shared" si="1"/>
        <v>270</v>
      </c>
      <c r="K32" s="11">
        <f t="shared" si="2"/>
        <v>171</v>
      </c>
      <c r="L32" s="11">
        <f t="shared" si="3"/>
        <v>5.4444444444444446</v>
      </c>
      <c r="M32" s="12">
        <f t="shared" si="4"/>
        <v>2.6315789473684212</v>
      </c>
    </row>
    <row r="33" spans="1:13" ht="15" thickTop="1" thickBot="1" x14ac:dyDescent="0.3">
      <c r="A33" s="8" t="s">
        <v>8</v>
      </c>
      <c r="B33" s="9" t="s">
        <v>38</v>
      </c>
      <c r="C33" s="10">
        <v>18</v>
      </c>
      <c r="D33" s="10" t="s">
        <v>47</v>
      </c>
      <c r="E33" s="10">
        <v>450</v>
      </c>
      <c r="F33" s="10">
        <v>50</v>
      </c>
      <c r="G33" s="10">
        <v>1</v>
      </c>
      <c r="H33" s="10">
        <v>5</v>
      </c>
      <c r="I33" s="11">
        <f t="shared" si="0"/>
        <v>10</v>
      </c>
      <c r="J33" s="11">
        <f t="shared" si="1"/>
        <v>440</v>
      </c>
      <c r="K33" s="11">
        <f t="shared" si="2"/>
        <v>10</v>
      </c>
      <c r="L33" s="11">
        <f t="shared" si="3"/>
        <v>4.5</v>
      </c>
      <c r="M33" s="12">
        <f t="shared" si="4"/>
        <v>50</v>
      </c>
    </row>
    <row r="34" spans="1:13" ht="14.4" hidden="1" thickTop="1" x14ac:dyDescent="0.25">
      <c r="A34" s="13" t="s">
        <v>13</v>
      </c>
      <c r="B34" s="14" t="s">
        <v>37</v>
      </c>
      <c r="C34" s="15">
        <v>19</v>
      </c>
      <c r="D34" s="15" t="s">
        <v>47</v>
      </c>
      <c r="E34" s="15">
        <v>429</v>
      </c>
      <c r="F34" s="15">
        <v>50</v>
      </c>
      <c r="G34" s="15">
        <v>20</v>
      </c>
      <c r="H34" s="15">
        <v>2</v>
      </c>
      <c r="I34" s="16">
        <f t="shared" si="0"/>
        <v>8.9375</v>
      </c>
      <c r="J34" s="16">
        <f t="shared" si="1"/>
        <v>250.25</v>
      </c>
      <c r="K34" s="16">
        <f t="shared" si="2"/>
        <v>178.75</v>
      </c>
      <c r="L34" s="16">
        <f t="shared" si="3"/>
        <v>5.3706293706293708</v>
      </c>
      <c r="M34" s="17">
        <f t="shared" si="4"/>
        <v>2.5</v>
      </c>
    </row>
    <row r="35" spans="1:13" ht="13.8" thickTop="1" x14ac:dyDescent="0.25"/>
    <row r="36" spans="1:13" ht="15.6" x14ac:dyDescent="0.25">
      <c r="A36" s="3"/>
    </row>
    <row r="37" spans="1:13" ht="28.2" thickBot="1" x14ac:dyDescent="0.3">
      <c r="A37" s="3"/>
      <c r="H37" s="6" t="s">
        <v>6</v>
      </c>
      <c r="I37" s="6" t="s">
        <v>43</v>
      </c>
    </row>
    <row r="38" spans="1:13" ht="16.2" thickTop="1" x14ac:dyDescent="0.25">
      <c r="A38" s="3"/>
      <c r="H38">
        <v>20</v>
      </c>
    </row>
    <row r="40" spans="1:13" ht="14.4" thickBot="1" x14ac:dyDescent="0.3">
      <c r="D40" s="6" t="s">
        <v>4</v>
      </c>
      <c r="E40" s="6" t="s">
        <v>6</v>
      </c>
    </row>
    <row r="41" spans="1:13" ht="13.8" thickTop="1" x14ac:dyDescent="0.25">
      <c r="D41" t="str">
        <f>"м"</f>
        <v>м</v>
      </c>
      <c r="E41" t="s">
        <v>50</v>
      </c>
    </row>
    <row r="42" spans="1:13" x14ac:dyDescent="0.25">
      <c r="D42" t="str">
        <f>"ж"</f>
        <v>ж</v>
      </c>
      <c r="E42" t="s">
        <v>51</v>
      </c>
    </row>
  </sheetData>
  <mergeCells count="1">
    <mergeCell ref="A1:M1"/>
  </mergeCells>
  <pageMargins left="0.75" right="0.75" top="1" bottom="1" header="0.5" footer="0.5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3C87-6916-4E33-BC35-708494971B2C}">
  <sheetPr codeName="Лист4"/>
  <dimension ref="A1:P41"/>
  <sheetViews>
    <sheetView tabSelected="1" workbookViewId="0">
      <selection activeCell="F15" sqref="F15"/>
    </sheetView>
  </sheetViews>
  <sheetFormatPr defaultColWidth="8.6640625" defaultRowHeight="13.2" outlineLevelRow="2" x14ac:dyDescent="0.25"/>
  <cols>
    <col min="1" max="1" width="20" customWidth="1"/>
    <col min="2" max="2" width="9.109375" style="2" customWidth="1"/>
    <col min="3" max="3" width="11.33203125" customWidth="1"/>
    <col min="4" max="4" width="12.33203125" customWidth="1"/>
    <col min="5" max="5" width="12.44140625" customWidth="1"/>
    <col min="6" max="7" width="11.44140625" customWidth="1"/>
    <col min="8" max="8" width="17.109375" customWidth="1"/>
    <col min="9" max="9" width="12.44140625" customWidth="1"/>
    <col min="10" max="10" width="12.109375" customWidth="1"/>
    <col min="11" max="11" width="15.5546875" customWidth="1"/>
    <col min="12" max="13" width="14.5546875" customWidth="1"/>
  </cols>
  <sheetData>
    <row r="1" spans="1:16" ht="22.8" x14ac:dyDescent="0.4">
      <c r="A1" s="21" t="s">
        <v>46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4" spans="1:16" s="1" customFormat="1" ht="55.8" thickBot="1" x14ac:dyDescent="0.3">
      <c r="A4" s="5" t="s">
        <v>0</v>
      </c>
      <c r="B4" s="6" t="s">
        <v>4</v>
      </c>
      <c r="C4" s="6" t="s">
        <v>6</v>
      </c>
      <c r="D4" s="6" t="s">
        <v>3</v>
      </c>
      <c r="E4" s="6" t="s">
        <v>5</v>
      </c>
      <c r="F4" s="6" t="s">
        <v>44</v>
      </c>
      <c r="G4" s="6" t="s">
        <v>43</v>
      </c>
      <c r="H4" s="6" t="s">
        <v>42</v>
      </c>
      <c r="I4" s="6" t="s">
        <v>41</v>
      </c>
      <c r="J4" s="6" t="s">
        <v>40</v>
      </c>
      <c r="K4" s="6" t="s">
        <v>45</v>
      </c>
      <c r="L4" s="6" t="s">
        <v>1</v>
      </c>
      <c r="M4" s="7" t="s">
        <v>2</v>
      </c>
      <c r="P4" s="4"/>
    </row>
    <row r="5" spans="1:16" ht="15" outlineLevel="2" thickTop="1" thickBot="1" x14ac:dyDescent="0.3">
      <c r="A5" s="8" t="s">
        <v>31</v>
      </c>
      <c r="B5" s="9" t="s">
        <v>37</v>
      </c>
      <c r="C5" s="10">
        <v>21</v>
      </c>
      <c r="D5" s="10" t="s">
        <v>39</v>
      </c>
      <c r="E5" s="10">
        <v>417</v>
      </c>
      <c r="F5" s="10">
        <v>50</v>
      </c>
      <c r="G5" s="10">
        <v>1</v>
      </c>
      <c r="H5" s="10">
        <v>1</v>
      </c>
      <c r="I5" s="11">
        <f t="shared" ref="I5:I19" si="0">E5/(F5-H5)</f>
        <v>8.5102040816326525</v>
      </c>
      <c r="J5" s="11">
        <f t="shared" ref="J5:J19" si="1">I5*(F5-G5-H5)</f>
        <v>408.48979591836735</v>
      </c>
      <c r="K5" s="11">
        <f t="shared" ref="K5:K19" si="2">I5*G5</f>
        <v>8.5102040816326525</v>
      </c>
      <c r="L5" s="11">
        <f t="shared" ref="L5:L19" si="3">(F5-H5)/I5</f>
        <v>5.7577937649880102</v>
      </c>
      <c r="M5" s="12">
        <f t="shared" ref="M5:M19" si="4">F5/G5</f>
        <v>50</v>
      </c>
    </row>
    <row r="6" spans="1:16" ht="15" outlineLevel="2" thickTop="1" thickBot="1" x14ac:dyDescent="0.3">
      <c r="A6" s="8" t="s">
        <v>28</v>
      </c>
      <c r="B6" s="9" t="s">
        <v>38</v>
      </c>
      <c r="C6" s="10">
        <v>21</v>
      </c>
      <c r="D6" s="10" t="s">
        <v>39</v>
      </c>
      <c r="E6" s="10">
        <v>429</v>
      </c>
      <c r="F6" s="10">
        <v>50</v>
      </c>
      <c r="G6" s="10">
        <v>1</v>
      </c>
      <c r="H6" s="10">
        <v>3</v>
      </c>
      <c r="I6" s="11">
        <f t="shared" si="0"/>
        <v>9.1276595744680851</v>
      </c>
      <c r="J6" s="11">
        <f t="shared" si="1"/>
        <v>419.87234042553189</v>
      </c>
      <c r="K6" s="11">
        <f t="shared" si="2"/>
        <v>9.1276595744680851</v>
      </c>
      <c r="L6" s="11">
        <f t="shared" si="3"/>
        <v>5.1491841491841495</v>
      </c>
      <c r="M6" s="12">
        <f t="shared" si="4"/>
        <v>50</v>
      </c>
    </row>
    <row r="7" spans="1:16" ht="15" outlineLevel="2" thickTop="1" thickBot="1" x14ac:dyDescent="0.3">
      <c r="A7" s="8" t="s">
        <v>24</v>
      </c>
      <c r="B7" s="9" t="s">
        <v>37</v>
      </c>
      <c r="C7" s="10">
        <v>20</v>
      </c>
      <c r="D7" s="10" t="s">
        <v>39</v>
      </c>
      <c r="E7" s="10">
        <v>445</v>
      </c>
      <c r="F7" s="10">
        <v>50</v>
      </c>
      <c r="G7" s="10">
        <v>4</v>
      </c>
      <c r="H7" s="10">
        <v>3</v>
      </c>
      <c r="I7" s="11">
        <f t="shared" si="0"/>
        <v>9.4680851063829792</v>
      </c>
      <c r="J7" s="11">
        <f t="shared" si="1"/>
        <v>407.12765957446811</v>
      </c>
      <c r="K7" s="11">
        <f t="shared" si="2"/>
        <v>37.872340425531917</v>
      </c>
      <c r="L7" s="11">
        <f t="shared" si="3"/>
        <v>4.9640449438202241</v>
      </c>
      <c r="M7" s="12">
        <f t="shared" si="4"/>
        <v>12.5</v>
      </c>
    </row>
    <row r="8" spans="1:16" ht="15" outlineLevel="2" thickTop="1" thickBot="1" x14ac:dyDescent="0.3">
      <c r="A8" s="8" t="s">
        <v>26</v>
      </c>
      <c r="B8" s="9" t="s">
        <v>38</v>
      </c>
      <c r="C8" s="10">
        <v>20</v>
      </c>
      <c r="D8" s="10" t="s">
        <v>39</v>
      </c>
      <c r="E8" s="10">
        <v>437</v>
      </c>
      <c r="F8" s="10">
        <v>50</v>
      </c>
      <c r="G8" s="10">
        <v>6</v>
      </c>
      <c r="H8" s="10">
        <v>3</v>
      </c>
      <c r="I8" s="11">
        <f t="shared" si="0"/>
        <v>9.2978723404255312</v>
      </c>
      <c r="J8" s="11">
        <f t="shared" si="1"/>
        <v>381.21276595744678</v>
      </c>
      <c r="K8" s="11">
        <f t="shared" si="2"/>
        <v>55.787234042553187</v>
      </c>
      <c r="L8" s="11">
        <f t="shared" si="3"/>
        <v>5.0549199084668199</v>
      </c>
      <c r="M8" s="12">
        <f t="shared" si="4"/>
        <v>8.3333333333333339</v>
      </c>
    </row>
    <row r="9" spans="1:16" ht="15" outlineLevel="2" thickTop="1" thickBot="1" x14ac:dyDescent="0.3">
      <c r="A9" s="8" t="s">
        <v>25</v>
      </c>
      <c r="B9" s="9" t="s">
        <v>37</v>
      </c>
      <c r="C9" s="10">
        <v>20</v>
      </c>
      <c r="D9" s="10" t="s">
        <v>39</v>
      </c>
      <c r="E9" s="10">
        <v>441</v>
      </c>
      <c r="F9" s="10">
        <v>50</v>
      </c>
      <c r="G9" s="10">
        <v>6</v>
      </c>
      <c r="H9" s="10">
        <v>3</v>
      </c>
      <c r="I9" s="11">
        <f t="shared" si="0"/>
        <v>9.3829787234042552</v>
      </c>
      <c r="J9" s="11">
        <f t="shared" si="1"/>
        <v>384.70212765957444</v>
      </c>
      <c r="K9" s="11">
        <f t="shared" si="2"/>
        <v>56.297872340425528</v>
      </c>
      <c r="L9" s="11">
        <f t="shared" si="3"/>
        <v>5.0090702947845802</v>
      </c>
      <c r="M9" s="12">
        <f t="shared" si="4"/>
        <v>8.3333333333333339</v>
      </c>
    </row>
    <row r="10" spans="1:16" ht="15" outlineLevel="2" thickTop="1" thickBot="1" x14ac:dyDescent="0.3">
      <c r="A10" s="8" t="s">
        <v>32</v>
      </c>
      <c r="B10" s="9" t="s">
        <v>37</v>
      </c>
      <c r="C10" s="10">
        <v>21</v>
      </c>
      <c r="D10" s="10" t="s">
        <v>39</v>
      </c>
      <c r="E10" s="10">
        <v>413</v>
      </c>
      <c r="F10" s="10">
        <v>50</v>
      </c>
      <c r="G10" s="10">
        <v>13</v>
      </c>
      <c r="H10" s="10">
        <v>1</v>
      </c>
      <c r="I10" s="11">
        <f t="shared" si="0"/>
        <v>8.4285714285714288</v>
      </c>
      <c r="J10" s="11">
        <f t="shared" si="1"/>
        <v>303.42857142857144</v>
      </c>
      <c r="K10" s="11">
        <f t="shared" si="2"/>
        <v>109.57142857142857</v>
      </c>
      <c r="L10" s="11">
        <f t="shared" si="3"/>
        <v>5.8135593220338979</v>
      </c>
      <c r="M10" s="12">
        <f t="shared" si="4"/>
        <v>3.8461538461538463</v>
      </c>
    </row>
    <row r="11" spans="1:16" ht="15" outlineLevel="2" thickTop="1" thickBot="1" x14ac:dyDescent="0.3">
      <c r="A11" s="8" t="s">
        <v>23</v>
      </c>
      <c r="B11" s="9" t="s">
        <v>37</v>
      </c>
      <c r="C11" s="10">
        <v>20</v>
      </c>
      <c r="D11" s="10" t="s">
        <v>39</v>
      </c>
      <c r="E11" s="10">
        <v>449</v>
      </c>
      <c r="F11" s="10">
        <v>50</v>
      </c>
      <c r="G11" s="10">
        <v>12</v>
      </c>
      <c r="H11" s="10">
        <v>0</v>
      </c>
      <c r="I11" s="11">
        <f t="shared" si="0"/>
        <v>8.98</v>
      </c>
      <c r="J11" s="11">
        <f t="shared" si="1"/>
        <v>341.24</v>
      </c>
      <c r="K11" s="11">
        <f t="shared" si="2"/>
        <v>107.76</v>
      </c>
      <c r="L11" s="11">
        <f t="shared" si="3"/>
        <v>5.5679287305122491</v>
      </c>
      <c r="M11" s="12">
        <f t="shared" si="4"/>
        <v>4.166666666666667</v>
      </c>
    </row>
    <row r="12" spans="1:16" ht="15" outlineLevel="2" thickTop="1" thickBot="1" x14ac:dyDescent="0.3">
      <c r="A12" s="8" t="s">
        <v>36</v>
      </c>
      <c r="B12" s="9" t="s">
        <v>37</v>
      </c>
      <c r="C12" s="10">
        <v>20</v>
      </c>
      <c r="D12" s="10" t="s">
        <v>39</v>
      </c>
      <c r="E12" s="10">
        <v>453</v>
      </c>
      <c r="F12" s="10">
        <v>50</v>
      </c>
      <c r="G12" s="10">
        <v>12</v>
      </c>
      <c r="H12" s="10">
        <v>0</v>
      </c>
      <c r="I12" s="11">
        <f t="shared" si="0"/>
        <v>9.06</v>
      </c>
      <c r="J12" s="11">
        <f t="shared" si="1"/>
        <v>344.28000000000003</v>
      </c>
      <c r="K12" s="11">
        <f t="shared" si="2"/>
        <v>108.72</v>
      </c>
      <c r="L12" s="11">
        <f t="shared" si="3"/>
        <v>5.518763796909492</v>
      </c>
      <c r="M12" s="12">
        <f t="shared" si="4"/>
        <v>4.166666666666667</v>
      </c>
    </row>
    <row r="13" spans="1:16" ht="15" outlineLevel="2" thickTop="1" thickBot="1" x14ac:dyDescent="0.3">
      <c r="A13" s="8" t="s">
        <v>30</v>
      </c>
      <c r="B13" s="9" t="s">
        <v>37</v>
      </c>
      <c r="C13" s="10">
        <v>21</v>
      </c>
      <c r="D13" s="10" t="s">
        <v>39</v>
      </c>
      <c r="E13" s="10">
        <v>421</v>
      </c>
      <c r="F13" s="10">
        <v>50</v>
      </c>
      <c r="G13" s="10">
        <v>13</v>
      </c>
      <c r="H13" s="10">
        <v>1</v>
      </c>
      <c r="I13" s="11">
        <f t="shared" si="0"/>
        <v>8.591836734693878</v>
      </c>
      <c r="J13" s="11">
        <f t="shared" si="1"/>
        <v>309.30612244897964</v>
      </c>
      <c r="K13" s="11">
        <f t="shared" si="2"/>
        <v>111.69387755102042</v>
      </c>
      <c r="L13" s="11">
        <f t="shared" si="3"/>
        <v>5.7030878859857479</v>
      </c>
      <c r="M13" s="12">
        <f t="shared" si="4"/>
        <v>3.8461538461538463</v>
      </c>
    </row>
    <row r="14" spans="1:16" ht="15" outlineLevel="2" thickTop="1" thickBot="1" x14ac:dyDescent="0.3">
      <c r="A14" s="8" t="s">
        <v>22</v>
      </c>
      <c r="B14" s="9" t="s">
        <v>38</v>
      </c>
      <c r="C14" s="10">
        <v>20</v>
      </c>
      <c r="D14" s="10" t="s">
        <v>39</v>
      </c>
      <c r="E14" s="10">
        <v>457</v>
      </c>
      <c r="F14" s="10">
        <v>50</v>
      </c>
      <c r="G14" s="10">
        <v>12</v>
      </c>
      <c r="H14" s="10">
        <v>5</v>
      </c>
      <c r="I14" s="11">
        <f t="shared" si="0"/>
        <v>10.155555555555555</v>
      </c>
      <c r="J14" s="11">
        <f t="shared" si="1"/>
        <v>335.13333333333333</v>
      </c>
      <c r="K14" s="11">
        <f t="shared" si="2"/>
        <v>121.86666666666666</v>
      </c>
      <c r="L14" s="11">
        <f t="shared" si="3"/>
        <v>4.4310722100656461</v>
      </c>
      <c r="M14" s="12">
        <f t="shared" si="4"/>
        <v>4.166666666666667</v>
      </c>
    </row>
    <row r="15" spans="1:16" ht="15" outlineLevel="2" thickTop="1" thickBot="1" x14ac:dyDescent="0.3">
      <c r="A15" s="8" t="s">
        <v>21</v>
      </c>
      <c r="B15" s="9" t="s">
        <v>37</v>
      </c>
      <c r="C15" s="10">
        <v>20</v>
      </c>
      <c r="D15" s="10" t="s">
        <v>39</v>
      </c>
      <c r="E15" s="10">
        <v>461</v>
      </c>
      <c r="F15" s="10">
        <v>50</v>
      </c>
      <c r="G15" s="10">
        <v>12</v>
      </c>
      <c r="H15" s="10">
        <v>5</v>
      </c>
      <c r="I15" s="11">
        <f t="shared" si="0"/>
        <v>10.244444444444444</v>
      </c>
      <c r="J15" s="11">
        <f t="shared" si="1"/>
        <v>338.06666666666666</v>
      </c>
      <c r="K15" s="11">
        <f t="shared" si="2"/>
        <v>122.93333333333332</v>
      </c>
      <c r="L15" s="11">
        <f t="shared" si="3"/>
        <v>4.3926247288503255</v>
      </c>
      <c r="M15" s="12">
        <f t="shared" si="4"/>
        <v>4.166666666666667</v>
      </c>
    </row>
    <row r="16" spans="1:16" ht="15" outlineLevel="2" thickTop="1" thickBot="1" x14ac:dyDescent="0.3">
      <c r="A16" s="8" t="s">
        <v>29</v>
      </c>
      <c r="B16" s="9" t="s">
        <v>38</v>
      </c>
      <c r="C16" s="10">
        <v>21</v>
      </c>
      <c r="D16" s="10" t="s">
        <v>39</v>
      </c>
      <c r="E16" s="10">
        <v>425</v>
      </c>
      <c r="F16" s="10">
        <v>50</v>
      </c>
      <c r="G16" s="10">
        <v>13</v>
      </c>
      <c r="H16" s="10">
        <v>3</v>
      </c>
      <c r="I16" s="11">
        <f t="shared" si="0"/>
        <v>9.0425531914893611</v>
      </c>
      <c r="J16" s="11">
        <f t="shared" si="1"/>
        <v>307.44680851063828</v>
      </c>
      <c r="K16" s="11">
        <f t="shared" si="2"/>
        <v>117.55319148936169</v>
      </c>
      <c r="L16" s="11">
        <f t="shared" si="3"/>
        <v>5.19764705882353</v>
      </c>
      <c r="M16" s="12">
        <f t="shared" si="4"/>
        <v>3.8461538461538463</v>
      </c>
    </row>
    <row r="17" spans="1:13" ht="15" outlineLevel="2" thickTop="1" thickBot="1" x14ac:dyDescent="0.3">
      <c r="A17" s="8" t="s">
        <v>27</v>
      </c>
      <c r="B17" s="9" t="s">
        <v>37</v>
      </c>
      <c r="C17" s="10">
        <v>20</v>
      </c>
      <c r="D17" s="10" t="s">
        <v>39</v>
      </c>
      <c r="E17" s="10">
        <v>433</v>
      </c>
      <c r="F17" s="10">
        <v>50</v>
      </c>
      <c r="G17" s="10">
        <v>13</v>
      </c>
      <c r="H17" s="10">
        <v>3</v>
      </c>
      <c r="I17" s="11">
        <f t="shared" si="0"/>
        <v>9.212765957446809</v>
      </c>
      <c r="J17" s="11">
        <f t="shared" si="1"/>
        <v>313.2340425531915</v>
      </c>
      <c r="K17" s="11">
        <f t="shared" si="2"/>
        <v>119.76595744680851</v>
      </c>
      <c r="L17" s="11">
        <f t="shared" si="3"/>
        <v>5.1016166281755195</v>
      </c>
      <c r="M17" s="12">
        <f t="shared" si="4"/>
        <v>3.8461538461538463</v>
      </c>
    </row>
    <row r="18" spans="1:13" ht="15" outlineLevel="2" thickTop="1" thickBot="1" x14ac:dyDescent="0.3">
      <c r="A18" s="8" t="s">
        <v>19</v>
      </c>
      <c r="B18" s="9" t="s">
        <v>38</v>
      </c>
      <c r="C18" s="10">
        <v>20</v>
      </c>
      <c r="D18" s="10" t="s">
        <v>39</v>
      </c>
      <c r="E18" s="10">
        <v>469</v>
      </c>
      <c r="F18" s="10">
        <v>50</v>
      </c>
      <c r="G18" s="10">
        <v>1</v>
      </c>
      <c r="H18" s="10">
        <v>8</v>
      </c>
      <c r="I18" s="11">
        <f t="shared" si="0"/>
        <v>11.166666666666666</v>
      </c>
      <c r="J18" s="11">
        <f t="shared" si="1"/>
        <v>457.83333333333331</v>
      </c>
      <c r="K18" s="11">
        <f t="shared" si="2"/>
        <v>11.166666666666666</v>
      </c>
      <c r="L18" s="11">
        <f t="shared" si="3"/>
        <v>3.7611940298507465</v>
      </c>
      <c r="M18" s="12">
        <f t="shared" si="4"/>
        <v>50</v>
      </c>
    </row>
    <row r="19" spans="1:13" ht="15" outlineLevel="2" thickTop="1" thickBot="1" x14ac:dyDescent="0.3">
      <c r="A19" s="8" t="s">
        <v>20</v>
      </c>
      <c r="B19" s="9" t="s">
        <v>38</v>
      </c>
      <c r="C19" s="10">
        <v>20</v>
      </c>
      <c r="D19" s="10" t="s">
        <v>39</v>
      </c>
      <c r="E19" s="10">
        <v>465</v>
      </c>
      <c r="F19" s="10">
        <v>50</v>
      </c>
      <c r="G19" s="10">
        <v>12</v>
      </c>
      <c r="H19" s="10">
        <v>8</v>
      </c>
      <c r="I19" s="11">
        <f t="shared" si="0"/>
        <v>11.071428571428571</v>
      </c>
      <c r="J19" s="11">
        <f t="shared" si="1"/>
        <v>332.14285714285711</v>
      </c>
      <c r="K19" s="11">
        <f t="shared" si="2"/>
        <v>132.85714285714286</v>
      </c>
      <c r="L19" s="11">
        <f t="shared" si="3"/>
        <v>3.7935483870967741</v>
      </c>
      <c r="M19" s="12">
        <f t="shared" si="4"/>
        <v>4.166666666666667</v>
      </c>
    </row>
    <row r="20" spans="1:13" ht="15" outlineLevel="1" thickTop="1" thickBot="1" x14ac:dyDescent="0.3">
      <c r="A20" s="8"/>
      <c r="B20" s="9"/>
      <c r="C20" s="10"/>
      <c r="D20" s="10" t="s">
        <v>54</v>
      </c>
      <c r="E20" s="10"/>
      <c r="F20" s="10"/>
      <c r="G20" s="10"/>
      <c r="H20" s="10"/>
      <c r="I20" s="11"/>
      <c r="J20" s="11"/>
      <c r="K20" s="11"/>
      <c r="L20" s="11">
        <f>SUBTOTAL(1,L5:L19)</f>
        <v>5.014403722636513</v>
      </c>
      <c r="M20" s="12"/>
    </row>
    <row r="21" spans="1:13" ht="15" outlineLevel="2" thickTop="1" thickBot="1" x14ac:dyDescent="0.3">
      <c r="A21" s="8" t="s">
        <v>16</v>
      </c>
      <c r="B21" s="9" t="s">
        <v>37</v>
      </c>
      <c r="C21" s="10">
        <v>19</v>
      </c>
      <c r="D21" s="10" t="s">
        <v>47</v>
      </c>
      <c r="E21" s="10">
        <v>420</v>
      </c>
      <c r="F21" s="10">
        <v>50</v>
      </c>
      <c r="G21" s="10">
        <v>1</v>
      </c>
      <c r="H21" s="10">
        <v>2</v>
      </c>
      <c r="I21" s="11">
        <f t="shared" ref="I21:I35" si="5">E21/(F21-H21)</f>
        <v>8.75</v>
      </c>
      <c r="J21" s="11">
        <f t="shared" ref="J21:J35" si="6">I21*(F21-G21-H21)</f>
        <v>411.25</v>
      </c>
      <c r="K21" s="11">
        <f t="shared" ref="K21:K35" si="7">I21*G21</f>
        <v>8.75</v>
      </c>
      <c r="L21" s="11">
        <f t="shared" ref="L21:L35" si="8">(F21-H21)/I21</f>
        <v>5.4857142857142858</v>
      </c>
      <c r="M21" s="12">
        <f t="shared" ref="M21:M35" si="9">F21/G21</f>
        <v>50</v>
      </c>
    </row>
    <row r="22" spans="1:13" ht="15" outlineLevel="2" thickTop="1" thickBot="1" x14ac:dyDescent="0.3">
      <c r="A22" s="8" t="s">
        <v>15</v>
      </c>
      <c r="B22" s="9" t="s">
        <v>38</v>
      </c>
      <c r="C22" s="10">
        <v>19</v>
      </c>
      <c r="D22" s="10" t="s">
        <v>47</v>
      </c>
      <c r="E22" s="10">
        <v>423</v>
      </c>
      <c r="F22" s="10">
        <v>50</v>
      </c>
      <c r="G22" s="10">
        <v>5</v>
      </c>
      <c r="H22" s="10">
        <v>2</v>
      </c>
      <c r="I22" s="11">
        <f t="shared" si="5"/>
        <v>8.8125</v>
      </c>
      <c r="J22" s="11">
        <f t="shared" si="6"/>
        <v>378.9375</v>
      </c>
      <c r="K22" s="11">
        <f t="shared" si="7"/>
        <v>44.0625</v>
      </c>
      <c r="L22" s="11">
        <f t="shared" si="8"/>
        <v>5.4468085106382977</v>
      </c>
      <c r="M22" s="12">
        <f t="shared" si="9"/>
        <v>10</v>
      </c>
    </row>
    <row r="23" spans="1:13" ht="15" outlineLevel="2" thickTop="1" thickBot="1" x14ac:dyDescent="0.3">
      <c r="A23" s="8" t="s">
        <v>14</v>
      </c>
      <c r="B23" s="9" t="s">
        <v>37</v>
      </c>
      <c r="C23" s="10">
        <v>19</v>
      </c>
      <c r="D23" s="10" t="s">
        <v>47</v>
      </c>
      <c r="E23" s="10">
        <v>426</v>
      </c>
      <c r="F23" s="10">
        <v>50</v>
      </c>
      <c r="G23" s="10">
        <v>7</v>
      </c>
      <c r="H23" s="10">
        <v>2</v>
      </c>
      <c r="I23" s="11">
        <f t="shared" si="5"/>
        <v>8.875</v>
      </c>
      <c r="J23" s="11">
        <f t="shared" si="6"/>
        <v>363.875</v>
      </c>
      <c r="K23" s="11">
        <f t="shared" si="7"/>
        <v>62.125</v>
      </c>
      <c r="L23" s="11">
        <f t="shared" si="8"/>
        <v>5.408450704225352</v>
      </c>
      <c r="M23" s="12">
        <f t="shared" si="9"/>
        <v>7.1428571428571432</v>
      </c>
    </row>
    <row r="24" spans="1:13" ht="15" outlineLevel="2" thickTop="1" thickBot="1" x14ac:dyDescent="0.3">
      <c r="A24" s="8" t="s">
        <v>11</v>
      </c>
      <c r="B24" s="9" t="s">
        <v>38</v>
      </c>
      <c r="C24" s="10">
        <v>19</v>
      </c>
      <c r="D24" s="10" t="s">
        <v>47</v>
      </c>
      <c r="E24" s="10">
        <v>435</v>
      </c>
      <c r="F24" s="10">
        <v>50</v>
      </c>
      <c r="G24" s="10">
        <v>8</v>
      </c>
      <c r="H24" s="10">
        <v>2</v>
      </c>
      <c r="I24" s="11">
        <f t="shared" si="5"/>
        <v>9.0625</v>
      </c>
      <c r="J24" s="11">
        <f t="shared" si="6"/>
        <v>362.5</v>
      </c>
      <c r="K24" s="11">
        <f t="shared" si="7"/>
        <v>72.5</v>
      </c>
      <c r="L24" s="11">
        <f t="shared" si="8"/>
        <v>5.296551724137931</v>
      </c>
      <c r="M24" s="12">
        <f t="shared" si="9"/>
        <v>6.25</v>
      </c>
    </row>
    <row r="25" spans="1:13" ht="15" outlineLevel="2" thickTop="1" thickBot="1" x14ac:dyDescent="0.3">
      <c r="A25" s="8" t="s">
        <v>34</v>
      </c>
      <c r="B25" s="9" t="s">
        <v>38</v>
      </c>
      <c r="C25" s="10">
        <v>18</v>
      </c>
      <c r="D25" s="10" t="s">
        <v>47</v>
      </c>
      <c r="E25" s="10">
        <v>447</v>
      </c>
      <c r="F25" s="10">
        <v>50</v>
      </c>
      <c r="G25" s="10">
        <v>3</v>
      </c>
      <c r="H25" s="10">
        <v>5</v>
      </c>
      <c r="I25" s="11">
        <f t="shared" si="5"/>
        <v>9.9333333333333336</v>
      </c>
      <c r="J25" s="11">
        <f t="shared" si="6"/>
        <v>417.2</v>
      </c>
      <c r="K25" s="11">
        <f t="shared" si="7"/>
        <v>29.8</v>
      </c>
      <c r="L25" s="11">
        <f t="shared" si="8"/>
        <v>4.5302013422818792</v>
      </c>
      <c r="M25" s="12">
        <f t="shared" si="9"/>
        <v>16.666666666666668</v>
      </c>
    </row>
    <row r="26" spans="1:13" ht="15" outlineLevel="2" thickTop="1" thickBot="1" x14ac:dyDescent="0.3">
      <c r="A26" s="8" t="s">
        <v>12</v>
      </c>
      <c r="B26" s="9" t="s">
        <v>37</v>
      </c>
      <c r="C26" s="10">
        <v>19</v>
      </c>
      <c r="D26" s="10" t="s">
        <v>47</v>
      </c>
      <c r="E26" s="10">
        <v>432</v>
      </c>
      <c r="F26" s="10">
        <v>50</v>
      </c>
      <c r="G26" s="10">
        <v>1</v>
      </c>
      <c r="H26" s="10">
        <v>2</v>
      </c>
      <c r="I26" s="11">
        <f t="shared" si="5"/>
        <v>9</v>
      </c>
      <c r="J26" s="11">
        <f t="shared" si="6"/>
        <v>423</v>
      </c>
      <c r="K26" s="11">
        <f t="shared" si="7"/>
        <v>9</v>
      </c>
      <c r="L26" s="11">
        <f t="shared" si="8"/>
        <v>5.333333333333333</v>
      </c>
      <c r="M26" s="12">
        <f t="shared" si="9"/>
        <v>50</v>
      </c>
    </row>
    <row r="27" spans="1:13" ht="15" outlineLevel="2" thickTop="1" thickBot="1" x14ac:dyDescent="0.3">
      <c r="A27" s="8" t="s">
        <v>9</v>
      </c>
      <c r="B27" s="9" t="s">
        <v>38</v>
      </c>
      <c r="C27" s="10">
        <v>18</v>
      </c>
      <c r="D27" s="10" t="s">
        <v>47</v>
      </c>
      <c r="E27" s="10">
        <v>444</v>
      </c>
      <c r="F27" s="10">
        <v>50</v>
      </c>
      <c r="G27" s="10">
        <v>6</v>
      </c>
      <c r="H27" s="10">
        <v>5</v>
      </c>
      <c r="I27" s="11">
        <f t="shared" si="5"/>
        <v>9.8666666666666671</v>
      </c>
      <c r="J27" s="11">
        <f t="shared" si="6"/>
        <v>384.8</v>
      </c>
      <c r="K27" s="11">
        <f t="shared" si="7"/>
        <v>59.2</v>
      </c>
      <c r="L27" s="11">
        <f t="shared" si="8"/>
        <v>4.5608108108108105</v>
      </c>
      <c r="M27" s="12">
        <f t="shared" si="9"/>
        <v>8.3333333333333339</v>
      </c>
    </row>
    <row r="28" spans="1:13" ht="15" outlineLevel="2" thickTop="1" thickBot="1" x14ac:dyDescent="0.3">
      <c r="A28" s="8" t="s">
        <v>17</v>
      </c>
      <c r="B28" s="9" t="s">
        <v>37</v>
      </c>
      <c r="C28" s="10">
        <v>19</v>
      </c>
      <c r="D28" s="10" t="s">
        <v>47</v>
      </c>
      <c r="E28" s="10">
        <v>417</v>
      </c>
      <c r="F28" s="10">
        <v>50</v>
      </c>
      <c r="G28" s="10">
        <v>7</v>
      </c>
      <c r="H28" s="10">
        <v>8</v>
      </c>
      <c r="I28" s="11">
        <f t="shared" si="5"/>
        <v>9.9285714285714288</v>
      </c>
      <c r="J28" s="11">
        <f t="shared" si="6"/>
        <v>347.5</v>
      </c>
      <c r="K28" s="11">
        <f t="shared" si="7"/>
        <v>69.5</v>
      </c>
      <c r="L28" s="11">
        <f t="shared" si="8"/>
        <v>4.230215827338129</v>
      </c>
      <c r="M28" s="12">
        <f t="shared" si="9"/>
        <v>7.1428571428571432</v>
      </c>
    </row>
    <row r="29" spans="1:13" ht="15" outlineLevel="2" thickTop="1" thickBot="1" x14ac:dyDescent="0.3">
      <c r="A29" s="8" t="s">
        <v>18</v>
      </c>
      <c r="B29" s="9" t="s">
        <v>38</v>
      </c>
      <c r="C29" s="10">
        <v>19</v>
      </c>
      <c r="D29" s="10" t="s">
        <v>47</v>
      </c>
      <c r="E29" s="10">
        <v>414</v>
      </c>
      <c r="F29" s="10">
        <v>50</v>
      </c>
      <c r="G29" s="10">
        <v>9</v>
      </c>
      <c r="H29" s="10">
        <v>3</v>
      </c>
      <c r="I29" s="11">
        <f t="shared" si="5"/>
        <v>8.8085106382978715</v>
      </c>
      <c r="J29" s="11">
        <f t="shared" si="6"/>
        <v>334.72340425531911</v>
      </c>
      <c r="K29" s="11">
        <f t="shared" si="7"/>
        <v>79.276595744680847</v>
      </c>
      <c r="L29" s="11">
        <f t="shared" si="8"/>
        <v>5.3357487922705316</v>
      </c>
      <c r="M29" s="12">
        <f t="shared" si="9"/>
        <v>5.5555555555555554</v>
      </c>
    </row>
    <row r="30" spans="1:13" ht="15" outlineLevel="2" thickTop="1" thickBot="1" x14ac:dyDescent="0.3">
      <c r="A30" s="8" t="s">
        <v>33</v>
      </c>
      <c r="B30" s="9" t="s">
        <v>38</v>
      </c>
      <c r="C30" s="10">
        <v>18</v>
      </c>
      <c r="D30" s="10" t="s">
        <v>47</v>
      </c>
      <c r="E30" s="10">
        <v>453</v>
      </c>
      <c r="F30" s="10">
        <v>50</v>
      </c>
      <c r="G30" s="10">
        <v>13</v>
      </c>
      <c r="H30" s="10">
        <v>5</v>
      </c>
      <c r="I30" s="11">
        <f t="shared" si="5"/>
        <v>10.066666666666666</v>
      </c>
      <c r="J30" s="11">
        <f t="shared" si="6"/>
        <v>322.13333333333333</v>
      </c>
      <c r="K30" s="11">
        <f t="shared" si="7"/>
        <v>130.86666666666667</v>
      </c>
      <c r="L30" s="11">
        <f t="shared" si="8"/>
        <v>4.4701986754966887</v>
      </c>
      <c r="M30" s="12">
        <f t="shared" si="9"/>
        <v>3.8461538461538463</v>
      </c>
    </row>
    <row r="31" spans="1:13" ht="15" outlineLevel="2" thickTop="1" thickBot="1" x14ac:dyDescent="0.3">
      <c r="A31" s="8" t="s">
        <v>7</v>
      </c>
      <c r="B31" s="9" t="s">
        <v>37</v>
      </c>
      <c r="C31" s="10">
        <v>18</v>
      </c>
      <c r="D31" s="10" t="s">
        <v>47</v>
      </c>
      <c r="E31" s="10">
        <v>456</v>
      </c>
      <c r="F31" s="10">
        <v>50</v>
      </c>
      <c r="G31" s="10">
        <v>1</v>
      </c>
      <c r="H31" s="10">
        <v>5</v>
      </c>
      <c r="I31" s="11">
        <f t="shared" si="5"/>
        <v>10.133333333333333</v>
      </c>
      <c r="J31" s="11">
        <f t="shared" si="6"/>
        <v>445.86666666666667</v>
      </c>
      <c r="K31" s="11">
        <f t="shared" si="7"/>
        <v>10.133333333333333</v>
      </c>
      <c r="L31" s="11">
        <f t="shared" si="8"/>
        <v>4.4407894736842106</v>
      </c>
      <c r="M31" s="12">
        <f t="shared" si="9"/>
        <v>50</v>
      </c>
    </row>
    <row r="32" spans="1:13" ht="15" outlineLevel="2" thickTop="1" thickBot="1" x14ac:dyDescent="0.3">
      <c r="A32" s="8" t="s">
        <v>35</v>
      </c>
      <c r="B32" s="9" t="s">
        <v>38</v>
      </c>
      <c r="C32" s="10">
        <v>18</v>
      </c>
      <c r="D32" s="10" t="s">
        <v>47</v>
      </c>
      <c r="E32" s="10">
        <v>438</v>
      </c>
      <c r="F32" s="10">
        <v>50</v>
      </c>
      <c r="G32" s="10">
        <v>21</v>
      </c>
      <c r="H32" s="10">
        <v>2</v>
      </c>
      <c r="I32" s="11">
        <f t="shared" si="5"/>
        <v>9.125</v>
      </c>
      <c r="J32" s="11">
        <f t="shared" si="6"/>
        <v>246.375</v>
      </c>
      <c r="K32" s="11">
        <f t="shared" si="7"/>
        <v>191.625</v>
      </c>
      <c r="L32" s="11">
        <f t="shared" si="8"/>
        <v>5.2602739726027394</v>
      </c>
      <c r="M32" s="12">
        <f t="shared" si="9"/>
        <v>2.3809523809523809</v>
      </c>
    </row>
    <row r="33" spans="1:13" ht="15" outlineLevel="2" thickTop="1" thickBot="1" x14ac:dyDescent="0.3">
      <c r="A33" s="8" t="s">
        <v>10</v>
      </c>
      <c r="B33" s="9" t="s">
        <v>38</v>
      </c>
      <c r="C33" s="10">
        <v>18</v>
      </c>
      <c r="D33" s="10" t="s">
        <v>47</v>
      </c>
      <c r="E33" s="10">
        <v>441</v>
      </c>
      <c r="F33" s="10">
        <v>50</v>
      </c>
      <c r="G33" s="10">
        <v>19</v>
      </c>
      <c r="H33" s="10">
        <v>1</v>
      </c>
      <c r="I33" s="11">
        <f t="shared" si="5"/>
        <v>9</v>
      </c>
      <c r="J33" s="11">
        <f t="shared" si="6"/>
        <v>270</v>
      </c>
      <c r="K33" s="11">
        <f t="shared" si="7"/>
        <v>171</v>
      </c>
      <c r="L33" s="11">
        <f t="shared" si="8"/>
        <v>5.4444444444444446</v>
      </c>
      <c r="M33" s="12">
        <f t="shared" si="9"/>
        <v>2.6315789473684212</v>
      </c>
    </row>
    <row r="34" spans="1:13" ht="15" outlineLevel="2" thickTop="1" thickBot="1" x14ac:dyDescent="0.3">
      <c r="A34" s="8" t="s">
        <v>8</v>
      </c>
      <c r="B34" s="9" t="s">
        <v>38</v>
      </c>
      <c r="C34" s="10">
        <v>18</v>
      </c>
      <c r="D34" s="10" t="s">
        <v>47</v>
      </c>
      <c r="E34" s="10">
        <v>450</v>
      </c>
      <c r="F34" s="10">
        <v>50</v>
      </c>
      <c r="G34" s="10">
        <v>1</v>
      </c>
      <c r="H34" s="10">
        <v>5</v>
      </c>
      <c r="I34" s="11">
        <f t="shared" si="5"/>
        <v>10</v>
      </c>
      <c r="J34" s="11">
        <f t="shared" si="6"/>
        <v>440</v>
      </c>
      <c r="K34" s="11">
        <f t="shared" si="7"/>
        <v>10</v>
      </c>
      <c r="L34" s="11">
        <f t="shared" si="8"/>
        <v>4.5</v>
      </c>
      <c r="M34" s="12">
        <f t="shared" si="9"/>
        <v>50</v>
      </c>
    </row>
    <row r="35" spans="1:13" ht="14.4" outlineLevel="2" thickTop="1" x14ac:dyDescent="0.25">
      <c r="A35" s="13" t="s">
        <v>13</v>
      </c>
      <c r="B35" s="14" t="s">
        <v>37</v>
      </c>
      <c r="C35" s="15">
        <v>19</v>
      </c>
      <c r="D35" s="15" t="s">
        <v>47</v>
      </c>
      <c r="E35" s="15">
        <v>429</v>
      </c>
      <c r="F35" s="15">
        <v>50</v>
      </c>
      <c r="G35" s="15">
        <v>20</v>
      </c>
      <c r="H35" s="15">
        <v>2</v>
      </c>
      <c r="I35" s="16">
        <f t="shared" si="5"/>
        <v>8.9375</v>
      </c>
      <c r="J35" s="16">
        <f t="shared" si="6"/>
        <v>250.25</v>
      </c>
      <c r="K35" s="16">
        <f t="shared" si="7"/>
        <v>178.75</v>
      </c>
      <c r="L35" s="16">
        <f t="shared" si="8"/>
        <v>5.3706293706293708</v>
      </c>
      <c r="M35" s="17">
        <f t="shared" si="9"/>
        <v>2.5</v>
      </c>
    </row>
    <row r="36" spans="1:13" ht="13.8" outlineLevel="1" x14ac:dyDescent="0.25">
      <c r="A36" s="18"/>
      <c r="B36" s="19"/>
      <c r="C36" s="18"/>
      <c r="D36" s="18" t="s">
        <v>53</v>
      </c>
      <c r="E36" s="18"/>
      <c r="F36" s="18"/>
      <c r="G36" s="18"/>
      <c r="H36" s="18"/>
      <c r="I36" s="20"/>
      <c r="J36" s="20"/>
      <c r="K36" s="20"/>
      <c r="L36" s="20">
        <f>SUBTOTAL(1,L21:L35)</f>
        <v>5.0076114178405335</v>
      </c>
      <c r="M36" s="20"/>
    </row>
    <row r="37" spans="1:13" ht="13.8" x14ac:dyDescent="0.25">
      <c r="A37" s="18"/>
      <c r="B37" s="19"/>
      <c r="C37" s="18"/>
      <c r="D37" s="18" t="s">
        <v>52</v>
      </c>
      <c r="E37" s="18"/>
      <c r="F37" s="18"/>
      <c r="G37" s="18"/>
      <c r="H37" s="18"/>
      <c r="I37" s="20"/>
      <c r="J37" s="20"/>
      <c r="K37" s="20"/>
      <c r="L37" s="20">
        <f>SUBTOTAL(1,L5:L35)</f>
        <v>5.0110075702385224</v>
      </c>
      <c r="M37" s="20"/>
    </row>
    <row r="39" spans="1:13" ht="15.6" x14ac:dyDescent="0.25">
      <c r="A39" s="3"/>
    </row>
    <row r="40" spans="1:13" ht="15.6" x14ac:dyDescent="0.25">
      <c r="A40" s="3"/>
    </row>
    <row r="41" spans="1:13" ht="15.6" x14ac:dyDescent="0.25">
      <c r="A41" s="3"/>
    </row>
  </sheetData>
  <mergeCells count="1">
    <mergeCell ref="A1:M1"/>
  </mergeCells>
  <pageMargins left="0.75" right="0.75" top="1" bottom="1" header="0.5" footer="0.5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Сортировка</vt:lpstr>
      <vt:lpstr>Автофильтр</vt:lpstr>
      <vt:lpstr>Расширенный фильтр</vt:lpstr>
      <vt:lpstr>Итоги</vt:lpstr>
      <vt:lpstr>Автофильтр!Критерии</vt:lpstr>
      <vt:lpstr>Итоги!Критерии</vt:lpstr>
      <vt:lpstr>'Расширенный фильтр'!Критерии</vt:lpstr>
      <vt:lpstr>Сортировка!Критерии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</dc:creator>
  <cp:lastModifiedBy>Gizon</cp:lastModifiedBy>
  <cp:lastPrinted>2007-01-18T17:26:49Z</cp:lastPrinted>
  <dcterms:created xsi:type="dcterms:W3CDTF">2007-01-18T16:08:28Z</dcterms:created>
  <dcterms:modified xsi:type="dcterms:W3CDTF">2020-11-11T10:10:27Z</dcterms:modified>
</cp:coreProperties>
</file>