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xampp\htdocs\datamining\"/>
    </mc:Choice>
  </mc:AlternateContent>
  <xr:revisionPtr revIDLastSave="0" documentId="13_ncr:1_{B9BDBF7C-A19D-4C2C-8FD2-C76CC0449FE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Laporan Penjualan" sheetId="1" r:id="rId1"/>
    <sheet name="499" sheetId="5" r:id="rId2"/>
    <sheet name="cluster" sheetId="7" r:id="rId3"/>
    <sheet name="percobaan 1" sheetId="8" r:id="rId4"/>
    <sheet name="percobaan 2" sheetId="9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5" l="1"/>
  <c r="Y3" i="5"/>
  <c r="Z3" i="5"/>
  <c r="AA3" i="5"/>
  <c r="X4" i="5"/>
  <c r="Y4" i="5"/>
  <c r="Z4" i="5"/>
  <c r="AA4" i="5"/>
  <c r="X5" i="5"/>
  <c r="Y5" i="5"/>
  <c r="Z5" i="5"/>
  <c r="AA5" i="5"/>
  <c r="X6" i="5"/>
  <c r="Y6" i="5"/>
  <c r="Z6" i="5"/>
  <c r="AA6" i="5"/>
  <c r="X7" i="5"/>
  <c r="Y7" i="5"/>
  <c r="Z7" i="5"/>
  <c r="AA7" i="5"/>
  <c r="X8" i="5"/>
  <c r="Y8" i="5"/>
  <c r="Z8" i="5"/>
  <c r="AA8" i="5"/>
  <c r="X9" i="5"/>
  <c r="Y9" i="5"/>
  <c r="Z9" i="5"/>
  <c r="AA9" i="5"/>
  <c r="X10" i="5"/>
  <c r="Y10" i="5"/>
  <c r="Z10" i="5"/>
  <c r="AA10" i="5"/>
  <c r="X11" i="5"/>
  <c r="Y11" i="5"/>
  <c r="Z11" i="5"/>
  <c r="AA11" i="5"/>
  <c r="X12" i="5"/>
  <c r="Y12" i="5"/>
  <c r="Z12" i="5"/>
  <c r="AA12" i="5"/>
  <c r="X13" i="5"/>
  <c r="Y13" i="5"/>
  <c r="Z13" i="5"/>
  <c r="AA13" i="5"/>
  <c r="X14" i="5"/>
  <c r="Y14" i="5"/>
  <c r="Z14" i="5"/>
  <c r="AA14" i="5"/>
  <c r="X15" i="5"/>
  <c r="Y15" i="5"/>
  <c r="Z15" i="5"/>
  <c r="AA15" i="5"/>
  <c r="X16" i="5"/>
  <c r="Y16" i="5"/>
  <c r="Z16" i="5"/>
  <c r="AA16" i="5"/>
  <c r="X17" i="5"/>
  <c r="Y17" i="5"/>
  <c r="Z17" i="5"/>
  <c r="AA17" i="5"/>
  <c r="X18" i="5"/>
  <c r="Y18" i="5"/>
  <c r="Z18" i="5"/>
  <c r="AA18" i="5"/>
  <c r="X19" i="5"/>
  <c r="Y19" i="5"/>
  <c r="Z19" i="5"/>
  <c r="AA19" i="5"/>
  <c r="X20" i="5"/>
  <c r="Y20" i="5"/>
  <c r="Z20" i="5"/>
  <c r="AA20" i="5"/>
  <c r="X21" i="5"/>
  <c r="Y21" i="5"/>
  <c r="Z21" i="5"/>
  <c r="AA21" i="5"/>
  <c r="X22" i="5"/>
  <c r="Y22" i="5"/>
  <c r="Z22" i="5"/>
  <c r="AA22" i="5"/>
  <c r="X23" i="5"/>
  <c r="Y23" i="5"/>
  <c r="Z23" i="5"/>
  <c r="AA23" i="5"/>
  <c r="X24" i="5"/>
  <c r="Y24" i="5"/>
  <c r="Z24" i="5"/>
  <c r="AA24" i="5"/>
  <c r="X25" i="5"/>
  <c r="Y25" i="5"/>
  <c r="Z25" i="5"/>
  <c r="AA25" i="5"/>
  <c r="X26" i="5"/>
  <c r="Y26" i="5"/>
  <c r="Z26" i="5"/>
  <c r="AA26" i="5"/>
  <c r="X27" i="5"/>
  <c r="Y27" i="5"/>
  <c r="Z27" i="5"/>
  <c r="AA27" i="5"/>
  <c r="X28" i="5"/>
  <c r="Y28" i="5"/>
  <c r="Z28" i="5"/>
  <c r="AA28" i="5"/>
  <c r="X29" i="5"/>
  <c r="Y29" i="5"/>
  <c r="Z29" i="5"/>
  <c r="AA29" i="5"/>
  <c r="X30" i="5"/>
  <c r="Y30" i="5"/>
  <c r="Z30" i="5"/>
  <c r="AA30" i="5"/>
  <c r="X31" i="5"/>
  <c r="Y31" i="5"/>
  <c r="Z31" i="5"/>
  <c r="AA31" i="5"/>
  <c r="X32" i="5"/>
  <c r="Y32" i="5"/>
  <c r="Z32" i="5"/>
  <c r="AA32" i="5"/>
  <c r="X33" i="5"/>
  <c r="Y33" i="5"/>
  <c r="Z33" i="5"/>
  <c r="AA33" i="5"/>
  <c r="X34" i="5"/>
  <c r="Y34" i="5"/>
  <c r="Z34" i="5"/>
  <c r="AA34" i="5"/>
  <c r="X35" i="5"/>
  <c r="Y35" i="5"/>
  <c r="Z35" i="5"/>
  <c r="AA35" i="5"/>
  <c r="X36" i="5"/>
  <c r="Y36" i="5"/>
  <c r="Z36" i="5"/>
  <c r="AA36" i="5"/>
  <c r="X37" i="5"/>
  <c r="Y37" i="5"/>
  <c r="Z37" i="5"/>
  <c r="AA37" i="5"/>
  <c r="X38" i="5"/>
  <c r="Y38" i="5"/>
  <c r="Z38" i="5"/>
  <c r="AA38" i="5"/>
  <c r="X39" i="5"/>
  <c r="Y39" i="5"/>
  <c r="Z39" i="5"/>
  <c r="AA39" i="5"/>
  <c r="X40" i="5"/>
  <c r="Y40" i="5"/>
  <c r="Z40" i="5"/>
  <c r="AA40" i="5"/>
  <c r="X41" i="5"/>
  <c r="Y41" i="5"/>
  <c r="Z41" i="5"/>
  <c r="AA41" i="5"/>
  <c r="X42" i="5"/>
  <c r="Y42" i="5"/>
  <c r="Z42" i="5"/>
  <c r="AA42" i="5"/>
  <c r="X43" i="5"/>
  <c r="Y43" i="5"/>
  <c r="Z43" i="5"/>
  <c r="AA43" i="5"/>
  <c r="X44" i="5"/>
  <c r="Y44" i="5"/>
  <c r="Z44" i="5"/>
  <c r="AA44" i="5"/>
  <c r="X45" i="5"/>
  <c r="Y45" i="5"/>
  <c r="Z45" i="5"/>
  <c r="AA45" i="5"/>
  <c r="X46" i="5"/>
  <c r="Y46" i="5"/>
  <c r="Z46" i="5"/>
  <c r="AA46" i="5"/>
  <c r="X47" i="5"/>
  <c r="Y47" i="5"/>
  <c r="Z47" i="5"/>
  <c r="AA47" i="5"/>
  <c r="X48" i="5"/>
  <c r="Y48" i="5"/>
  <c r="Z48" i="5"/>
  <c r="AA48" i="5"/>
  <c r="X49" i="5"/>
  <c r="Y49" i="5"/>
  <c r="Z49" i="5"/>
  <c r="AA49" i="5"/>
  <c r="X50" i="5"/>
  <c r="Y50" i="5"/>
  <c r="Z50" i="5"/>
  <c r="AA50" i="5"/>
  <c r="X51" i="5"/>
  <c r="Y51" i="5"/>
  <c r="Z51" i="5"/>
  <c r="AA51" i="5"/>
  <c r="X52" i="5"/>
  <c r="Y52" i="5"/>
  <c r="Z52" i="5"/>
  <c r="AA52" i="5"/>
  <c r="X53" i="5"/>
  <c r="Y53" i="5"/>
  <c r="Z53" i="5"/>
  <c r="AA53" i="5"/>
  <c r="X54" i="5"/>
  <c r="Y54" i="5"/>
  <c r="Z54" i="5"/>
  <c r="AA54" i="5"/>
  <c r="X55" i="5"/>
  <c r="Y55" i="5"/>
  <c r="Z55" i="5"/>
  <c r="AA55" i="5"/>
  <c r="X56" i="5"/>
  <c r="Y56" i="5"/>
  <c r="Z56" i="5"/>
  <c r="AA56" i="5"/>
  <c r="X57" i="5"/>
  <c r="Y57" i="5"/>
  <c r="Z57" i="5"/>
  <c r="AA57" i="5"/>
  <c r="X58" i="5"/>
  <c r="Y58" i="5"/>
  <c r="Z58" i="5"/>
  <c r="AA58" i="5"/>
  <c r="X59" i="5"/>
  <c r="Y59" i="5"/>
  <c r="Z59" i="5"/>
  <c r="AA59" i="5"/>
  <c r="X60" i="5"/>
  <c r="Y60" i="5"/>
  <c r="Z60" i="5"/>
  <c r="AA60" i="5"/>
  <c r="X61" i="5"/>
  <c r="Y61" i="5"/>
  <c r="Z61" i="5"/>
  <c r="AA61" i="5"/>
  <c r="X62" i="5"/>
  <c r="Y62" i="5"/>
  <c r="Z62" i="5"/>
  <c r="AA62" i="5"/>
  <c r="X63" i="5"/>
  <c r="Y63" i="5"/>
  <c r="Z63" i="5"/>
  <c r="AA63" i="5"/>
  <c r="X64" i="5"/>
  <c r="Y64" i="5"/>
  <c r="Z64" i="5"/>
  <c r="AA64" i="5"/>
  <c r="X65" i="5"/>
  <c r="Y65" i="5"/>
  <c r="Z65" i="5"/>
  <c r="AA65" i="5"/>
  <c r="X66" i="5"/>
  <c r="Y66" i="5"/>
  <c r="Z66" i="5"/>
  <c r="AA66" i="5"/>
  <c r="X67" i="5"/>
  <c r="Y67" i="5"/>
  <c r="Z67" i="5"/>
  <c r="AA67" i="5"/>
  <c r="X68" i="5"/>
  <c r="Y68" i="5"/>
  <c r="Z68" i="5"/>
  <c r="AA68" i="5"/>
  <c r="X69" i="5"/>
  <c r="Y69" i="5"/>
  <c r="Z69" i="5"/>
  <c r="AA69" i="5"/>
  <c r="X70" i="5"/>
  <c r="Y70" i="5"/>
  <c r="Z70" i="5"/>
  <c r="AA70" i="5"/>
  <c r="T3" i="5"/>
  <c r="U3" i="5"/>
  <c r="V3" i="5"/>
  <c r="W3" i="5"/>
  <c r="T4" i="5"/>
  <c r="U4" i="5"/>
  <c r="V4" i="5"/>
  <c r="W4" i="5"/>
  <c r="T5" i="5"/>
  <c r="U5" i="5"/>
  <c r="V5" i="5"/>
  <c r="W5" i="5"/>
  <c r="T6" i="5"/>
  <c r="U6" i="5"/>
  <c r="V6" i="5"/>
  <c r="W6" i="5"/>
  <c r="T7" i="5"/>
  <c r="U7" i="5"/>
  <c r="V7" i="5"/>
  <c r="W7" i="5"/>
  <c r="T8" i="5"/>
  <c r="U8" i="5"/>
  <c r="V8" i="5"/>
  <c r="W8" i="5"/>
  <c r="T9" i="5"/>
  <c r="U9" i="5"/>
  <c r="V9" i="5"/>
  <c r="W9" i="5"/>
  <c r="T10" i="5"/>
  <c r="U10" i="5"/>
  <c r="V10" i="5"/>
  <c r="W10" i="5"/>
  <c r="T11" i="5"/>
  <c r="U11" i="5"/>
  <c r="V11" i="5"/>
  <c r="W11" i="5"/>
  <c r="T12" i="5"/>
  <c r="U12" i="5"/>
  <c r="V12" i="5"/>
  <c r="W12" i="5"/>
  <c r="T13" i="5"/>
  <c r="U13" i="5"/>
  <c r="V13" i="5"/>
  <c r="W13" i="5"/>
  <c r="T14" i="5"/>
  <c r="U14" i="5"/>
  <c r="V14" i="5"/>
  <c r="W14" i="5"/>
  <c r="T15" i="5"/>
  <c r="U15" i="5"/>
  <c r="V15" i="5"/>
  <c r="W15" i="5"/>
  <c r="T16" i="5"/>
  <c r="U16" i="5"/>
  <c r="V16" i="5"/>
  <c r="W16" i="5"/>
  <c r="T17" i="5"/>
  <c r="U17" i="5"/>
  <c r="V17" i="5"/>
  <c r="W17" i="5"/>
  <c r="T18" i="5"/>
  <c r="U18" i="5"/>
  <c r="V18" i="5"/>
  <c r="W18" i="5"/>
  <c r="T19" i="5"/>
  <c r="U19" i="5"/>
  <c r="V19" i="5"/>
  <c r="W19" i="5"/>
  <c r="T20" i="5"/>
  <c r="U20" i="5"/>
  <c r="V20" i="5"/>
  <c r="W20" i="5"/>
  <c r="T21" i="5"/>
  <c r="U21" i="5"/>
  <c r="V21" i="5"/>
  <c r="W21" i="5"/>
  <c r="T22" i="5"/>
  <c r="U22" i="5"/>
  <c r="V22" i="5"/>
  <c r="W22" i="5"/>
  <c r="T23" i="5"/>
  <c r="U23" i="5"/>
  <c r="V23" i="5"/>
  <c r="W23" i="5"/>
  <c r="T24" i="5"/>
  <c r="U24" i="5"/>
  <c r="V24" i="5"/>
  <c r="W24" i="5"/>
  <c r="T25" i="5"/>
  <c r="U25" i="5"/>
  <c r="V25" i="5"/>
  <c r="W25" i="5"/>
  <c r="T26" i="5"/>
  <c r="U26" i="5"/>
  <c r="V26" i="5"/>
  <c r="W26" i="5"/>
  <c r="T27" i="5"/>
  <c r="U27" i="5"/>
  <c r="V27" i="5"/>
  <c r="W27" i="5"/>
  <c r="T28" i="5"/>
  <c r="U28" i="5"/>
  <c r="V28" i="5"/>
  <c r="W28" i="5"/>
  <c r="T29" i="5"/>
  <c r="U29" i="5"/>
  <c r="V29" i="5"/>
  <c r="W29" i="5"/>
  <c r="T30" i="5"/>
  <c r="U30" i="5"/>
  <c r="V30" i="5"/>
  <c r="W30" i="5"/>
  <c r="T31" i="5"/>
  <c r="U31" i="5"/>
  <c r="V31" i="5"/>
  <c r="W31" i="5"/>
  <c r="T32" i="5"/>
  <c r="U32" i="5"/>
  <c r="V32" i="5"/>
  <c r="W32" i="5"/>
  <c r="T33" i="5"/>
  <c r="U33" i="5"/>
  <c r="V33" i="5"/>
  <c r="W33" i="5"/>
  <c r="T34" i="5"/>
  <c r="U34" i="5"/>
  <c r="V34" i="5"/>
  <c r="W34" i="5"/>
  <c r="T35" i="5"/>
  <c r="U35" i="5"/>
  <c r="V35" i="5"/>
  <c r="W35" i="5"/>
  <c r="T36" i="5"/>
  <c r="U36" i="5"/>
  <c r="V36" i="5"/>
  <c r="W36" i="5"/>
  <c r="T37" i="5"/>
  <c r="U37" i="5"/>
  <c r="V37" i="5"/>
  <c r="W37" i="5"/>
  <c r="T38" i="5"/>
  <c r="U38" i="5"/>
  <c r="V38" i="5"/>
  <c r="W38" i="5"/>
  <c r="T39" i="5"/>
  <c r="U39" i="5"/>
  <c r="V39" i="5"/>
  <c r="W39" i="5"/>
  <c r="T40" i="5"/>
  <c r="U40" i="5"/>
  <c r="V40" i="5"/>
  <c r="W40" i="5"/>
  <c r="T41" i="5"/>
  <c r="U41" i="5"/>
  <c r="V41" i="5"/>
  <c r="W41" i="5"/>
  <c r="T42" i="5"/>
  <c r="U42" i="5"/>
  <c r="V42" i="5"/>
  <c r="W42" i="5"/>
  <c r="T43" i="5"/>
  <c r="U43" i="5"/>
  <c r="V43" i="5"/>
  <c r="W43" i="5"/>
  <c r="T44" i="5"/>
  <c r="U44" i="5"/>
  <c r="V44" i="5"/>
  <c r="W44" i="5"/>
  <c r="T45" i="5"/>
  <c r="U45" i="5"/>
  <c r="V45" i="5"/>
  <c r="W45" i="5"/>
  <c r="T46" i="5"/>
  <c r="U46" i="5"/>
  <c r="V46" i="5"/>
  <c r="W46" i="5"/>
  <c r="T47" i="5"/>
  <c r="U47" i="5"/>
  <c r="V47" i="5"/>
  <c r="W47" i="5"/>
  <c r="T48" i="5"/>
  <c r="U48" i="5"/>
  <c r="V48" i="5"/>
  <c r="W48" i="5"/>
  <c r="T49" i="5"/>
  <c r="U49" i="5"/>
  <c r="V49" i="5"/>
  <c r="W49" i="5"/>
  <c r="T50" i="5"/>
  <c r="U50" i="5"/>
  <c r="V50" i="5"/>
  <c r="W50" i="5"/>
  <c r="T51" i="5"/>
  <c r="U51" i="5"/>
  <c r="V51" i="5"/>
  <c r="W51" i="5"/>
  <c r="T52" i="5"/>
  <c r="U52" i="5"/>
  <c r="V52" i="5"/>
  <c r="W52" i="5"/>
  <c r="T53" i="5"/>
  <c r="U53" i="5"/>
  <c r="V53" i="5"/>
  <c r="W53" i="5"/>
  <c r="T54" i="5"/>
  <c r="U54" i="5"/>
  <c r="V54" i="5"/>
  <c r="W54" i="5"/>
  <c r="T55" i="5"/>
  <c r="U55" i="5"/>
  <c r="V55" i="5"/>
  <c r="W55" i="5"/>
  <c r="T56" i="5"/>
  <c r="U56" i="5"/>
  <c r="V56" i="5"/>
  <c r="W56" i="5"/>
  <c r="T57" i="5"/>
  <c r="U57" i="5"/>
  <c r="V57" i="5"/>
  <c r="W57" i="5"/>
  <c r="T58" i="5"/>
  <c r="U58" i="5"/>
  <c r="V58" i="5"/>
  <c r="W58" i="5"/>
  <c r="T59" i="5"/>
  <c r="U59" i="5"/>
  <c r="V59" i="5"/>
  <c r="W59" i="5"/>
  <c r="T60" i="5"/>
  <c r="U60" i="5"/>
  <c r="V60" i="5"/>
  <c r="W60" i="5"/>
  <c r="T61" i="5"/>
  <c r="U61" i="5"/>
  <c r="V61" i="5"/>
  <c r="W61" i="5"/>
  <c r="T62" i="5"/>
  <c r="U62" i="5"/>
  <c r="V62" i="5"/>
  <c r="W62" i="5"/>
  <c r="T63" i="5"/>
  <c r="U63" i="5"/>
  <c r="V63" i="5"/>
  <c r="W63" i="5"/>
  <c r="T64" i="5"/>
  <c r="U64" i="5"/>
  <c r="V64" i="5"/>
  <c r="W64" i="5"/>
  <c r="T65" i="5"/>
  <c r="U65" i="5"/>
  <c r="V65" i="5"/>
  <c r="W65" i="5"/>
  <c r="T66" i="5"/>
  <c r="U66" i="5"/>
  <c r="V66" i="5"/>
  <c r="W66" i="5"/>
  <c r="T67" i="5"/>
  <c r="U67" i="5"/>
  <c r="V67" i="5"/>
  <c r="W67" i="5"/>
  <c r="T68" i="5"/>
  <c r="U68" i="5"/>
  <c r="V68" i="5"/>
  <c r="W68" i="5"/>
  <c r="T69" i="5"/>
  <c r="U69" i="5"/>
  <c r="V69" i="5"/>
  <c r="W69" i="5"/>
  <c r="P3" i="5"/>
  <c r="Q3" i="5"/>
  <c r="R3" i="5"/>
  <c r="S3" i="5"/>
  <c r="P4" i="5"/>
  <c r="Q4" i="5"/>
  <c r="R4" i="5"/>
  <c r="S4" i="5"/>
  <c r="P5" i="5"/>
  <c r="Q5" i="5"/>
  <c r="R5" i="5"/>
  <c r="S5" i="5"/>
  <c r="P6" i="5"/>
  <c r="Q6" i="5"/>
  <c r="R6" i="5"/>
  <c r="S6" i="5"/>
  <c r="P7" i="5"/>
  <c r="Q7" i="5"/>
  <c r="R7" i="5"/>
  <c r="S7" i="5"/>
  <c r="P8" i="5"/>
  <c r="Q8" i="5"/>
  <c r="R8" i="5"/>
  <c r="S8" i="5"/>
  <c r="P9" i="5"/>
  <c r="Q9" i="5"/>
  <c r="R9" i="5"/>
  <c r="S9" i="5"/>
  <c r="P10" i="5"/>
  <c r="Q10" i="5"/>
  <c r="R10" i="5"/>
  <c r="S10" i="5"/>
  <c r="P11" i="5"/>
  <c r="Q11" i="5"/>
  <c r="R11" i="5"/>
  <c r="S11" i="5"/>
  <c r="P12" i="5"/>
  <c r="Q12" i="5"/>
  <c r="R12" i="5"/>
  <c r="S12" i="5"/>
  <c r="P13" i="5"/>
  <c r="Q13" i="5"/>
  <c r="R13" i="5"/>
  <c r="S13" i="5"/>
  <c r="P14" i="5"/>
  <c r="Q14" i="5"/>
  <c r="R14" i="5"/>
  <c r="S14" i="5"/>
  <c r="P15" i="5"/>
  <c r="Q15" i="5"/>
  <c r="R15" i="5"/>
  <c r="S15" i="5"/>
  <c r="P16" i="5"/>
  <c r="Q16" i="5"/>
  <c r="R16" i="5"/>
  <c r="S16" i="5"/>
  <c r="P17" i="5"/>
  <c r="Q17" i="5"/>
  <c r="R17" i="5"/>
  <c r="S17" i="5"/>
  <c r="P18" i="5"/>
  <c r="Q18" i="5"/>
  <c r="R18" i="5"/>
  <c r="S18" i="5"/>
  <c r="P19" i="5"/>
  <c r="Q19" i="5"/>
  <c r="R19" i="5"/>
  <c r="S19" i="5"/>
  <c r="P20" i="5"/>
  <c r="Q20" i="5"/>
  <c r="R20" i="5"/>
  <c r="S20" i="5"/>
  <c r="P21" i="5"/>
  <c r="Q21" i="5"/>
  <c r="R21" i="5"/>
  <c r="S21" i="5"/>
  <c r="P22" i="5"/>
  <c r="Q22" i="5"/>
  <c r="R22" i="5"/>
  <c r="S22" i="5"/>
  <c r="P23" i="5"/>
  <c r="Q23" i="5"/>
  <c r="R23" i="5"/>
  <c r="S23" i="5"/>
  <c r="P24" i="5"/>
  <c r="Q24" i="5"/>
  <c r="R24" i="5"/>
  <c r="S24" i="5"/>
  <c r="P25" i="5"/>
  <c r="Q25" i="5"/>
  <c r="R25" i="5"/>
  <c r="S25" i="5"/>
  <c r="P26" i="5"/>
  <c r="Q26" i="5"/>
  <c r="R26" i="5"/>
  <c r="S26" i="5"/>
  <c r="P27" i="5"/>
  <c r="Q27" i="5"/>
  <c r="R27" i="5"/>
  <c r="S27" i="5"/>
  <c r="P28" i="5"/>
  <c r="Q28" i="5"/>
  <c r="R28" i="5"/>
  <c r="S28" i="5"/>
  <c r="P29" i="5"/>
  <c r="Q29" i="5"/>
  <c r="R29" i="5"/>
  <c r="S29" i="5"/>
  <c r="P30" i="5"/>
  <c r="Q30" i="5"/>
  <c r="R30" i="5"/>
  <c r="S30" i="5"/>
  <c r="P31" i="5"/>
  <c r="Q31" i="5"/>
  <c r="R31" i="5"/>
  <c r="S31" i="5"/>
  <c r="P32" i="5"/>
  <c r="Q32" i="5"/>
  <c r="R32" i="5"/>
  <c r="S32" i="5"/>
  <c r="P33" i="5"/>
  <c r="Q33" i="5"/>
  <c r="R33" i="5"/>
  <c r="S33" i="5"/>
  <c r="P34" i="5"/>
  <c r="Q34" i="5"/>
  <c r="R34" i="5"/>
  <c r="S34" i="5"/>
  <c r="P35" i="5"/>
  <c r="Q35" i="5"/>
  <c r="R35" i="5"/>
  <c r="S35" i="5"/>
  <c r="P36" i="5"/>
  <c r="Q36" i="5"/>
  <c r="R36" i="5"/>
  <c r="S36" i="5"/>
  <c r="P37" i="5"/>
  <c r="Q37" i="5"/>
  <c r="R37" i="5"/>
  <c r="S37" i="5"/>
  <c r="P38" i="5"/>
  <c r="Q38" i="5"/>
  <c r="R38" i="5"/>
  <c r="S38" i="5"/>
  <c r="P39" i="5"/>
  <c r="Q39" i="5"/>
  <c r="R39" i="5"/>
  <c r="S39" i="5"/>
  <c r="P40" i="5"/>
  <c r="Q40" i="5"/>
  <c r="R40" i="5"/>
  <c r="S40" i="5"/>
  <c r="P41" i="5"/>
  <c r="Q41" i="5"/>
  <c r="R41" i="5"/>
  <c r="S41" i="5"/>
  <c r="P42" i="5"/>
  <c r="Q42" i="5"/>
  <c r="R42" i="5"/>
  <c r="S42" i="5"/>
  <c r="P43" i="5"/>
  <c r="Q43" i="5"/>
  <c r="R43" i="5"/>
  <c r="S43" i="5"/>
  <c r="P44" i="5"/>
  <c r="Q44" i="5"/>
  <c r="R44" i="5"/>
  <c r="S44" i="5"/>
  <c r="P45" i="5"/>
  <c r="Q45" i="5"/>
  <c r="R45" i="5"/>
  <c r="S45" i="5"/>
  <c r="P46" i="5"/>
  <c r="Q46" i="5"/>
  <c r="R46" i="5"/>
  <c r="S46" i="5"/>
  <c r="P47" i="5"/>
  <c r="Q47" i="5"/>
  <c r="R47" i="5"/>
  <c r="S47" i="5"/>
  <c r="P48" i="5"/>
  <c r="Q48" i="5"/>
  <c r="R48" i="5"/>
  <c r="S48" i="5"/>
  <c r="P49" i="5"/>
  <c r="Q49" i="5"/>
  <c r="R49" i="5"/>
  <c r="S49" i="5"/>
  <c r="P50" i="5"/>
  <c r="Q50" i="5"/>
  <c r="R50" i="5"/>
  <c r="S50" i="5"/>
  <c r="P51" i="5"/>
  <c r="Q51" i="5"/>
  <c r="R51" i="5"/>
  <c r="S51" i="5"/>
  <c r="P52" i="5"/>
  <c r="Q52" i="5"/>
  <c r="R52" i="5"/>
  <c r="S52" i="5"/>
  <c r="P53" i="5"/>
  <c r="Q53" i="5"/>
  <c r="R53" i="5"/>
  <c r="S53" i="5"/>
  <c r="P54" i="5"/>
  <c r="Q54" i="5"/>
  <c r="R54" i="5"/>
  <c r="S54" i="5"/>
  <c r="P55" i="5"/>
  <c r="Q55" i="5"/>
  <c r="R55" i="5"/>
  <c r="S55" i="5"/>
  <c r="P56" i="5"/>
  <c r="Q56" i="5"/>
  <c r="R56" i="5"/>
  <c r="S56" i="5"/>
  <c r="P57" i="5"/>
  <c r="Q57" i="5"/>
  <c r="R57" i="5"/>
  <c r="S57" i="5"/>
  <c r="P58" i="5"/>
  <c r="Q58" i="5"/>
  <c r="R58" i="5"/>
  <c r="S58" i="5"/>
  <c r="P59" i="5"/>
  <c r="Q59" i="5"/>
  <c r="R59" i="5"/>
  <c r="S59" i="5"/>
  <c r="P60" i="5"/>
  <c r="Q60" i="5"/>
  <c r="R60" i="5"/>
  <c r="S60" i="5"/>
  <c r="P61" i="5"/>
  <c r="Q61" i="5"/>
  <c r="R61" i="5"/>
  <c r="S61" i="5"/>
  <c r="P62" i="5"/>
  <c r="Q62" i="5"/>
  <c r="R62" i="5"/>
  <c r="S62" i="5"/>
  <c r="P63" i="5"/>
  <c r="Q63" i="5"/>
  <c r="R63" i="5"/>
  <c r="S63" i="5"/>
  <c r="P64" i="5"/>
  <c r="Q64" i="5"/>
  <c r="R64" i="5"/>
  <c r="S64" i="5"/>
  <c r="P65" i="5"/>
  <c r="Q65" i="5"/>
  <c r="R65" i="5"/>
  <c r="S65" i="5"/>
  <c r="P66" i="5"/>
  <c r="Q66" i="5"/>
  <c r="R66" i="5"/>
  <c r="S66" i="5"/>
  <c r="P67" i="5"/>
  <c r="Q67" i="5"/>
  <c r="R67" i="5"/>
  <c r="S67" i="5"/>
  <c r="P68" i="5"/>
  <c r="Q68" i="5"/>
  <c r="R68" i="5"/>
  <c r="S68" i="5"/>
  <c r="P69" i="5"/>
  <c r="Q69" i="5"/>
  <c r="R69" i="5"/>
  <c r="S69" i="5"/>
  <c r="P70" i="5"/>
  <c r="Q70" i="5"/>
  <c r="R70" i="5"/>
  <c r="S70" i="5"/>
  <c r="P71" i="5"/>
  <c r="Q71" i="5"/>
  <c r="R71" i="5"/>
  <c r="S71" i="5"/>
  <c r="L3" i="5"/>
  <c r="M3" i="5"/>
  <c r="N3" i="5"/>
  <c r="O3" i="5"/>
  <c r="L4" i="5"/>
  <c r="M4" i="5"/>
  <c r="N4" i="5"/>
  <c r="O4" i="5"/>
  <c r="L5" i="5"/>
  <c r="M5" i="5"/>
  <c r="N5" i="5"/>
  <c r="O5" i="5"/>
  <c r="L6" i="5"/>
  <c r="M6" i="5"/>
  <c r="N6" i="5"/>
  <c r="O6" i="5"/>
  <c r="L7" i="5"/>
  <c r="M7" i="5"/>
  <c r="N7" i="5"/>
  <c r="O7" i="5"/>
  <c r="L8" i="5"/>
  <c r="M8" i="5"/>
  <c r="N8" i="5"/>
  <c r="O8" i="5"/>
  <c r="L9" i="5"/>
  <c r="M9" i="5"/>
  <c r="N9" i="5"/>
  <c r="O9" i="5"/>
  <c r="L10" i="5"/>
  <c r="M10" i="5"/>
  <c r="N10" i="5"/>
  <c r="O10" i="5"/>
  <c r="L11" i="5"/>
  <c r="M11" i="5"/>
  <c r="N11" i="5"/>
  <c r="O11" i="5"/>
  <c r="L12" i="5"/>
  <c r="M12" i="5"/>
  <c r="N12" i="5"/>
  <c r="O12" i="5"/>
  <c r="L13" i="5"/>
  <c r="M13" i="5"/>
  <c r="N13" i="5"/>
  <c r="O13" i="5"/>
  <c r="L14" i="5"/>
  <c r="M14" i="5"/>
  <c r="N14" i="5"/>
  <c r="O14" i="5"/>
  <c r="L15" i="5"/>
  <c r="M15" i="5"/>
  <c r="N15" i="5"/>
  <c r="O15" i="5"/>
  <c r="L16" i="5"/>
  <c r="M16" i="5"/>
  <c r="N16" i="5"/>
  <c r="O16" i="5"/>
  <c r="L17" i="5"/>
  <c r="M17" i="5"/>
  <c r="N17" i="5"/>
  <c r="O17" i="5"/>
  <c r="L18" i="5"/>
  <c r="M18" i="5"/>
  <c r="N18" i="5"/>
  <c r="O18" i="5"/>
  <c r="L19" i="5"/>
  <c r="M19" i="5"/>
  <c r="N19" i="5"/>
  <c r="O19" i="5"/>
  <c r="L20" i="5"/>
  <c r="M20" i="5"/>
  <c r="N20" i="5"/>
  <c r="O20" i="5"/>
  <c r="L21" i="5"/>
  <c r="M21" i="5"/>
  <c r="N21" i="5"/>
  <c r="O21" i="5"/>
  <c r="L22" i="5"/>
  <c r="M22" i="5"/>
  <c r="N22" i="5"/>
  <c r="O22" i="5"/>
  <c r="L23" i="5"/>
  <c r="M23" i="5"/>
  <c r="N23" i="5"/>
  <c r="O23" i="5"/>
  <c r="L24" i="5"/>
  <c r="M24" i="5"/>
  <c r="N24" i="5"/>
  <c r="O24" i="5"/>
  <c r="L25" i="5"/>
  <c r="M25" i="5"/>
  <c r="N25" i="5"/>
  <c r="O25" i="5"/>
  <c r="L26" i="5"/>
  <c r="M26" i="5"/>
  <c r="N26" i="5"/>
  <c r="O26" i="5"/>
  <c r="L27" i="5"/>
  <c r="M27" i="5"/>
  <c r="N27" i="5"/>
  <c r="O27" i="5"/>
  <c r="L28" i="5"/>
  <c r="M28" i="5"/>
  <c r="N28" i="5"/>
  <c r="O28" i="5"/>
  <c r="L29" i="5"/>
  <c r="M29" i="5"/>
  <c r="N29" i="5"/>
  <c r="O29" i="5"/>
  <c r="L30" i="5"/>
  <c r="M30" i="5"/>
  <c r="N30" i="5"/>
  <c r="O30" i="5"/>
  <c r="L31" i="5"/>
  <c r="M31" i="5"/>
  <c r="N31" i="5"/>
  <c r="O31" i="5"/>
  <c r="L32" i="5"/>
  <c r="M32" i="5"/>
  <c r="N32" i="5"/>
  <c r="O32" i="5"/>
  <c r="L33" i="5"/>
  <c r="M33" i="5"/>
  <c r="N33" i="5"/>
  <c r="O33" i="5"/>
  <c r="L34" i="5"/>
  <c r="M34" i="5"/>
  <c r="N34" i="5"/>
  <c r="O34" i="5"/>
  <c r="L35" i="5"/>
  <c r="M35" i="5"/>
  <c r="N35" i="5"/>
  <c r="O35" i="5"/>
  <c r="L36" i="5"/>
  <c r="M36" i="5"/>
  <c r="N36" i="5"/>
  <c r="O36" i="5"/>
  <c r="L37" i="5"/>
  <c r="M37" i="5"/>
  <c r="N37" i="5"/>
  <c r="O37" i="5"/>
  <c r="L38" i="5"/>
  <c r="M38" i="5"/>
  <c r="N38" i="5"/>
  <c r="O38" i="5"/>
  <c r="L39" i="5"/>
  <c r="M39" i="5"/>
  <c r="N39" i="5"/>
  <c r="O39" i="5"/>
  <c r="L40" i="5"/>
  <c r="M40" i="5"/>
  <c r="N40" i="5"/>
  <c r="O40" i="5"/>
  <c r="L41" i="5"/>
  <c r="M41" i="5"/>
  <c r="N41" i="5"/>
  <c r="O41" i="5"/>
  <c r="L42" i="5"/>
  <c r="M42" i="5"/>
  <c r="N42" i="5"/>
  <c r="O42" i="5"/>
  <c r="L43" i="5"/>
  <c r="M43" i="5"/>
  <c r="N43" i="5"/>
  <c r="O43" i="5"/>
  <c r="L44" i="5"/>
  <c r="M44" i="5"/>
  <c r="N44" i="5"/>
  <c r="O44" i="5"/>
  <c r="L45" i="5"/>
  <c r="M45" i="5"/>
  <c r="N45" i="5"/>
  <c r="O45" i="5"/>
  <c r="L46" i="5"/>
  <c r="M46" i="5"/>
  <c r="N46" i="5"/>
  <c r="O46" i="5"/>
  <c r="L47" i="5"/>
  <c r="M47" i="5"/>
  <c r="N47" i="5"/>
  <c r="O47" i="5"/>
  <c r="L48" i="5"/>
  <c r="M48" i="5"/>
  <c r="N48" i="5"/>
  <c r="O48" i="5"/>
  <c r="L49" i="5"/>
  <c r="M49" i="5"/>
  <c r="N49" i="5"/>
  <c r="O49" i="5"/>
  <c r="L50" i="5"/>
  <c r="M50" i="5"/>
  <c r="N50" i="5"/>
  <c r="O50" i="5"/>
  <c r="L51" i="5"/>
  <c r="M51" i="5"/>
  <c r="N51" i="5"/>
  <c r="O51" i="5"/>
  <c r="L52" i="5"/>
  <c r="M52" i="5"/>
  <c r="N52" i="5"/>
  <c r="O52" i="5"/>
  <c r="L53" i="5"/>
  <c r="M53" i="5"/>
  <c r="N53" i="5"/>
  <c r="O53" i="5"/>
  <c r="L54" i="5"/>
  <c r="M54" i="5"/>
  <c r="N54" i="5"/>
  <c r="O54" i="5"/>
  <c r="L55" i="5"/>
  <c r="M55" i="5"/>
  <c r="N55" i="5"/>
  <c r="O55" i="5"/>
  <c r="L56" i="5"/>
  <c r="M56" i="5"/>
  <c r="N56" i="5"/>
  <c r="O56" i="5"/>
  <c r="L57" i="5"/>
  <c r="M57" i="5"/>
  <c r="N57" i="5"/>
  <c r="O57" i="5"/>
  <c r="L58" i="5"/>
  <c r="M58" i="5"/>
  <c r="N58" i="5"/>
  <c r="O58" i="5"/>
  <c r="L59" i="5"/>
  <c r="M59" i="5"/>
  <c r="N59" i="5"/>
  <c r="O59" i="5"/>
  <c r="L60" i="5"/>
  <c r="M60" i="5"/>
  <c r="N60" i="5"/>
  <c r="O60" i="5"/>
  <c r="L61" i="5"/>
  <c r="M61" i="5"/>
  <c r="N61" i="5"/>
  <c r="O61" i="5"/>
  <c r="L62" i="5"/>
  <c r="M62" i="5"/>
  <c r="N62" i="5"/>
  <c r="O62" i="5"/>
  <c r="L63" i="5"/>
  <c r="M63" i="5"/>
  <c r="N63" i="5"/>
  <c r="O63" i="5"/>
  <c r="L64" i="5"/>
  <c r="M64" i="5"/>
  <c r="N64" i="5"/>
  <c r="O64" i="5"/>
  <c r="L65" i="5"/>
  <c r="M65" i="5"/>
  <c r="N65" i="5"/>
  <c r="O65" i="5"/>
  <c r="L66" i="5"/>
  <c r="M66" i="5"/>
  <c r="N66" i="5"/>
  <c r="O66" i="5"/>
  <c r="L67" i="5"/>
  <c r="M67" i="5"/>
  <c r="N67" i="5"/>
  <c r="O67" i="5"/>
  <c r="L68" i="5"/>
  <c r="M68" i="5"/>
  <c r="N68" i="5"/>
  <c r="O68" i="5"/>
  <c r="L69" i="5"/>
  <c r="M69" i="5"/>
  <c r="N69" i="5"/>
  <c r="O69" i="5"/>
  <c r="L70" i="5"/>
  <c r="M70" i="5"/>
  <c r="N70" i="5"/>
  <c r="O70" i="5"/>
  <c r="L71" i="5"/>
  <c r="M71" i="5"/>
  <c r="N71" i="5"/>
  <c r="O71" i="5"/>
  <c r="H3" i="5"/>
  <c r="I3" i="5"/>
  <c r="J3" i="5"/>
  <c r="K3" i="5"/>
  <c r="H4" i="5"/>
  <c r="I4" i="5"/>
  <c r="J4" i="5"/>
  <c r="K4" i="5"/>
  <c r="H5" i="5"/>
  <c r="I5" i="5"/>
  <c r="J5" i="5"/>
  <c r="K5" i="5"/>
  <c r="H6" i="5"/>
  <c r="I6" i="5"/>
  <c r="J6" i="5"/>
  <c r="K6" i="5"/>
  <c r="H7" i="5"/>
  <c r="I7" i="5"/>
  <c r="J7" i="5"/>
  <c r="K7" i="5"/>
  <c r="H8" i="5"/>
  <c r="I8" i="5"/>
  <c r="J8" i="5"/>
  <c r="K8" i="5"/>
  <c r="H9" i="5"/>
  <c r="I9" i="5"/>
  <c r="J9" i="5"/>
  <c r="K9" i="5"/>
  <c r="H10" i="5"/>
  <c r="I10" i="5"/>
  <c r="J10" i="5"/>
  <c r="K10" i="5"/>
  <c r="H11" i="5"/>
  <c r="I11" i="5"/>
  <c r="J11" i="5"/>
  <c r="K11" i="5"/>
  <c r="H12" i="5"/>
  <c r="I12" i="5"/>
  <c r="J12" i="5"/>
  <c r="K12" i="5"/>
  <c r="H13" i="5"/>
  <c r="I13" i="5"/>
  <c r="J13" i="5"/>
  <c r="K13" i="5"/>
  <c r="H14" i="5"/>
  <c r="I14" i="5"/>
  <c r="J14" i="5"/>
  <c r="K14" i="5"/>
  <c r="H15" i="5"/>
  <c r="I15" i="5"/>
  <c r="J15" i="5"/>
  <c r="K15" i="5"/>
  <c r="H16" i="5"/>
  <c r="I16" i="5"/>
  <c r="J16" i="5"/>
  <c r="K16" i="5"/>
  <c r="H17" i="5"/>
  <c r="I17" i="5"/>
  <c r="J17" i="5"/>
  <c r="K17" i="5"/>
  <c r="H18" i="5"/>
  <c r="I18" i="5"/>
  <c r="J18" i="5"/>
  <c r="K18" i="5"/>
  <c r="H19" i="5"/>
  <c r="I19" i="5"/>
  <c r="J19" i="5"/>
  <c r="K19" i="5"/>
  <c r="H20" i="5"/>
  <c r="I20" i="5"/>
  <c r="J20" i="5"/>
  <c r="K20" i="5"/>
  <c r="H21" i="5"/>
  <c r="I21" i="5"/>
  <c r="J21" i="5"/>
  <c r="K21" i="5"/>
  <c r="H22" i="5"/>
  <c r="I22" i="5"/>
  <c r="J22" i="5"/>
  <c r="K22" i="5"/>
  <c r="H23" i="5"/>
  <c r="I23" i="5"/>
  <c r="J23" i="5"/>
  <c r="K23" i="5"/>
  <c r="H24" i="5"/>
  <c r="I24" i="5"/>
  <c r="J24" i="5"/>
  <c r="K24" i="5"/>
  <c r="H25" i="5"/>
  <c r="I25" i="5"/>
  <c r="J25" i="5"/>
  <c r="K25" i="5"/>
  <c r="H26" i="5"/>
  <c r="I26" i="5"/>
  <c r="J26" i="5"/>
  <c r="K26" i="5"/>
  <c r="H27" i="5"/>
  <c r="I27" i="5"/>
  <c r="J27" i="5"/>
  <c r="K27" i="5"/>
  <c r="H28" i="5"/>
  <c r="I28" i="5"/>
  <c r="J28" i="5"/>
  <c r="K28" i="5"/>
  <c r="H29" i="5"/>
  <c r="I29" i="5"/>
  <c r="J29" i="5"/>
  <c r="K29" i="5"/>
  <c r="H30" i="5"/>
  <c r="I30" i="5"/>
  <c r="J30" i="5"/>
  <c r="K30" i="5"/>
  <c r="H31" i="5"/>
  <c r="I31" i="5"/>
  <c r="J31" i="5"/>
  <c r="K31" i="5"/>
  <c r="H32" i="5"/>
  <c r="I32" i="5"/>
  <c r="J32" i="5"/>
  <c r="K32" i="5"/>
  <c r="H33" i="5"/>
  <c r="I33" i="5"/>
  <c r="J33" i="5"/>
  <c r="K33" i="5"/>
  <c r="H34" i="5"/>
  <c r="I34" i="5"/>
  <c r="J34" i="5"/>
  <c r="K34" i="5"/>
  <c r="H35" i="5"/>
  <c r="I35" i="5"/>
  <c r="J35" i="5"/>
  <c r="K35" i="5"/>
  <c r="H36" i="5"/>
  <c r="I36" i="5"/>
  <c r="J36" i="5"/>
  <c r="K36" i="5"/>
  <c r="H37" i="5"/>
  <c r="I37" i="5"/>
  <c r="J37" i="5"/>
  <c r="K37" i="5"/>
  <c r="H38" i="5"/>
  <c r="I38" i="5"/>
  <c r="J38" i="5"/>
  <c r="K38" i="5"/>
  <c r="H39" i="5"/>
  <c r="I39" i="5"/>
  <c r="J39" i="5"/>
  <c r="K39" i="5"/>
  <c r="H40" i="5"/>
  <c r="I40" i="5"/>
  <c r="J40" i="5"/>
  <c r="K40" i="5"/>
  <c r="H41" i="5"/>
  <c r="I41" i="5"/>
  <c r="J41" i="5"/>
  <c r="K41" i="5"/>
  <c r="H42" i="5"/>
  <c r="I42" i="5"/>
  <c r="J42" i="5"/>
  <c r="K42" i="5"/>
  <c r="H43" i="5"/>
  <c r="I43" i="5"/>
  <c r="J43" i="5"/>
  <c r="K43" i="5"/>
  <c r="H44" i="5"/>
  <c r="I44" i="5"/>
  <c r="J44" i="5"/>
  <c r="K44" i="5"/>
  <c r="H45" i="5"/>
  <c r="I45" i="5"/>
  <c r="J45" i="5"/>
  <c r="K45" i="5"/>
  <c r="H46" i="5"/>
  <c r="I46" i="5"/>
  <c r="J46" i="5"/>
  <c r="K46" i="5"/>
  <c r="H47" i="5"/>
  <c r="I47" i="5"/>
  <c r="J47" i="5"/>
  <c r="K47" i="5"/>
  <c r="H48" i="5"/>
  <c r="I48" i="5"/>
  <c r="J48" i="5"/>
  <c r="K48" i="5"/>
  <c r="H49" i="5"/>
  <c r="I49" i="5"/>
  <c r="J49" i="5"/>
  <c r="K49" i="5"/>
  <c r="H50" i="5"/>
  <c r="I50" i="5"/>
  <c r="J50" i="5"/>
  <c r="K50" i="5"/>
  <c r="H51" i="5"/>
  <c r="I51" i="5"/>
  <c r="J51" i="5"/>
  <c r="K51" i="5"/>
  <c r="H52" i="5"/>
  <c r="I52" i="5"/>
  <c r="J52" i="5"/>
  <c r="K52" i="5"/>
  <c r="H53" i="5"/>
  <c r="I53" i="5"/>
  <c r="J53" i="5"/>
  <c r="K53" i="5"/>
  <c r="H54" i="5"/>
  <c r="I54" i="5"/>
  <c r="J54" i="5"/>
  <c r="K54" i="5"/>
  <c r="H55" i="5"/>
  <c r="I55" i="5"/>
  <c r="J55" i="5"/>
  <c r="K55" i="5"/>
  <c r="H56" i="5"/>
  <c r="I56" i="5"/>
  <c r="J56" i="5"/>
  <c r="K56" i="5"/>
  <c r="H57" i="5"/>
  <c r="I57" i="5"/>
  <c r="J57" i="5"/>
  <c r="K57" i="5"/>
  <c r="H58" i="5"/>
  <c r="I58" i="5"/>
  <c r="J58" i="5"/>
  <c r="K58" i="5"/>
  <c r="H59" i="5"/>
  <c r="I59" i="5"/>
  <c r="J59" i="5"/>
  <c r="K59" i="5"/>
  <c r="H60" i="5"/>
  <c r="I60" i="5"/>
  <c r="J60" i="5"/>
  <c r="K60" i="5"/>
  <c r="H61" i="5"/>
  <c r="I61" i="5"/>
  <c r="J61" i="5"/>
  <c r="K61" i="5"/>
  <c r="H62" i="5"/>
  <c r="I62" i="5"/>
  <c r="J62" i="5"/>
  <c r="K62" i="5"/>
  <c r="H63" i="5"/>
  <c r="I63" i="5"/>
  <c r="J63" i="5"/>
  <c r="K63" i="5"/>
  <c r="H64" i="5"/>
  <c r="I64" i="5"/>
  <c r="J64" i="5"/>
  <c r="K64" i="5"/>
  <c r="H65" i="5"/>
  <c r="I65" i="5"/>
  <c r="J65" i="5"/>
  <c r="K65" i="5"/>
  <c r="H66" i="5"/>
  <c r="I66" i="5"/>
  <c r="J66" i="5"/>
  <c r="K66" i="5"/>
  <c r="H67" i="5"/>
  <c r="I67" i="5"/>
  <c r="J67" i="5"/>
  <c r="K67" i="5"/>
  <c r="H68" i="5"/>
  <c r="I68" i="5"/>
  <c r="J68" i="5"/>
  <c r="K68" i="5"/>
  <c r="H69" i="5"/>
  <c r="I69" i="5"/>
  <c r="J69" i="5"/>
  <c r="K69" i="5"/>
  <c r="AK84" i="1"/>
  <c r="AL84" i="1"/>
  <c r="AM84" i="1"/>
  <c r="AN84" i="1"/>
  <c r="AK85" i="1"/>
  <c r="AL85" i="1"/>
  <c r="AM85" i="1"/>
  <c r="AN85" i="1"/>
  <c r="AK86" i="1"/>
  <c r="AL86" i="1"/>
  <c r="AM86" i="1"/>
  <c r="AN86" i="1"/>
  <c r="AK87" i="1"/>
  <c r="AL87" i="1"/>
  <c r="AM87" i="1"/>
  <c r="AN87" i="1"/>
  <c r="AN73" i="1"/>
  <c r="AM73" i="1"/>
  <c r="AL73" i="1"/>
  <c r="AK73" i="1"/>
  <c r="D3" i="5"/>
  <c r="E3" i="5"/>
  <c r="F3" i="5"/>
  <c r="G3" i="5"/>
  <c r="D4" i="5"/>
  <c r="E4" i="5"/>
  <c r="F4" i="5"/>
  <c r="G4" i="5"/>
  <c r="D5" i="5"/>
  <c r="E5" i="5"/>
  <c r="F5" i="5"/>
  <c r="G5" i="5"/>
  <c r="D6" i="5"/>
  <c r="E6" i="5"/>
  <c r="F6" i="5"/>
  <c r="G6" i="5"/>
  <c r="D7" i="5"/>
  <c r="E7" i="5"/>
  <c r="F7" i="5"/>
  <c r="G7" i="5"/>
  <c r="D8" i="5"/>
  <c r="E8" i="5"/>
  <c r="F8" i="5"/>
  <c r="G8" i="5"/>
  <c r="D9" i="5"/>
  <c r="E9" i="5"/>
  <c r="F9" i="5"/>
  <c r="G9" i="5"/>
  <c r="D10" i="5"/>
  <c r="E10" i="5"/>
  <c r="F10" i="5"/>
  <c r="G10" i="5"/>
  <c r="D11" i="5"/>
  <c r="E11" i="5"/>
  <c r="F11" i="5"/>
  <c r="G11" i="5"/>
  <c r="D12" i="5"/>
  <c r="E12" i="5"/>
  <c r="F12" i="5"/>
  <c r="G12" i="5"/>
  <c r="D13" i="5"/>
  <c r="E13" i="5"/>
  <c r="F13" i="5"/>
  <c r="G13" i="5"/>
  <c r="D14" i="5"/>
  <c r="E14" i="5"/>
  <c r="F14" i="5"/>
  <c r="G14" i="5"/>
  <c r="D15" i="5"/>
  <c r="E15" i="5"/>
  <c r="F15" i="5"/>
  <c r="G15" i="5"/>
  <c r="D16" i="5"/>
  <c r="E16" i="5"/>
  <c r="F16" i="5"/>
  <c r="G16" i="5"/>
  <c r="D17" i="5"/>
  <c r="E17" i="5"/>
  <c r="F17" i="5"/>
  <c r="G17" i="5"/>
  <c r="D18" i="5"/>
  <c r="E18" i="5"/>
  <c r="F18" i="5"/>
  <c r="G18" i="5"/>
  <c r="D19" i="5"/>
  <c r="E19" i="5"/>
  <c r="F19" i="5"/>
  <c r="G19" i="5"/>
  <c r="D20" i="5"/>
  <c r="E20" i="5"/>
  <c r="F20" i="5"/>
  <c r="G20" i="5"/>
  <c r="D21" i="5"/>
  <c r="E21" i="5"/>
  <c r="F21" i="5"/>
  <c r="G21" i="5"/>
  <c r="D22" i="5"/>
  <c r="E22" i="5"/>
  <c r="F22" i="5"/>
  <c r="G22" i="5"/>
  <c r="D23" i="5"/>
  <c r="E23" i="5"/>
  <c r="F23" i="5"/>
  <c r="G23" i="5"/>
  <c r="D24" i="5"/>
  <c r="E24" i="5"/>
  <c r="F24" i="5"/>
  <c r="G24" i="5"/>
  <c r="D25" i="5"/>
  <c r="E25" i="5"/>
  <c r="F25" i="5"/>
  <c r="G25" i="5"/>
  <c r="D26" i="5"/>
  <c r="E26" i="5"/>
  <c r="F26" i="5"/>
  <c r="G26" i="5"/>
  <c r="D27" i="5"/>
  <c r="E27" i="5"/>
  <c r="F27" i="5"/>
  <c r="G27" i="5"/>
  <c r="D28" i="5"/>
  <c r="E28" i="5"/>
  <c r="F28" i="5"/>
  <c r="G28" i="5"/>
  <c r="D29" i="5"/>
  <c r="E29" i="5"/>
  <c r="F29" i="5"/>
  <c r="G29" i="5"/>
  <c r="D30" i="5"/>
  <c r="E30" i="5"/>
  <c r="F30" i="5"/>
  <c r="G30" i="5"/>
  <c r="D31" i="5"/>
  <c r="E31" i="5"/>
  <c r="F31" i="5"/>
  <c r="G31" i="5"/>
  <c r="D32" i="5"/>
  <c r="E32" i="5"/>
  <c r="F32" i="5"/>
  <c r="G32" i="5"/>
  <c r="D33" i="5"/>
  <c r="E33" i="5"/>
  <c r="F33" i="5"/>
  <c r="G33" i="5"/>
  <c r="D34" i="5"/>
  <c r="E34" i="5"/>
  <c r="F34" i="5"/>
  <c r="G34" i="5"/>
  <c r="D35" i="5"/>
  <c r="E35" i="5"/>
  <c r="F35" i="5"/>
  <c r="G35" i="5"/>
  <c r="D36" i="5"/>
  <c r="E36" i="5"/>
  <c r="F36" i="5"/>
  <c r="G36" i="5"/>
  <c r="D37" i="5"/>
  <c r="E37" i="5"/>
  <c r="F37" i="5"/>
  <c r="G37" i="5"/>
  <c r="D38" i="5"/>
  <c r="E38" i="5"/>
  <c r="F38" i="5"/>
  <c r="G38" i="5"/>
  <c r="D39" i="5"/>
  <c r="E39" i="5"/>
  <c r="F39" i="5"/>
  <c r="G39" i="5"/>
  <c r="D40" i="5"/>
  <c r="E40" i="5"/>
  <c r="F40" i="5"/>
  <c r="G40" i="5"/>
  <c r="D41" i="5"/>
  <c r="E41" i="5"/>
  <c r="F41" i="5"/>
  <c r="G41" i="5"/>
  <c r="D42" i="5"/>
  <c r="E42" i="5"/>
  <c r="F42" i="5"/>
  <c r="G42" i="5"/>
  <c r="D43" i="5"/>
  <c r="E43" i="5"/>
  <c r="F43" i="5"/>
  <c r="G43" i="5"/>
  <c r="D44" i="5"/>
  <c r="E44" i="5"/>
  <c r="F44" i="5"/>
  <c r="G44" i="5"/>
  <c r="D45" i="5"/>
  <c r="E45" i="5"/>
  <c r="F45" i="5"/>
  <c r="G45" i="5"/>
  <c r="D46" i="5"/>
  <c r="E46" i="5"/>
  <c r="F46" i="5"/>
  <c r="G46" i="5"/>
  <c r="D47" i="5"/>
  <c r="E47" i="5"/>
  <c r="F47" i="5"/>
  <c r="G47" i="5"/>
  <c r="D48" i="5"/>
  <c r="E48" i="5"/>
  <c r="F48" i="5"/>
  <c r="G48" i="5"/>
  <c r="D49" i="5"/>
  <c r="E49" i="5"/>
  <c r="F49" i="5"/>
  <c r="G49" i="5"/>
  <c r="D50" i="5"/>
  <c r="E50" i="5"/>
  <c r="F50" i="5"/>
  <c r="G50" i="5"/>
  <c r="D51" i="5"/>
  <c r="E51" i="5"/>
  <c r="F51" i="5"/>
  <c r="G51" i="5"/>
  <c r="D52" i="5"/>
  <c r="E52" i="5"/>
  <c r="F52" i="5"/>
  <c r="G52" i="5"/>
  <c r="D53" i="5"/>
  <c r="E53" i="5"/>
  <c r="F53" i="5"/>
  <c r="G53" i="5"/>
  <c r="D54" i="5"/>
  <c r="E54" i="5"/>
  <c r="F54" i="5"/>
  <c r="G54" i="5"/>
  <c r="D55" i="5"/>
  <c r="E55" i="5"/>
  <c r="F55" i="5"/>
  <c r="G55" i="5"/>
  <c r="D56" i="5"/>
  <c r="E56" i="5"/>
  <c r="F56" i="5"/>
  <c r="G56" i="5"/>
  <c r="D57" i="5"/>
  <c r="E57" i="5"/>
  <c r="F57" i="5"/>
  <c r="G57" i="5"/>
  <c r="D58" i="5"/>
  <c r="E58" i="5"/>
  <c r="F58" i="5"/>
  <c r="G58" i="5"/>
  <c r="D59" i="5"/>
  <c r="E59" i="5"/>
  <c r="F59" i="5"/>
  <c r="G59" i="5"/>
  <c r="D60" i="5"/>
  <c r="E60" i="5"/>
  <c r="F60" i="5"/>
  <c r="G60" i="5"/>
  <c r="D61" i="5"/>
  <c r="E61" i="5"/>
  <c r="F61" i="5"/>
  <c r="G61" i="5"/>
  <c r="D62" i="5"/>
  <c r="E62" i="5"/>
  <c r="F62" i="5"/>
  <c r="G62" i="5"/>
  <c r="D63" i="5"/>
  <c r="E63" i="5"/>
  <c r="F63" i="5"/>
  <c r="G63" i="5"/>
  <c r="D64" i="5"/>
  <c r="E64" i="5"/>
  <c r="F64" i="5"/>
  <c r="G64" i="5"/>
  <c r="D65" i="5"/>
  <c r="E65" i="5"/>
  <c r="F65" i="5"/>
  <c r="G65" i="5"/>
  <c r="D66" i="5"/>
  <c r="E66" i="5"/>
  <c r="F66" i="5"/>
  <c r="G66" i="5"/>
  <c r="D67" i="5"/>
  <c r="E67" i="5"/>
  <c r="F67" i="5"/>
  <c r="G67" i="5"/>
  <c r="D68" i="5"/>
  <c r="E68" i="5"/>
  <c r="F68" i="5"/>
  <c r="G68" i="5"/>
  <c r="D69" i="5"/>
  <c r="E69" i="5"/>
  <c r="F69" i="5"/>
  <c r="G69" i="5"/>
  <c r="AK4" i="1"/>
  <c r="AL4" i="1"/>
  <c r="AM4" i="1"/>
  <c r="AN4" i="1"/>
  <c r="AK5" i="1"/>
  <c r="AL5" i="1"/>
  <c r="AM5" i="1"/>
  <c r="AN5" i="1"/>
  <c r="AK6" i="1"/>
  <c r="AL6" i="1"/>
  <c r="AM6" i="1"/>
  <c r="AN6" i="1"/>
  <c r="AK7" i="1"/>
  <c r="AL7" i="1"/>
  <c r="AM7" i="1"/>
  <c r="AN7" i="1"/>
  <c r="AK8" i="1"/>
  <c r="AL8" i="1"/>
  <c r="AM8" i="1"/>
  <c r="AN8" i="1"/>
  <c r="AK9" i="1"/>
  <c r="AL9" i="1"/>
  <c r="AM9" i="1"/>
  <c r="AN9" i="1"/>
  <c r="AK10" i="1"/>
  <c r="AL10" i="1"/>
  <c r="AM10" i="1"/>
  <c r="AN10" i="1"/>
  <c r="AK11" i="1"/>
  <c r="AL11" i="1"/>
  <c r="AM11" i="1"/>
  <c r="AN11" i="1"/>
  <c r="AK12" i="1"/>
  <c r="AL12" i="1"/>
  <c r="AM12" i="1"/>
  <c r="AN12" i="1"/>
  <c r="AK13" i="1"/>
  <c r="AL13" i="1"/>
  <c r="AM13" i="1"/>
  <c r="AN13" i="1"/>
  <c r="AK14" i="1"/>
  <c r="AL14" i="1"/>
  <c r="AM14" i="1"/>
  <c r="AN14" i="1"/>
  <c r="AK15" i="1"/>
  <c r="AL15" i="1"/>
  <c r="AM15" i="1"/>
  <c r="AN15" i="1"/>
  <c r="AK16" i="1"/>
  <c r="AL16" i="1"/>
  <c r="AM16" i="1"/>
  <c r="AN16" i="1"/>
  <c r="AK17" i="1"/>
  <c r="AL17" i="1"/>
  <c r="AM17" i="1"/>
  <c r="AN17" i="1"/>
  <c r="AK18" i="1"/>
  <c r="AL18" i="1"/>
  <c r="AM18" i="1"/>
  <c r="AN18" i="1"/>
  <c r="AK19" i="1"/>
  <c r="AL19" i="1"/>
  <c r="AM19" i="1"/>
  <c r="AN19" i="1"/>
  <c r="AK20" i="1"/>
  <c r="AL20" i="1"/>
  <c r="AM20" i="1"/>
  <c r="AN20" i="1"/>
  <c r="AK21" i="1"/>
  <c r="AL21" i="1"/>
  <c r="AM21" i="1"/>
  <c r="AN21" i="1"/>
  <c r="AK22" i="1"/>
  <c r="AL22" i="1"/>
  <c r="AM22" i="1"/>
  <c r="AN22" i="1"/>
  <c r="AK23" i="1"/>
  <c r="AL23" i="1"/>
  <c r="AM23" i="1"/>
  <c r="AN23" i="1"/>
  <c r="AK24" i="1"/>
  <c r="AL24" i="1"/>
  <c r="AM24" i="1"/>
  <c r="AN24" i="1"/>
  <c r="AK25" i="1"/>
  <c r="AL25" i="1"/>
  <c r="AM25" i="1"/>
  <c r="AN25" i="1"/>
  <c r="AK26" i="1"/>
  <c r="AL26" i="1"/>
  <c r="AM26" i="1"/>
  <c r="AN26" i="1"/>
  <c r="AK27" i="1"/>
  <c r="AL27" i="1"/>
  <c r="AM27" i="1"/>
  <c r="AN27" i="1"/>
  <c r="AK28" i="1"/>
  <c r="AL28" i="1"/>
  <c r="AM28" i="1"/>
  <c r="AN28" i="1"/>
  <c r="AK29" i="1"/>
  <c r="AL29" i="1"/>
  <c r="AM29" i="1"/>
  <c r="AN29" i="1"/>
  <c r="AK30" i="1"/>
  <c r="AL30" i="1"/>
  <c r="AM30" i="1"/>
  <c r="AN30" i="1"/>
  <c r="AK31" i="1"/>
  <c r="AL31" i="1"/>
  <c r="AM31" i="1"/>
  <c r="AN31" i="1"/>
  <c r="AK32" i="1"/>
  <c r="AL32" i="1"/>
  <c r="AM32" i="1"/>
  <c r="AN32" i="1"/>
  <c r="AK33" i="1"/>
  <c r="AL33" i="1"/>
  <c r="AM33" i="1"/>
  <c r="AN33" i="1"/>
  <c r="AK34" i="1"/>
  <c r="AL34" i="1"/>
  <c r="AM34" i="1"/>
  <c r="AN34" i="1"/>
  <c r="AK35" i="1"/>
  <c r="AL35" i="1"/>
  <c r="AM35" i="1"/>
  <c r="AN35" i="1"/>
  <c r="AK36" i="1"/>
  <c r="AL36" i="1"/>
  <c r="AM36" i="1"/>
  <c r="AN36" i="1"/>
  <c r="AK37" i="1"/>
  <c r="AL37" i="1"/>
  <c r="AM37" i="1"/>
  <c r="AN37" i="1"/>
  <c r="AK38" i="1"/>
  <c r="AL38" i="1"/>
  <c r="AM38" i="1"/>
  <c r="AN38" i="1"/>
  <c r="AK39" i="1"/>
  <c r="AL39" i="1"/>
  <c r="AM39" i="1"/>
  <c r="AN39" i="1"/>
  <c r="AK40" i="1"/>
  <c r="AL40" i="1"/>
  <c r="AM40" i="1"/>
  <c r="AN40" i="1"/>
  <c r="AK41" i="1"/>
  <c r="AL41" i="1"/>
  <c r="AM41" i="1"/>
  <c r="AN41" i="1"/>
  <c r="AK42" i="1"/>
  <c r="AL42" i="1"/>
  <c r="AM42" i="1"/>
  <c r="AN42" i="1"/>
  <c r="AK43" i="1"/>
  <c r="AL43" i="1"/>
  <c r="AM43" i="1"/>
  <c r="AN43" i="1"/>
  <c r="AK44" i="1"/>
  <c r="AL44" i="1"/>
  <c r="AM44" i="1"/>
  <c r="AN44" i="1"/>
  <c r="AK45" i="1"/>
  <c r="AL45" i="1"/>
  <c r="AM45" i="1"/>
  <c r="AN45" i="1"/>
  <c r="AK46" i="1"/>
  <c r="AL46" i="1"/>
  <c r="AM46" i="1"/>
  <c r="AN46" i="1"/>
  <c r="AK47" i="1"/>
  <c r="AL47" i="1"/>
  <c r="AM47" i="1"/>
  <c r="AN47" i="1"/>
  <c r="AK48" i="1"/>
  <c r="AL48" i="1"/>
  <c r="AM48" i="1"/>
  <c r="AN48" i="1"/>
  <c r="AK49" i="1"/>
  <c r="AL49" i="1"/>
  <c r="AM49" i="1"/>
  <c r="AN49" i="1"/>
  <c r="AK50" i="1"/>
  <c r="AL50" i="1"/>
  <c r="AM50" i="1"/>
  <c r="AN50" i="1"/>
  <c r="AK51" i="1"/>
  <c r="AL51" i="1"/>
  <c r="AM51" i="1"/>
  <c r="AN51" i="1"/>
  <c r="AK52" i="1"/>
  <c r="AL52" i="1"/>
  <c r="AM52" i="1"/>
  <c r="AN52" i="1"/>
  <c r="AK53" i="1"/>
  <c r="AL53" i="1"/>
  <c r="AM53" i="1"/>
  <c r="AN53" i="1"/>
  <c r="AK54" i="1"/>
  <c r="AL54" i="1"/>
  <c r="AM54" i="1"/>
  <c r="AN54" i="1"/>
  <c r="AK55" i="1"/>
  <c r="AL55" i="1"/>
  <c r="AM55" i="1"/>
  <c r="AN55" i="1"/>
  <c r="AK56" i="1"/>
  <c r="AL56" i="1"/>
  <c r="AM56" i="1"/>
  <c r="AN56" i="1"/>
  <c r="AK57" i="1"/>
  <c r="AL57" i="1"/>
  <c r="AM57" i="1"/>
  <c r="AN57" i="1"/>
  <c r="AK58" i="1"/>
  <c r="AL58" i="1"/>
  <c r="AM58" i="1"/>
  <c r="AN58" i="1"/>
  <c r="AK59" i="1"/>
  <c r="AL59" i="1"/>
  <c r="AM59" i="1"/>
  <c r="AN59" i="1"/>
  <c r="AK60" i="1"/>
  <c r="AL60" i="1"/>
  <c r="AM60" i="1"/>
  <c r="AN60" i="1"/>
  <c r="AK61" i="1"/>
  <c r="AL61" i="1"/>
  <c r="AM61" i="1"/>
  <c r="AN61" i="1"/>
  <c r="AK62" i="1"/>
  <c r="AL62" i="1"/>
  <c r="AM62" i="1"/>
  <c r="AN62" i="1"/>
  <c r="AK63" i="1"/>
  <c r="AL63" i="1"/>
  <c r="AM63" i="1"/>
  <c r="AN63" i="1"/>
  <c r="AK64" i="1"/>
  <c r="AL64" i="1"/>
  <c r="AM64" i="1"/>
  <c r="AN64" i="1"/>
  <c r="AK65" i="1"/>
  <c r="AL65" i="1"/>
  <c r="AM65" i="1"/>
  <c r="AN65" i="1"/>
  <c r="AK66" i="1"/>
  <c r="AL66" i="1"/>
  <c r="AM66" i="1"/>
  <c r="AN66" i="1"/>
  <c r="AK67" i="1"/>
  <c r="AL67" i="1"/>
  <c r="AM67" i="1"/>
  <c r="AN67" i="1"/>
  <c r="AK68" i="1"/>
  <c r="AL68" i="1"/>
  <c r="AM68" i="1"/>
  <c r="AN68" i="1"/>
  <c r="AK69" i="1"/>
  <c r="AL69" i="1"/>
  <c r="AM69" i="1"/>
  <c r="AN69" i="1"/>
  <c r="AK74" i="1"/>
  <c r="AL74" i="1"/>
  <c r="AM74" i="1"/>
  <c r="AN74" i="1"/>
  <c r="AK75" i="1"/>
  <c r="AL75" i="1"/>
  <c r="AM75" i="1"/>
  <c r="AN75" i="1"/>
  <c r="AK76" i="1"/>
  <c r="AL76" i="1"/>
  <c r="AM76" i="1"/>
  <c r="AN76" i="1"/>
  <c r="AK77" i="1"/>
  <c r="AL77" i="1"/>
  <c r="AM77" i="1"/>
  <c r="AN77" i="1"/>
  <c r="AK78" i="1"/>
  <c r="AL78" i="1"/>
  <c r="AM78" i="1"/>
  <c r="AN78" i="1"/>
  <c r="AK79" i="1"/>
  <c r="AL79" i="1"/>
  <c r="AM79" i="1"/>
  <c r="AN79" i="1"/>
  <c r="AK80" i="1"/>
  <c r="AL80" i="1"/>
  <c r="AM80" i="1"/>
  <c r="AN80" i="1"/>
  <c r="AK81" i="1"/>
  <c r="AL81" i="1"/>
  <c r="AM81" i="1"/>
  <c r="AN81" i="1"/>
  <c r="AK82" i="1"/>
  <c r="AL82" i="1"/>
  <c r="AM82" i="1"/>
  <c r="AN82" i="1"/>
  <c r="AK83" i="1"/>
  <c r="AL83" i="1"/>
  <c r="AM83" i="1"/>
  <c r="AN83" i="1"/>
  <c r="AK88" i="1"/>
  <c r="AL88" i="1"/>
  <c r="AM88" i="1"/>
  <c r="AN88" i="1"/>
  <c r="AK89" i="1"/>
  <c r="AL89" i="1"/>
  <c r="AM89" i="1"/>
  <c r="AN89" i="1"/>
  <c r="AK90" i="1"/>
  <c r="AL90" i="1"/>
  <c r="AM90" i="1"/>
  <c r="AN90" i="1"/>
  <c r="AK91" i="1"/>
  <c r="AL91" i="1"/>
  <c r="AM91" i="1"/>
  <c r="AN91" i="1"/>
  <c r="AK92" i="1"/>
  <c r="AL92" i="1"/>
  <c r="AM92" i="1"/>
  <c r="AN92" i="1"/>
  <c r="AK93" i="1"/>
  <c r="AL93" i="1"/>
  <c r="AM93" i="1"/>
  <c r="AN93" i="1"/>
  <c r="AK94" i="1"/>
  <c r="AL94" i="1"/>
  <c r="AM94" i="1"/>
  <c r="AN94" i="1"/>
  <c r="AK95" i="1"/>
  <c r="AL95" i="1"/>
  <c r="AM95" i="1"/>
  <c r="AN95" i="1"/>
  <c r="AK96" i="1"/>
  <c r="AL96" i="1"/>
  <c r="AM96" i="1"/>
  <c r="AN96" i="1"/>
  <c r="AK97" i="1"/>
  <c r="AL97" i="1"/>
  <c r="AM97" i="1"/>
  <c r="AN97" i="1"/>
  <c r="AK98" i="1"/>
  <c r="AL98" i="1"/>
  <c r="AM98" i="1"/>
  <c r="AN98" i="1"/>
  <c r="AK99" i="1"/>
  <c r="AL99" i="1"/>
  <c r="AM99" i="1"/>
  <c r="AN99" i="1"/>
  <c r="AK100" i="1"/>
  <c r="AL100" i="1"/>
  <c r="AM100" i="1"/>
  <c r="AN100" i="1"/>
  <c r="AK101" i="1"/>
  <c r="AL101" i="1"/>
  <c r="AM101" i="1"/>
  <c r="AN101" i="1"/>
  <c r="AK102" i="1"/>
  <c r="AL102" i="1"/>
  <c r="AM102" i="1"/>
  <c r="AN102" i="1"/>
  <c r="AK103" i="1"/>
  <c r="AL103" i="1"/>
  <c r="AM103" i="1"/>
  <c r="AN103" i="1"/>
  <c r="AK104" i="1"/>
  <c r="AL104" i="1"/>
  <c r="AM104" i="1"/>
  <c r="AN104" i="1"/>
  <c r="AK105" i="1"/>
  <c r="AL105" i="1"/>
  <c r="AM105" i="1"/>
  <c r="AN105" i="1"/>
  <c r="AK106" i="1"/>
  <c r="AL106" i="1"/>
  <c r="AM106" i="1"/>
  <c r="AN106" i="1"/>
  <c r="AK107" i="1"/>
  <c r="AL107" i="1"/>
  <c r="AM107" i="1"/>
  <c r="AN107" i="1"/>
  <c r="AK108" i="1"/>
  <c r="AL108" i="1"/>
  <c r="AM108" i="1"/>
  <c r="AN108" i="1"/>
  <c r="AK109" i="1"/>
  <c r="AL109" i="1"/>
  <c r="AM109" i="1"/>
  <c r="AN109" i="1"/>
  <c r="AK110" i="1"/>
  <c r="AL110" i="1"/>
  <c r="AM110" i="1"/>
  <c r="AN110" i="1"/>
  <c r="AK111" i="1"/>
  <c r="AL111" i="1"/>
  <c r="AM111" i="1"/>
  <c r="AN111" i="1"/>
  <c r="AK112" i="1"/>
  <c r="AL112" i="1"/>
  <c r="AM112" i="1"/>
  <c r="AN112" i="1"/>
  <c r="AK113" i="1"/>
  <c r="AL113" i="1"/>
  <c r="AM113" i="1"/>
  <c r="AN113" i="1"/>
  <c r="AK114" i="1"/>
  <c r="AL114" i="1"/>
  <c r="AM114" i="1"/>
  <c r="AN114" i="1"/>
  <c r="AK115" i="1"/>
  <c r="AL115" i="1"/>
  <c r="AM115" i="1"/>
  <c r="AN115" i="1"/>
  <c r="AK116" i="1"/>
  <c r="AL116" i="1"/>
  <c r="AM116" i="1"/>
  <c r="AN116" i="1"/>
  <c r="AK117" i="1"/>
  <c r="AL117" i="1"/>
  <c r="AM117" i="1"/>
  <c r="AN117" i="1"/>
  <c r="AK118" i="1"/>
  <c r="AL118" i="1"/>
  <c r="AM118" i="1"/>
  <c r="AN118" i="1"/>
  <c r="AK119" i="1"/>
  <c r="AL119" i="1"/>
  <c r="AM119" i="1"/>
  <c r="AN119" i="1"/>
  <c r="AK120" i="1"/>
  <c r="AL120" i="1"/>
  <c r="AM120" i="1"/>
  <c r="AN120" i="1"/>
  <c r="AK121" i="1"/>
  <c r="AL121" i="1"/>
  <c r="AM121" i="1"/>
  <c r="AN121" i="1"/>
  <c r="AK122" i="1"/>
  <c r="AL122" i="1"/>
  <c r="AM122" i="1"/>
  <c r="AN122" i="1"/>
  <c r="AK123" i="1"/>
  <c r="AL123" i="1"/>
  <c r="AM123" i="1"/>
  <c r="AN123" i="1"/>
  <c r="AK124" i="1"/>
  <c r="AL124" i="1"/>
  <c r="AM124" i="1"/>
  <c r="AN124" i="1"/>
  <c r="AK125" i="1"/>
  <c r="AL125" i="1"/>
  <c r="AM125" i="1"/>
  <c r="AN125" i="1"/>
  <c r="AK126" i="1"/>
  <c r="AL126" i="1"/>
  <c r="AM126" i="1"/>
  <c r="AN126" i="1"/>
  <c r="AK127" i="1"/>
  <c r="AL127" i="1"/>
  <c r="AM127" i="1"/>
  <c r="AN127" i="1"/>
  <c r="AK128" i="1"/>
  <c r="AL128" i="1"/>
  <c r="AM128" i="1"/>
  <c r="AN128" i="1"/>
  <c r="AK129" i="1"/>
  <c r="AL129" i="1"/>
  <c r="AM129" i="1"/>
  <c r="AN129" i="1"/>
  <c r="AK130" i="1"/>
  <c r="AL130" i="1"/>
  <c r="AM130" i="1"/>
  <c r="AN130" i="1"/>
  <c r="AK131" i="1"/>
  <c r="AL131" i="1"/>
  <c r="AM131" i="1"/>
  <c r="AN131" i="1"/>
  <c r="AK132" i="1"/>
  <c r="AL132" i="1"/>
  <c r="AM132" i="1"/>
  <c r="AN132" i="1"/>
  <c r="AK133" i="1"/>
  <c r="AL133" i="1"/>
  <c r="AM133" i="1"/>
  <c r="AN133" i="1"/>
  <c r="AK134" i="1"/>
  <c r="AL134" i="1"/>
  <c r="AM134" i="1"/>
  <c r="AN134" i="1"/>
  <c r="AK135" i="1"/>
  <c r="AL135" i="1"/>
  <c r="AM135" i="1"/>
  <c r="AN135" i="1"/>
  <c r="AK136" i="1"/>
  <c r="AL136" i="1"/>
  <c r="AM136" i="1"/>
  <c r="AN136" i="1"/>
  <c r="AK137" i="1"/>
  <c r="AL137" i="1"/>
  <c r="AM137" i="1"/>
  <c r="AN137" i="1"/>
  <c r="AK138" i="1"/>
  <c r="AL138" i="1"/>
  <c r="AM138" i="1"/>
  <c r="AN138" i="1"/>
  <c r="AK139" i="1"/>
  <c r="AL139" i="1"/>
  <c r="AM139" i="1"/>
  <c r="AN139" i="1"/>
  <c r="AK144" i="1"/>
  <c r="AL144" i="1"/>
  <c r="AM144" i="1"/>
  <c r="AN144" i="1"/>
  <c r="AK145" i="1"/>
  <c r="AL145" i="1"/>
  <c r="AM145" i="1"/>
  <c r="AN145" i="1"/>
  <c r="AK146" i="1"/>
  <c r="AL146" i="1"/>
  <c r="AM146" i="1"/>
  <c r="AN146" i="1"/>
  <c r="AK147" i="1"/>
  <c r="AL147" i="1"/>
  <c r="AM147" i="1"/>
  <c r="AN147" i="1"/>
  <c r="AK148" i="1"/>
  <c r="AL148" i="1"/>
  <c r="AM148" i="1"/>
  <c r="AN148" i="1"/>
  <c r="AK149" i="1"/>
  <c r="AL149" i="1"/>
  <c r="AM149" i="1"/>
  <c r="AN149" i="1"/>
  <c r="AK150" i="1"/>
  <c r="AL150" i="1"/>
  <c r="AM150" i="1"/>
  <c r="AN150" i="1"/>
  <c r="AK151" i="1"/>
  <c r="AL151" i="1"/>
  <c r="AM151" i="1"/>
  <c r="AN151" i="1"/>
  <c r="AK152" i="1"/>
  <c r="AL152" i="1"/>
  <c r="AM152" i="1"/>
  <c r="AN152" i="1"/>
  <c r="AK153" i="1"/>
  <c r="AL153" i="1"/>
  <c r="AM153" i="1"/>
  <c r="AN153" i="1"/>
  <c r="AK154" i="1"/>
  <c r="AL154" i="1"/>
  <c r="AM154" i="1"/>
  <c r="AN154" i="1"/>
  <c r="AK155" i="1"/>
  <c r="AL155" i="1"/>
  <c r="AM155" i="1"/>
  <c r="AN155" i="1"/>
  <c r="AK156" i="1"/>
  <c r="AL156" i="1"/>
  <c r="AM156" i="1"/>
  <c r="AN156" i="1"/>
  <c r="AK157" i="1"/>
  <c r="AL157" i="1"/>
  <c r="AM157" i="1"/>
  <c r="AN157" i="1"/>
  <c r="AK158" i="1"/>
  <c r="AL158" i="1"/>
  <c r="AM158" i="1"/>
  <c r="AN158" i="1"/>
  <c r="AK159" i="1"/>
  <c r="AL159" i="1"/>
  <c r="AM159" i="1"/>
  <c r="AN159" i="1"/>
  <c r="AK160" i="1"/>
  <c r="AL160" i="1"/>
  <c r="AM160" i="1"/>
  <c r="AN160" i="1"/>
  <c r="AK161" i="1"/>
  <c r="AL161" i="1"/>
  <c r="AM161" i="1"/>
  <c r="AN161" i="1"/>
  <c r="AK162" i="1"/>
  <c r="AL162" i="1"/>
  <c r="AM162" i="1"/>
  <c r="AN162" i="1"/>
  <c r="AK163" i="1"/>
  <c r="AL163" i="1"/>
  <c r="AM163" i="1"/>
  <c r="AN163" i="1"/>
  <c r="AK164" i="1"/>
  <c r="AL164" i="1"/>
  <c r="AM164" i="1"/>
  <c r="AN164" i="1"/>
  <c r="AK165" i="1"/>
  <c r="AL165" i="1"/>
  <c r="AM165" i="1"/>
  <c r="AN165" i="1"/>
  <c r="AK166" i="1"/>
  <c r="AL166" i="1"/>
  <c r="AM166" i="1"/>
  <c r="AN166" i="1"/>
  <c r="AK167" i="1"/>
  <c r="AL167" i="1"/>
  <c r="AM167" i="1"/>
  <c r="AN167" i="1"/>
  <c r="AK168" i="1"/>
  <c r="AL168" i="1"/>
  <c r="AM168" i="1"/>
  <c r="AN168" i="1"/>
  <c r="AK169" i="1"/>
  <c r="AL169" i="1"/>
  <c r="AM169" i="1"/>
  <c r="AN169" i="1"/>
  <c r="AK170" i="1"/>
  <c r="AL170" i="1"/>
  <c r="AM170" i="1"/>
  <c r="AN170" i="1"/>
  <c r="AK171" i="1"/>
  <c r="AL171" i="1"/>
  <c r="AM171" i="1"/>
  <c r="AN171" i="1"/>
  <c r="AK172" i="1"/>
  <c r="AL172" i="1"/>
  <c r="AM172" i="1"/>
  <c r="AN172" i="1"/>
  <c r="AK173" i="1"/>
  <c r="AL173" i="1"/>
  <c r="AM173" i="1"/>
  <c r="AN173" i="1"/>
  <c r="AK174" i="1"/>
  <c r="AL174" i="1"/>
  <c r="AM174" i="1"/>
  <c r="AN174" i="1"/>
  <c r="AK175" i="1"/>
  <c r="AL175" i="1"/>
  <c r="AM175" i="1"/>
  <c r="AN175" i="1"/>
  <c r="AK176" i="1"/>
  <c r="AL176" i="1"/>
  <c r="AM176" i="1"/>
  <c r="AN176" i="1"/>
  <c r="AK177" i="1"/>
  <c r="AL177" i="1"/>
  <c r="AM177" i="1"/>
  <c r="AN177" i="1"/>
  <c r="AK178" i="1"/>
  <c r="AL178" i="1"/>
  <c r="AM178" i="1"/>
  <c r="AN178" i="1"/>
  <c r="AK179" i="1"/>
  <c r="AL179" i="1"/>
  <c r="AM179" i="1"/>
  <c r="AN179" i="1"/>
  <c r="AK180" i="1"/>
  <c r="AL180" i="1"/>
  <c r="AM180" i="1"/>
  <c r="AN180" i="1"/>
  <c r="AK181" i="1"/>
  <c r="AL181" i="1"/>
  <c r="AM181" i="1"/>
  <c r="AN181" i="1"/>
  <c r="AK182" i="1"/>
  <c r="AL182" i="1"/>
  <c r="AM182" i="1"/>
  <c r="AN182" i="1"/>
  <c r="AK183" i="1"/>
  <c r="AL183" i="1"/>
  <c r="AM183" i="1"/>
  <c r="AN183" i="1"/>
  <c r="AK184" i="1"/>
  <c r="AL184" i="1"/>
  <c r="AM184" i="1"/>
  <c r="AN184" i="1"/>
  <c r="AK185" i="1"/>
  <c r="AL185" i="1"/>
  <c r="AM185" i="1"/>
  <c r="AN185" i="1"/>
  <c r="AK186" i="1"/>
  <c r="AL186" i="1"/>
  <c r="AM186" i="1"/>
  <c r="AN186" i="1"/>
  <c r="AK187" i="1"/>
  <c r="AL187" i="1"/>
  <c r="AM187" i="1"/>
  <c r="AN187" i="1"/>
  <c r="AK188" i="1"/>
  <c r="AL188" i="1"/>
  <c r="AM188" i="1"/>
  <c r="AN188" i="1"/>
  <c r="AK189" i="1"/>
  <c r="AL189" i="1"/>
  <c r="AM189" i="1"/>
  <c r="AN189" i="1"/>
  <c r="AK190" i="1"/>
  <c r="AL190" i="1"/>
  <c r="AM190" i="1"/>
  <c r="AN190" i="1"/>
  <c r="AK191" i="1"/>
  <c r="AL191" i="1"/>
  <c r="AM191" i="1"/>
  <c r="AN191" i="1"/>
  <c r="AK192" i="1"/>
  <c r="AL192" i="1"/>
  <c r="AM192" i="1"/>
  <c r="AN192" i="1"/>
  <c r="AK193" i="1"/>
  <c r="AL193" i="1"/>
  <c r="AM193" i="1"/>
  <c r="AN193" i="1"/>
  <c r="AK194" i="1"/>
  <c r="AL194" i="1"/>
  <c r="AM194" i="1"/>
  <c r="AN194" i="1"/>
  <c r="AK195" i="1"/>
  <c r="AL195" i="1"/>
  <c r="AM195" i="1"/>
  <c r="AN195" i="1"/>
  <c r="AK196" i="1"/>
  <c r="AL196" i="1"/>
  <c r="AM196" i="1"/>
  <c r="AN196" i="1"/>
  <c r="AK197" i="1"/>
  <c r="AL197" i="1"/>
  <c r="AM197" i="1"/>
  <c r="AN197" i="1"/>
  <c r="AK198" i="1"/>
  <c r="AL198" i="1"/>
  <c r="AM198" i="1"/>
  <c r="AN198" i="1"/>
  <c r="AK199" i="1"/>
  <c r="AL199" i="1"/>
  <c r="AM199" i="1"/>
  <c r="AN199" i="1"/>
  <c r="AK200" i="1"/>
  <c r="AL200" i="1"/>
  <c r="AM200" i="1"/>
  <c r="AN200" i="1"/>
  <c r="AK201" i="1"/>
  <c r="AL201" i="1"/>
  <c r="AM201" i="1"/>
  <c r="AN201" i="1"/>
  <c r="AK202" i="1"/>
  <c r="AL202" i="1"/>
  <c r="AM202" i="1"/>
  <c r="AN202" i="1"/>
  <c r="AK203" i="1"/>
  <c r="AL203" i="1"/>
  <c r="AM203" i="1"/>
  <c r="AN203" i="1"/>
  <c r="AK204" i="1"/>
  <c r="AL204" i="1"/>
  <c r="AM204" i="1"/>
  <c r="AN204" i="1"/>
  <c r="AK205" i="1"/>
  <c r="AL205" i="1"/>
  <c r="AM205" i="1"/>
  <c r="AN205" i="1"/>
  <c r="AK206" i="1"/>
  <c r="AL206" i="1"/>
  <c r="AM206" i="1"/>
  <c r="AN206" i="1"/>
  <c r="AK207" i="1"/>
  <c r="AL207" i="1"/>
  <c r="AM207" i="1"/>
  <c r="AN207" i="1"/>
  <c r="AK208" i="1"/>
  <c r="AL208" i="1"/>
  <c r="AM208" i="1"/>
  <c r="AN208" i="1"/>
  <c r="AK209" i="1"/>
  <c r="AL209" i="1"/>
  <c r="AM209" i="1"/>
  <c r="AN209" i="1"/>
  <c r="AK210" i="1"/>
  <c r="AL210" i="1"/>
  <c r="AM210" i="1"/>
  <c r="AN210" i="1"/>
  <c r="AK215" i="1"/>
  <c r="AL215" i="1"/>
  <c r="AM215" i="1"/>
  <c r="AN215" i="1"/>
  <c r="AK216" i="1"/>
  <c r="AL216" i="1"/>
  <c r="AM216" i="1"/>
  <c r="AN216" i="1"/>
  <c r="AK217" i="1"/>
  <c r="AL217" i="1"/>
  <c r="AM217" i="1"/>
  <c r="AN217" i="1"/>
  <c r="AK218" i="1"/>
  <c r="AL218" i="1"/>
  <c r="AM218" i="1"/>
  <c r="AN218" i="1"/>
  <c r="AK219" i="1"/>
  <c r="AL219" i="1"/>
  <c r="AM219" i="1"/>
  <c r="AN219" i="1"/>
  <c r="AK220" i="1"/>
  <c r="AL220" i="1"/>
  <c r="AM220" i="1"/>
  <c r="AN220" i="1"/>
  <c r="AK221" i="1"/>
  <c r="AL221" i="1"/>
  <c r="AM221" i="1"/>
  <c r="AN221" i="1"/>
  <c r="AK222" i="1"/>
  <c r="AL222" i="1"/>
  <c r="AM222" i="1"/>
  <c r="AN222" i="1"/>
  <c r="AK223" i="1"/>
  <c r="AL223" i="1"/>
  <c r="AM223" i="1"/>
  <c r="AN223" i="1"/>
  <c r="AK224" i="1"/>
  <c r="AL224" i="1"/>
  <c r="AM224" i="1"/>
  <c r="AN224" i="1"/>
  <c r="AK225" i="1"/>
  <c r="AL225" i="1"/>
  <c r="AM225" i="1"/>
  <c r="AN225" i="1"/>
  <c r="AK226" i="1"/>
  <c r="AL226" i="1"/>
  <c r="AM226" i="1"/>
  <c r="AN226" i="1"/>
  <c r="AK227" i="1"/>
  <c r="AL227" i="1"/>
  <c r="AM227" i="1"/>
  <c r="AN227" i="1"/>
  <c r="AK228" i="1"/>
  <c r="AL228" i="1"/>
  <c r="AM228" i="1"/>
  <c r="AN228" i="1"/>
  <c r="AK229" i="1"/>
  <c r="AL229" i="1"/>
  <c r="AM229" i="1"/>
  <c r="AN229" i="1"/>
  <c r="AK230" i="1"/>
  <c r="AL230" i="1"/>
  <c r="AM230" i="1"/>
  <c r="AN230" i="1"/>
  <c r="AK231" i="1"/>
  <c r="AL231" i="1"/>
  <c r="AM231" i="1"/>
  <c r="AN231" i="1"/>
  <c r="AK232" i="1"/>
  <c r="AL232" i="1"/>
  <c r="AM232" i="1"/>
  <c r="AN232" i="1"/>
  <c r="AK233" i="1"/>
  <c r="AL233" i="1"/>
  <c r="AM233" i="1"/>
  <c r="AN233" i="1"/>
  <c r="AK234" i="1"/>
  <c r="AL234" i="1"/>
  <c r="AM234" i="1"/>
  <c r="AN234" i="1"/>
  <c r="AK235" i="1"/>
  <c r="AL235" i="1"/>
  <c r="AM235" i="1"/>
  <c r="AN235" i="1"/>
  <c r="AK236" i="1"/>
  <c r="AL236" i="1"/>
  <c r="AM236" i="1"/>
  <c r="AN236" i="1"/>
  <c r="AK237" i="1"/>
  <c r="AL237" i="1"/>
  <c r="AM237" i="1"/>
  <c r="AN237" i="1"/>
  <c r="AK238" i="1"/>
  <c r="AL238" i="1"/>
  <c r="AM238" i="1"/>
  <c r="AN238" i="1"/>
  <c r="AK239" i="1"/>
  <c r="AL239" i="1"/>
  <c r="AM239" i="1"/>
  <c r="AN239" i="1"/>
  <c r="AK240" i="1"/>
  <c r="AL240" i="1"/>
  <c r="AM240" i="1"/>
  <c r="AN240" i="1"/>
  <c r="AK241" i="1"/>
  <c r="AL241" i="1"/>
  <c r="AM241" i="1"/>
  <c r="AN241" i="1"/>
  <c r="AK242" i="1"/>
  <c r="AL242" i="1"/>
  <c r="AM242" i="1"/>
  <c r="AN242" i="1"/>
  <c r="AK243" i="1"/>
  <c r="AL243" i="1"/>
  <c r="AM243" i="1"/>
  <c r="AN243" i="1"/>
  <c r="AK244" i="1"/>
  <c r="AL244" i="1"/>
  <c r="AM244" i="1"/>
  <c r="AN244" i="1"/>
  <c r="AK245" i="1"/>
  <c r="AL245" i="1"/>
  <c r="AM245" i="1"/>
  <c r="AN245" i="1"/>
  <c r="AK246" i="1"/>
  <c r="AL246" i="1"/>
  <c r="AM246" i="1"/>
  <c r="AN246" i="1"/>
  <c r="AK247" i="1"/>
  <c r="AL247" i="1"/>
  <c r="AM247" i="1"/>
  <c r="AN247" i="1"/>
  <c r="AK248" i="1"/>
  <c r="AL248" i="1"/>
  <c r="AM248" i="1"/>
  <c r="AN248" i="1"/>
  <c r="AK249" i="1"/>
  <c r="AL249" i="1"/>
  <c r="AM249" i="1"/>
  <c r="AN249" i="1"/>
  <c r="AK250" i="1"/>
  <c r="AL250" i="1"/>
  <c r="AM250" i="1"/>
  <c r="AN250" i="1"/>
  <c r="AK251" i="1"/>
  <c r="AL251" i="1"/>
  <c r="AM251" i="1"/>
  <c r="AN251" i="1"/>
  <c r="AK252" i="1"/>
  <c r="AL252" i="1"/>
  <c r="AM252" i="1"/>
  <c r="AN252" i="1"/>
  <c r="AK253" i="1"/>
  <c r="AL253" i="1"/>
  <c r="AM253" i="1"/>
  <c r="AN253" i="1"/>
  <c r="AK254" i="1"/>
  <c r="AL254" i="1"/>
  <c r="AM254" i="1"/>
  <c r="AN254" i="1"/>
  <c r="AK255" i="1"/>
  <c r="AL255" i="1"/>
  <c r="AM255" i="1"/>
  <c r="AN255" i="1"/>
  <c r="AK256" i="1"/>
  <c r="AL256" i="1"/>
  <c r="AM256" i="1"/>
  <c r="AN256" i="1"/>
  <c r="AK257" i="1"/>
  <c r="AL257" i="1"/>
  <c r="AM257" i="1"/>
  <c r="AN257" i="1"/>
  <c r="AK258" i="1"/>
  <c r="AL258" i="1"/>
  <c r="AM258" i="1"/>
  <c r="AN258" i="1"/>
  <c r="AK259" i="1"/>
  <c r="AL259" i="1"/>
  <c r="AM259" i="1"/>
  <c r="AN259" i="1"/>
  <c r="AK260" i="1"/>
  <c r="AL260" i="1"/>
  <c r="AM260" i="1"/>
  <c r="AN260" i="1"/>
  <c r="AK261" i="1"/>
  <c r="AL261" i="1"/>
  <c r="AM261" i="1"/>
  <c r="AN261" i="1"/>
  <c r="AK262" i="1"/>
  <c r="AL262" i="1"/>
  <c r="AM262" i="1"/>
  <c r="AN262" i="1"/>
  <c r="AK263" i="1"/>
  <c r="AL263" i="1"/>
  <c r="AM263" i="1"/>
  <c r="AN263" i="1"/>
  <c r="AK264" i="1"/>
  <c r="AL264" i="1"/>
  <c r="AM264" i="1"/>
  <c r="AN264" i="1"/>
  <c r="AK265" i="1"/>
  <c r="AL265" i="1"/>
  <c r="AM265" i="1"/>
  <c r="AN265" i="1"/>
  <c r="AK266" i="1"/>
  <c r="AL266" i="1"/>
  <c r="AM266" i="1"/>
  <c r="AN266" i="1"/>
  <c r="AK267" i="1"/>
  <c r="AL267" i="1"/>
  <c r="AM267" i="1"/>
  <c r="AN267" i="1"/>
  <c r="AK268" i="1"/>
  <c r="AL268" i="1"/>
  <c r="AM268" i="1"/>
  <c r="AN268" i="1"/>
  <c r="AK269" i="1"/>
  <c r="AL269" i="1"/>
  <c r="AM269" i="1"/>
  <c r="AN269" i="1"/>
  <c r="AK270" i="1"/>
  <c r="AL270" i="1"/>
  <c r="AM270" i="1"/>
  <c r="AN270" i="1"/>
  <c r="AK271" i="1"/>
  <c r="AL271" i="1"/>
  <c r="AM271" i="1"/>
  <c r="AN271" i="1"/>
  <c r="AK272" i="1"/>
  <c r="AL272" i="1"/>
  <c r="AM272" i="1"/>
  <c r="AN272" i="1"/>
  <c r="AK273" i="1"/>
  <c r="AL273" i="1"/>
  <c r="AM273" i="1"/>
  <c r="AN273" i="1"/>
  <c r="AK274" i="1"/>
  <c r="AL274" i="1"/>
  <c r="AM274" i="1"/>
  <c r="AN274" i="1"/>
  <c r="AK275" i="1"/>
  <c r="AL275" i="1"/>
  <c r="AM275" i="1"/>
  <c r="AN275" i="1"/>
  <c r="AK276" i="1"/>
  <c r="AL276" i="1"/>
  <c r="AM276" i="1"/>
  <c r="AN276" i="1"/>
  <c r="AK277" i="1"/>
  <c r="AL277" i="1"/>
  <c r="AM277" i="1"/>
  <c r="AN277" i="1"/>
  <c r="AK278" i="1"/>
  <c r="AL278" i="1"/>
  <c r="AM278" i="1"/>
  <c r="AN278" i="1"/>
  <c r="AK279" i="1"/>
  <c r="AL279" i="1"/>
  <c r="AM279" i="1"/>
  <c r="AN279" i="1"/>
  <c r="AK280" i="1"/>
  <c r="AL280" i="1"/>
  <c r="AM280" i="1"/>
  <c r="AN280" i="1"/>
  <c r="AK281" i="1"/>
  <c r="AL281" i="1"/>
  <c r="AM281" i="1"/>
  <c r="AN281" i="1"/>
  <c r="AK285" i="1"/>
  <c r="AL285" i="1"/>
  <c r="AM285" i="1"/>
  <c r="AN285" i="1"/>
  <c r="AK286" i="1"/>
  <c r="AL286" i="1"/>
  <c r="AM286" i="1"/>
  <c r="AN286" i="1"/>
  <c r="AK287" i="1"/>
  <c r="AL287" i="1"/>
  <c r="AM287" i="1"/>
  <c r="AN287" i="1"/>
  <c r="AK288" i="1"/>
  <c r="AL288" i="1"/>
  <c r="AM288" i="1"/>
  <c r="AN288" i="1"/>
  <c r="AK289" i="1"/>
  <c r="AL289" i="1"/>
  <c r="AM289" i="1"/>
  <c r="AN289" i="1"/>
  <c r="AK290" i="1"/>
  <c r="AL290" i="1"/>
  <c r="AM290" i="1"/>
  <c r="AN290" i="1"/>
  <c r="AK291" i="1"/>
  <c r="AL291" i="1"/>
  <c r="AM291" i="1"/>
  <c r="AN291" i="1"/>
  <c r="AK292" i="1"/>
  <c r="AL292" i="1"/>
  <c r="AM292" i="1"/>
  <c r="AN292" i="1"/>
  <c r="AK293" i="1"/>
  <c r="AL293" i="1"/>
  <c r="AM293" i="1"/>
  <c r="AN293" i="1"/>
  <c r="AK294" i="1"/>
  <c r="AL294" i="1"/>
  <c r="AM294" i="1"/>
  <c r="AN294" i="1"/>
  <c r="AK295" i="1"/>
  <c r="AL295" i="1"/>
  <c r="AM295" i="1"/>
  <c r="AN295" i="1"/>
  <c r="AK296" i="1"/>
  <c r="AL296" i="1"/>
  <c r="AM296" i="1"/>
  <c r="AN296" i="1"/>
  <c r="AK297" i="1"/>
  <c r="AL297" i="1"/>
  <c r="AM297" i="1"/>
  <c r="AN297" i="1"/>
  <c r="AK298" i="1"/>
  <c r="AL298" i="1"/>
  <c r="AM298" i="1"/>
  <c r="AN298" i="1"/>
  <c r="AK299" i="1"/>
  <c r="AL299" i="1"/>
  <c r="AM299" i="1"/>
  <c r="AN299" i="1"/>
  <c r="AK300" i="1"/>
  <c r="AL300" i="1"/>
  <c r="AM300" i="1"/>
  <c r="AN300" i="1"/>
  <c r="AK301" i="1"/>
  <c r="AL301" i="1"/>
  <c r="AM301" i="1"/>
  <c r="AN301" i="1"/>
  <c r="AK302" i="1"/>
  <c r="AL302" i="1"/>
  <c r="AM302" i="1"/>
  <c r="AN302" i="1"/>
  <c r="AK303" i="1"/>
  <c r="AL303" i="1"/>
  <c r="AM303" i="1"/>
  <c r="AN303" i="1"/>
  <c r="AK304" i="1"/>
  <c r="AL304" i="1"/>
  <c r="AM304" i="1"/>
  <c r="AN304" i="1"/>
  <c r="AK305" i="1"/>
  <c r="AL305" i="1"/>
  <c r="AM305" i="1"/>
  <c r="AN305" i="1"/>
  <c r="AK306" i="1"/>
  <c r="AL306" i="1"/>
  <c r="AM306" i="1"/>
  <c r="AN306" i="1"/>
  <c r="AK307" i="1"/>
  <c r="AL307" i="1"/>
  <c r="AM307" i="1"/>
  <c r="AN307" i="1"/>
  <c r="AK308" i="1"/>
  <c r="AL308" i="1"/>
  <c r="AM308" i="1"/>
  <c r="AN308" i="1"/>
  <c r="AK309" i="1"/>
  <c r="AL309" i="1"/>
  <c r="AM309" i="1"/>
  <c r="AN309" i="1"/>
  <c r="AK310" i="1"/>
  <c r="AL310" i="1"/>
  <c r="AM310" i="1"/>
  <c r="AN310" i="1"/>
  <c r="AK311" i="1"/>
  <c r="AL311" i="1"/>
  <c r="AM311" i="1"/>
  <c r="AN311" i="1"/>
  <c r="AK312" i="1"/>
  <c r="AL312" i="1"/>
  <c r="AM312" i="1"/>
  <c r="AN312" i="1"/>
  <c r="AK313" i="1"/>
  <c r="AL313" i="1"/>
  <c r="AM313" i="1"/>
  <c r="AN313" i="1"/>
  <c r="AK314" i="1"/>
  <c r="AL314" i="1"/>
  <c r="AM314" i="1"/>
  <c r="AN314" i="1"/>
  <c r="AK315" i="1"/>
  <c r="AL315" i="1"/>
  <c r="AM315" i="1"/>
  <c r="AN315" i="1"/>
  <c r="AK316" i="1"/>
  <c r="AL316" i="1"/>
  <c r="AM316" i="1"/>
  <c r="AN316" i="1"/>
  <c r="AK317" i="1"/>
  <c r="AL317" i="1"/>
  <c r="AM317" i="1"/>
  <c r="AN317" i="1"/>
  <c r="AK318" i="1"/>
  <c r="AL318" i="1"/>
  <c r="AM318" i="1"/>
  <c r="AN318" i="1"/>
  <c r="AK319" i="1"/>
  <c r="AL319" i="1"/>
  <c r="AM319" i="1"/>
  <c r="AN319" i="1"/>
  <c r="AK320" i="1"/>
  <c r="AL320" i="1"/>
  <c r="AM320" i="1"/>
  <c r="AN320" i="1"/>
  <c r="AK321" i="1"/>
  <c r="AL321" i="1"/>
  <c r="AM321" i="1"/>
  <c r="AN321" i="1"/>
  <c r="AK322" i="1"/>
  <c r="AL322" i="1"/>
  <c r="AM322" i="1"/>
  <c r="AN322" i="1"/>
  <c r="AK323" i="1"/>
  <c r="AL323" i="1"/>
  <c r="AM323" i="1"/>
  <c r="AN323" i="1"/>
  <c r="AK324" i="1"/>
  <c r="AL324" i="1"/>
  <c r="AM324" i="1"/>
  <c r="AN324" i="1"/>
  <c r="AK325" i="1"/>
  <c r="AL325" i="1"/>
  <c r="AM325" i="1"/>
  <c r="AN325" i="1"/>
  <c r="AK326" i="1"/>
  <c r="AL326" i="1"/>
  <c r="AM326" i="1"/>
  <c r="AN326" i="1"/>
  <c r="AK327" i="1"/>
  <c r="AL327" i="1"/>
  <c r="AM327" i="1"/>
  <c r="AN327" i="1"/>
  <c r="AK328" i="1"/>
  <c r="AL328" i="1"/>
  <c r="AM328" i="1"/>
  <c r="AN328" i="1"/>
  <c r="AK329" i="1"/>
  <c r="AL329" i="1"/>
  <c r="AM329" i="1"/>
  <c r="AN329" i="1"/>
  <c r="AK330" i="1"/>
  <c r="AL330" i="1"/>
  <c r="AM330" i="1"/>
  <c r="AN330" i="1"/>
  <c r="AK331" i="1"/>
  <c r="AL331" i="1"/>
  <c r="AM331" i="1"/>
  <c r="AN331" i="1"/>
  <c r="AK332" i="1"/>
  <c r="AL332" i="1"/>
  <c r="AM332" i="1"/>
  <c r="AN332" i="1"/>
  <c r="AK333" i="1"/>
  <c r="AL333" i="1"/>
  <c r="AM333" i="1"/>
  <c r="AN333" i="1"/>
  <c r="AK334" i="1"/>
  <c r="AL334" i="1"/>
  <c r="AM334" i="1"/>
  <c r="AN334" i="1"/>
  <c r="AK335" i="1"/>
  <c r="AL335" i="1"/>
  <c r="AM335" i="1"/>
  <c r="AN335" i="1"/>
  <c r="AK336" i="1"/>
  <c r="AL336" i="1"/>
  <c r="AM336" i="1"/>
  <c r="AN336" i="1"/>
  <c r="AK337" i="1"/>
  <c r="AL337" i="1"/>
  <c r="AM337" i="1"/>
  <c r="AN337" i="1"/>
  <c r="AK338" i="1"/>
  <c r="AL338" i="1"/>
  <c r="AM338" i="1"/>
  <c r="AN338" i="1"/>
  <c r="AK339" i="1"/>
  <c r="AL339" i="1"/>
  <c r="AM339" i="1"/>
  <c r="AN339" i="1"/>
  <c r="AK340" i="1"/>
  <c r="AL340" i="1"/>
  <c r="AM340" i="1"/>
  <c r="AN340" i="1"/>
  <c r="AK341" i="1"/>
  <c r="AL341" i="1"/>
  <c r="AM341" i="1"/>
  <c r="AN341" i="1"/>
  <c r="AK342" i="1"/>
  <c r="AL342" i="1"/>
  <c r="AM342" i="1"/>
  <c r="AN342" i="1"/>
  <c r="AK343" i="1"/>
  <c r="AL343" i="1"/>
  <c r="AM343" i="1"/>
  <c r="AN343" i="1"/>
  <c r="AK344" i="1"/>
  <c r="AL344" i="1"/>
  <c r="AM344" i="1"/>
  <c r="AN344" i="1"/>
  <c r="AK345" i="1"/>
  <c r="AL345" i="1"/>
  <c r="AM345" i="1"/>
  <c r="AN345" i="1"/>
  <c r="AK346" i="1"/>
  <c r="AL346" i="1"/>
  <c r="AM346" i="1"/>
  <c r="AN346" i="1"/>
  <c r="AK347" i="1"/>
  <c r="AL347" i="1"/>
  <c r="AM347" i="1"/>
  <c r="AN347" i="1"/>
  <c r="AK348" i="1"/>
  <c r="AL348" i="1"/>
  <c r="AM348" i="1"/>
  <c r="AN348" i="1"/>
  <c r="AK349" i="1"/>
  <c r="AL349" i="1"/>
  <c r="AM349" i="1"/>
  <c r="AN349" i="1"/>
  <c r="AK350" i="1"/>
  <c r="AL350" i="1"/>
  <c r="AM350" i="1"/>
  <c r="AN350" i="1"/>
  <c r="AK351" i="1"/>
  <c r="AL351" i="1"/>
  <c r="AM351" i="1"/>
  <c r="AN351" i="1"/>
  <c r="AK356" i="1"/>
  <c r="AL356" i="1"/>
  <c r="AM356" i="1"/>
  <c r="AN356" i="1"/>
  <c r="AK357" i="1"/>
  <c r="AL357" i="1"/>
  <c r="AS357" i="1" s="1"/>
  <c r="AM357" i="1"/>
  <c r="AN357" i="1"/>
  <c r="AK358" i="1"/>
  <c r="AL358" i="1"/>
  <c r="AM358" i="1"/>
  <c r="AN358" i="1"/>
  <c r="AS358" i="1" s="1"/>
  <c r="AK359" i="1"/>
  <c r="AL359" i="1"/>
  <c r="AM359" i="1"/>
  <c r="AN359" i="1"/>
  <c r="AK360" i="1"/>
  <c r="AL360" i="1"/>
  <c r="AM360" i="1"/>
  <c r="AN360" i="1"/>
  <c r="AK361" i="1"/>
  <c r="AL361" i="1"/>
  <c r="AS361" i="1" s="1"/>
  <c r="AM361" i="1"/>
  <c r="AN361" i="1"/>
  <c r="AK362" i="1"/>
  <c r="AL362" i="1"/>
  <c r="AM362" i="1"/>
  <c r="AN362" i="1"/>
  <c r="AK363" i="1"/>
  <c r="AL363" i="1"/>
  <c r="AS363" i="1" s="1"/>
  <c r="AM363" i="1"/>
  <c r="AN363" i="1"/>
  <c r="AK364" i="1"/>
  <c r="AL364" i="1"/>
  <c r="AM364" i="1"/>
  <c r="AN364" i="1"/>
  <c r="AK365" i="1"/>
  <c r="AL365" i="1"/>
  <c r="AS365" i="1" s="1"/>
  <c r="AM365" i="1"/>
  <c r="AN365" i="1"/>
  <c r="AK366" i="1"/>
  <c r="AL366" i="1"/>
  <c r="AM366" i="1"/>
  <c r="AN366" i="1"/>
  <c r="AS366" i="1" s="1"/>
  <c r="AK367" i="1"/>
  <c r="AL367" i="1"/>
  <c r="AM367" i="1"/>
  <c r="AN367" i="1"/>
  <c r="AK368" i="1"/>
  <c r="AL368" i="1"/>
  <c r="AM368" i="1"/>
  <c r="AN368" i="1"/>
  <c r="AK369" i="1"/>
  <c r="AL369" i="1"/>
  <c r="AS369" i="1" s="1"/>
  <c r="AM369" i="1"/>
  <c r="AN369" i="1"/>
  <c r="AK370" i="1"/>
  <c r="AL370" i="1"/>
  <c r="AM370" i="1"/>
  <c r="AN370" i="1"/>
  <c r="AK371" i="1"/>
  <c r="AL371" i="1"/>
  <c r="AM371" i="1"/>
  <c r="AN371" i="1"/>
  <c r="AK372" i="1"/>
  <c r="AL372" i="1"/>
  <c r="AM372" i="1"/>
  <c r="AN372" i="1"/>
  <c r="AK373" i="1"/>
  <c r="AL373" i="1"/>
  <c r="AM373" i="1"/>
  <c r="AN373" i="1"/>
  <c r="AK374" i="1"/>
  <c r="AL374" i="1"/>
  <c r="AM374" i="1"/>
  <c r="AN374" i="1"/>
  <c r="AK375" i="1"/>
  <c r="AL375" i="1"/>
  <c r="AM375" i="1"/>
  <c r="AN375" i="1"/>
  <c r="AK376" i="1"/>
  <c r="AL376" i="1"/>
  <c r="AM376" i="1"/>
  <c r="AN376" i="1"/>
  <c r="AK377" i="1"/>
  <c r="AL377" i="1"/>
  <c r="AM377" i="1"/>
  <c r="AN377" i="1"/>
  <c r="AK378" i="1"/>
  <c r="AL378" i="1"/>
  <c r="AM378" i="1"/>
  <c r="AN378" i="1"/>
  <c r="AK379" i="1"/>
  <c r="AL379" i="1"/>
  <c r="AM379" i="1"/>
  <c r="AN379" i="1"/>
  <c r="AK380" i="1"/>
  <c r="AL380" i="1"/>
  <c r="AM380" i="1"/>
  <c r="AN380" i="1"/>
  <c r="AK381" i="1"/>
  <c r="AL381" i="1"/>
  <c r="AM381" i="1"/>
  <c r="AN381" i="1"/>
  <c r="AK382" i="1"/>
  <c r="AL382" i="1"/>
  <c r="AM382" i="1"/>
  <c r="AN382" i="1"/>
  <c r="AS382" i="1" s="1"/>
  <c r="AK383" i="1"/>
  <c r="AL383" i="1"/>
  <c r="AM383" i="1"/>
  <c r="AN383" i="1"/>
  <c r="AK384" i="1"/>
  <c r="AL384" i="1"/>
  <c r="AM384" i="1"/>
  <c r="AN384" i="1"/>
  <c r="AS384" i="1" s="1"/>
  <c r="AK385" i="1"/>
  <c r="AL385" i="1"/>
  <c r="AM385" i="1"/>
  <c r="AN385" i="1"/>
  <c r="AK386" i="1"/>
  <c r="AL386" i="1"/>
  <c r="AM386" i="1"/>
  <c r="AN386" i="1"/>
  <c r="AS386" i="1" s="1"/>
  <c r="AK387" i="1"/>
  <c r="AL387" i="1"/>
  <c r="AM387" i="1"/>
  <c r="AN387" i="1"/>
  <c r="AK388" i="1"/>
  <c r="AL388" i="1"/>
  <c r="AM388" i="1"/>
  <c r="AN388" i="1"/>
  <c r="AS388" i="1" s="1"/>
  <c r="AK389" i="1"/>
  <c r="AL389" i="1"/>
  <c r="AM389" i="1"/>
  <c r="AN389" i="1"/>
  <c r="AK390" i="1"/>
  <c r="AL390" i="1"/>
  <c r="AM390" i="1"/>
  <c r="AN390" i="1"/>
  <c r="AS390" i="1" s="1"/>
  <c r="AK391" i="1"/>
  <c r="AL391" i="1"/>
  <c r="AM391" i="1"/>
  <c r="AN391" i="1"/>
  <c r="AK392" i="1"/>
  <c r="AL392" i="1"/>
  <c r="AM392" i="1"/>
  <c r="AN392" i="1"/>
  <c r="AS392" i="1" s="1"/>
  <c r="AK393" i="1"/>
  <c r="AL393" i="1"/>
  <c r="AM393" i="1"/>
  <c r="AN393" i="1"/>
  <c r="AK394" i="1"/>
  <c r="AL394" i="1"/>
  <c r="AM394" i="1"/>
  <c r="AN394" i="1"/>
  <c r="AS394" i="1" s="1"/>
  <c r="AK395" i="1"/>
  <c r="AL395" i="1"/>
  <c r="AM395" i="1"/>
  <c r="AN395" i="1"/>
  <c r="AK396" i="1"/>
  <c r="AL396" i="1"/>
  <c r="AM396" i="1"/>
  <c r="AN396" i="1"/>
  <c r="AS396" i="1" s="1"/>
  <c r="AK397" i="1"/>
  <c r="AL397" i="1"/>
  <c r="AM397" i="1"/>
  <c r="AN397" i="1"/>
  <c r="AK398" i="1"/>
  <c r="AL398" i="1"/>
  <c r="AM398" i="1"/>
  <c r="AN398" i="1"/>
  <c r="AS398" i="1" s="1"/>
  <c r="AK399" i="1"/>
  <c r="AL399" i="1"/>
  <c r="AM399" i="1"/>
  <c r="AN399" i="1"/>
  <c r="AK400" i="1"/>
  <c r="AL400" i="1"/>
  <c r="AM400" i="1"/>
  <c r="AN400" i="1"/>
  <c r="AS400" i="1" s="1"/>
  <c r="AK401" i="1"/>
  <c r="AL401" i="1"/>
  <c r="AM401" i="1"/>
  <c r="AN401" i="1"/>
  <c r="AK402" i="1"/>
  <c r="AL402" i="1"/>
  <c r="AM402" i="1"/>
  <c r="AN402" i="1"/>
  <c r="AS402" i="1" s="1"/>
  <c r="AK403" i="1"/>
  <c r="AL403" i="1"/>
  <c r="AM403" i="1"/>
  <c r="AN403" i="1"/>
  <c r="AK404" i="1"/>
  <c r="AL404" i="1"/>
  <c r="AM404" i="1"/>
  <c r="AN404" i="1"/>
  <c r="AS404" i="1" s="1"/>
  <c r="AK405" i="1"/>
  <c r="AL405" i="1"/>
  <c r="AM405" i="1"/>
  <c r="AN405" i="1"/>
  <c r="AK406" i="1"/>
  <c r="AL406" i="1"/>
  <c r="AM406" i="1"/>
  <c r="AN406" i="1"/>
  <c r="AS406" i="1" s="1"/>
  <c r="AK407" i="1"/>
  <c r="AL407" i="1"/>
  <c r="AM407" i="1"/>
  <c r="AN407" i="1"/>
  <c r="AK408" i="1"/>
  <c r="AL408" i="1"/>
  <c r="AM408" i="1"/>
  <c r="AN408" i="1"/>
  <c r="AS408" i="1" s="1"/>
  <c r="AK409" i="1"/>
  <c r="AL409" i="1"/>
  <c r="AM409" i="1"/>
  <c r="AN409" i="1"/>
  <c r="AK410" i="1"/>
  <c r="AL410" i="1"/>
  <c r="AM410" i="1"/>
  <c r="AN410" i="1"/>
  <c r="AS410" i="1" s="1"/>
  <c r="AK411" i="1"/>
  <c r="AL411" i="1"/>
  <c r="AM411" i="1"/>
  <c r="AN411" i="1"/>
  <c r="AK412" i="1"/>
  <c r="AL412" i="1"/>
  <c r="AM412" i="1"/>
  <c r="AN412" i="1"/>
  <c r="AS412" i="1" s="1"/>
  <c r="AK413" i="1"/>
  <c r="AL413" i="1"/>
  <c r="AM413" i="1"/>
  <c r="AN413" i="1"/>
  <c r="AK414" i="1"/>
  <c r="AL414" i="1"/>
  <c r="AM414" i="1"/>
  <c r="AN414" i="1"/>
  <c r="AS414" i="1" s="1"/>
  <c r="AK415" i="1"/>
  <c r="AL415" i="1"/>
  <c r="AM415" i="1"/>
  <c r="AN415" i="1"/>
  <c r="AK416" i="1"/>
  <c r="AL416" i="1"/>
  <c r="AM416" i="1"/>
  <c r="AN416" i="1"/>
  <c r="AS416" i="1" s="1"/>
  <c r="AK417" i="1"/>
  <c r="AL417" i="1"/>
  <c r="AM417" i="1"/>
  <c r="AN417" i="1"/>
  <c r="AK418" i="1"/>
  <c r="AL418" i="1"/>
  <c r="AM418" i="1"/>
  <c r="AN418" i="1"/>
  <c r="AS418" i="1" s="1"/>
  <c r="AK419" i="1"/>
  <c r="AL419" i="1"/>
  <c r="AM419" i="1"/>
  <c r="AN419" i="1"/>
  <c r="AK420" i="1"/>
  <c r="AL420" i="1"/>
  <c r="AM420" i="1"/>
  <c r="AN420" i="1"/>
  <c r="AS420" i="1" s="1"/>
  <c r="AK421" i="1"/>
  <c r="AL421" i="1"/>
  <c r="AM421" i="1"/>
  <c r="AN421" i="1"/>
  <c r="AK422" i="1"/>
  <c r="AL422" i="1"/>
  <c r="AM422" i="1"/>
  <c r="AN422" i="1"/>
  <c r="AS422" i="1" s="1"/>
  <c r="AN3" i="1"/>
  <c r="AM3" i="1"/>
  <c r="AL3" i="1"/>
  <c r="AK3" i="1"/>
  <c r="C27" i="9"/>
  <c r="B27" i="9"/>
  <c r="H122" i="9"/>
  <c r="H130" i="9"/>
  <c r="B114" i="9"/>
  <c r="H125" i="9" s="1"/>
  <c r="B115" i="9"/>
  <c r="C116" i="9"/>
  <c r="D116" i="9"/>
  <c r="E116" i="9"/>
  <c r="F116" i="9"/>
  <c r="G116" i="9"/>
  <c r="B116" i="9"/>
  <c r="C115" i="9"/>
  <c r="D115" i="9"/>
  <c r="E115" i="9"/>
  <c r="F115" i="9"/>
  <c r="I125" i="9" s="1"/>
  <c r="G115" i="9"/>
  <c r="C114" i="9"/>
  <c r="H120" i="9" s="1"/>
  <c r="D114" i="9"/>
  <c r="E114" i="9"/>
  <c r="F114" i="9"/>
  <c r="G114" i="9"/>
  <c r="C92" i="9"/>
  <c r="D92" i="9"/>
  <c r="E92" i="9"/>
  <c r="F92" i="9"/>
  <c r="G92" i="9"/>
  <c r="B92" i="9"/>
  <c r="C93" i="9"/>
  <c r="D93" i="9"/>
  <c r="E93" i="9"/>
  <c r="F93" i="9"/>
  <c r="G93" i="9"/>
  <c r="B93" i="9"/>
  <c r="C91" i="9"/>
  <c r="D91" i="9"/>
  <c r="E91" i="9"/>
  <c r="F91" i="9"/>
  <c r="G91" i="9"/>
  <c r="H102" i="9" s="1"/>
  <c r="B91" i="9"/>
  <c r="B70" i="9"/>
  <c r="I78" i="9"/>
  <c r="I75" i="9"/>
  <c r="C72" i="9"/>
  <c r="D72" i="9"/>
  <c r="E72" i="9"/>
  <c r="F72" i="9"/>
  <c r="G72" i="9"/>
  <c r="B72" i="9"/>
  <c r="C71" i="9"/>
  <c r="D71" i="9"/>
  <c r="I79" i="9" s="1"/>
  <c r="E71" i="9"/>
  <c r="F71" i="9"/>
  <c r="G71" i="9"/>
  <c r="B71" i="9"/>
  <c r="I85" i="9" s="1"/>
  <c r="C70" i="9"/>
  <c r="D70" i="9"/>
  <c r="H85" i="9" s="1"/>
  <c r="E70" i="9"/>
  <c r="F70" i="9"/>
  <c r="G70" i="9"/>
  <c r="H55" i="9"/>
  <c r="H63" i="9"/>
  <c r="C50" i="9"/>
  <c r="D50" i="9"/>
  <c r="E50" i="9"/>
  <c r="F50" i="9"/>
  <c r="G50" i="9"/>
  <c r="B50" i="9"/>
  <c r="J65" i="9" s="1"/>
  <c r="C49" i="9"/>
  <c r="D49" i="9"/>
  <c r="E49" i="9"/>
  <c r="F49" i="9"/>
  <c r="G49" i="9"/>
  <c r="B49" i="9"/>
  <c r="I55" i="9" s="1"/>
  <c r="B48" i="9"/>
  <c r="H58" i="9" s="1"/>
  <c r="G48" i="9"/>
  <c r="F48" i="9"/>
  <c r="H61" i="9" s="1"/>
  <c r="E48" i="9"/>
  <c r="D48" i="9"/>
  <c r="C48" i="9"/>
  <c r="J34" i="9"/>
  <c r="B28" i="9"/>
  <c r="J35" i="9" s="1"/>
  <c r="C28" i="9"/>
  <c r="J36" i="9" s="1"/>
  <c r="D28" i="9"/>
  <c r="E28" i="9"/>
  <c r="F28" i="9"/>
  <c r="G28" i="9"/>
  <c r="D27" i="9"/>
  <c r="E27" i="9"/>
  <c r="F27" i="9"/>
  <c r="G27" i="9"/>
  <c r="C26" i="9"/>
  <c r="D26" i="9"/>
  <c r="E26" i="9"/>
  <c r="F26" i="9"/>
  <c r="G26" i="9"/>
  <c r="B26" i="9"/>
  <c r="H38" i="9" s="1"/>
  <c r="K16" i="9"/>
  <c r="M16" i="9" s="1"/>
  <c r="H9" i="9"/>
  <c r="K9" i="9" s="1"/>
  <c r="M9" i="9" s="1"/>
  <c r="H10" i="9"/>
  <c r="I10" i="9"/>
  <c r="K10" i="9" s="1"/>
  <c r="M10" i="9" s="1"/>
  <c r="J10" i="9"/>
  <c r="H11" i="9"/>
  <c r="K11" i="9" s="1"/>
  <c r="M11" i="9" s="1"/>
  <c r="I11" i="9"/>
  <c r="J11" i="9"/>
  <c r="H12" i="9"/>
  <c r="I12" i="9"/>
  <c r="J12" i="9"/>
  <c r="H13" i="9"/>
  <c r="K13" i="9" s="1"/>
  <c r="M13" i="9" s="1"/>
  <c r="I13" i="9"/>
  <c r="J13" i="9"/>
  <c r="H14" i="9"/>
  <c r="K14" i="9" s="1"/>
  <c r="M14" i="9" s="1"/>
  <c r="I14" i="9"/>
  <c r="J14" i="9"/>
  <c r="H15" i="9"/>
  <c r="K15" i="9" s="1"/>
  <c r="M15" i="9" s="1"/>
  <c r="I15" i="9"/>
  <c r="J15" i="9"/>
  <c r="H16" i="9"/>
  <c r="I16" i="9"/>
  <c r="J16" i="9"/>
  <c r="H17" i="9"/>
  <c r="I17" i="9"/>
  <c r="J17" i="9"/>
  <c r="H18" i="9"/>
  <c r="I18" i="9"/>
  <c r="K18" i="9" s="1"/>
  <c r="M18" i="9" s="1"/>
  <c r="J18" i="9"/>
  <c r="H19" i="9"/>
  <c r="K19" i="9" s="1"/>
  <c r="M19" i="9" s="1"/>
  <c r="I19" i="9"/>
  <c r="J19" i="9"/>
  <c r="H20" i="9"/>
  <c r="I20" i="9"/>
  <c r="J20" i="9"/>
  <c r="H21" i="9"/>
  <c r="K21" i="9" s="1"/>
  <c r="M21" i="9" s="1"/>
  <c r="I21" i="9"/>
  <c r="J21" i="9"/>
  <c r="J9" i="9"/>
  <c r="I9" i="9"/>
  <c r="K7" i="8"/>
  <c r="J7" i="8"/>
  <c r="O7" i="8"/>
  <c r="N7" i="8"/>
  <c r="P7" i="8" s="1"/>
  <c r="R7" i="8"/>
  <c r="R8" i="8"/>
  <c r="S7" i="8"/>
  <c r="T7" i="8" s="1"/>
  <c r="C76" i="8"/>
  <c r="E75" i="8"/>
  <c r="D75" i="8"/>
  <c r="C75" i="8"/>
  <c r="E74" i="8"/>
  <c r="J79" i="8" s="1"/>
  <c r="D74" i="8"/>
  <c r="C74" i="8"/>
  <c r="D60" i="7"/>
  <c r="D26" i="8"/>
  <c r="E26" i="8"/>
  <c r="F26" i="8"/>
  <c r="G26" i="8"/>
  <c r="N153" i="8"/>
  <c r="N154" i="8"/>
  <c r="N157" i="8"/>
  <c r="N158" i="8"/>
  <c r="N161" i="8"/>
  <c r="N162" i="8"/>
  <c r="J164" i="8"/>
  <c r="J153" i="8"/>
  <c r="J156" i="8"/>
  <c r="J157" i="8"/>
  <c r="J160" i="8"/>
  <c r="J161" i="8"/>
  <c r="S152" i="8"/>
  <c r="O152" i="8"/>
  <c r="D147" i="8"/>
  <c r="E147" i="8"/>
  <c r="F147" i="8"/>
  <c r="G147" i="8"/>
  <c r="H147" i="8"/>
  <c r="D148" i="8"/>
  <c r="E148" i="8"/>
  <c r="F148" i="8"/>
  <c r="O153" i="8" s="1"/>
  <c r="G148" i="8"/>
  <c r="H148" i="8"/>
  <c r="D149" i="8"/>
  <c r="R153" i="8" s="1"/>
  <c r="T153" i="8" s="1"/>
  <c r="E149" i="8"/>
  <c r="F149" i="8"/>
  <c r="S153" i="8" s="1"/>
  <c r="G149" i="8"/>
  <c r="H149" i="8"/>
  <c r="C149" i="8"/>
  <c r="C148" i="8"/>
  <c r="N152" i="8" s="1"/>
  <c r="P152" i="8" s="1"/>
  <c r="C147" i="8"/>
  <c r="J154" i="8" s="1"/>
  <c r="D124" i="8"/>
  <c r="E124" i="8"/>
  <c r="F124" i="8"/>
  <c r="G124" i="8"/>
  <c r="H124" i="8"/>
  <c r="D125" i="8"/>
  <c r="E125" i="8"/>
  <c r="F125" i="8"/>
  <c r="O131" i="8" s="1"/>
  <c r="G125" i="8"/>
  <c r="H125" i="8"/>
  <c r="D126" i="8"/>
  <c r="E126" i="8"/>
  <c r="F126" i="8"/>
  <c r="G126" i="8"/>
  <c r="H126" i="8"/>
  <c r="C126" i="8"/>
  <c r="C125" i="8"/>
  <c r="C124" i="8"/>
  <c r="D98" i="8"/>
  <c r="E98" i="8"/>
  <c r="F98" i="8"/>
  <c r="G98" i="8"/>
  <c r="H98" i="8"/>
  <c r="D99" i="8"/>
  <c r="E99" i="8"/>
  <c r="F99" i="8"/>
  <c r="G99" i="8"/>
  <c r="H99" i="8"/>
  <c r="D100" i="8"/>
  <c r="E100" i="8"/>
  <c r="F100" i="8"/>
  <c r="G100" i="8"/>
  <c r="H100" i="8"/>
  <c r="C100" i="8"/>
  <c r="C99" i="8"/>
  <c r="C98" i="8"/>
  <c r="F74" i="8"/>
  <c r="G74" i="8"/>
  <c r="H74" i="8"/>
  <c r="F75" i="8"/>
  <c r="G75" i="8"/>
  <c r="H75" i="8"/>
  <c r="D76" i="8"/>
  <c r="E76" i="8"/>
  <c r="F76" i="8"/>
  <c r="G76" i="8"/>
  <c r="H76" i="8"/>
  <c r="S56" i="8"/>
  <c r="S57" i="8"/>
  <c r="S60" i="8"/>
  <c r="S61" i="8"/>
  <c r="S64" i="8"/>
  <c r="S66" i="8"/>
  <c r="O61" i="8"/>
  <c r="O62" i="8"/>
  <c r="O66" i="8"/>
  <c r="K67" i="8"/>
  <c r="D50" i="8"/>
  <c r="E50" i="8"/>
  <c r="F50" i="8"/>
  <c r="G50" i="8"/>
  <c r="K65" i="8" s="1"/>
  <c r="H50" i="8"/>
  <c r="D51" i="8"/>
  <c r="E51" i="8"/>
  <c r="F51" i="8"/>
  <c r="O65" i="8" s="1"/>
  <c r="G51" i="8"/>
  <c r="O55" i="8" s="1"/>
  <c r="H51" i="8"/>
  <c r="O57" i="8" s="1"/>
  <c r="D52" i="8"/>
  <c r="E52" i="8"/>
  <c r="R55" i="8" s="1"/>
  <c r="T55" i="8" s="1"/>
  <c r="F52" i="8"/>
  <c r="S55" i="8" s="1"/>
  <c r="G52" i="8"/>
  <c r="H52" i="8"/>
  <c r="C52" i="8"/>
  <c r="C51" i="8"/>
  <c r="N58" i="8" s="1"/>
  <c r="C50" i="8"/>
  <c r="H26" i="8"/>
  <c r="D27" i="8"/>
  <c r="E27" i="8"/>
  <c r="F27" i="8"/>
  <c r="G27" i="8"/>
  <c r="H27" i="8"/>
  <c r="D28" i="8"/>
  <c r="E28" i="8"/>
  <c r="F28" i="8"/>
  <c r="G28" i="8"/>
  <c r="H28" i="8"/>
  <c r="C28" i="8"/>
  <c r="C27" i="8"/>
  <c r="C26" i="8"/>
  <c r="S18" i="8"/>
  <c r="R17" i="8"/>
  <c r="J16" i="8"/>
  <c r="K14" i="8"/>
  <c r="N13" i="8"/>
  <c r="J12" i="8"/>
  <c r="K10" i="8"/>
  <c r="N10" i="8"/>
  <c r="J9" i="8"/>
  <c r="J14" i="8"/>
  <c r="J8" i="8"/>
  <c r="S19" i="8"/>
  <c r="O17" i="8"/>
  <c r="K13" i="8"/>
  <c r="E60" i="7"/>
  <c r="F60" i="7"/>
  <c r="G60" i="7"/>
  <c r="H60" i="7"/>
  <c r="I60" i="7"/>
  <c r="E61" i="7"/>
  <c r="F61" i="7"/>
  <c r="G61" i="7"/>
  <c r="H61" i="7"/>
  <c r="I61" i="7"/>
  <c r="E62" i="7"/>
  <c r="F62" i="7"/>
  <c r="G62" i="7"/>
  <c r="H62" i="7"/>
  <c r="I62" i="7"/>
  <c r="E63" i="7"/>
  <c r="F63" i="7"/>
  <c r="G63" i="7"/>
  <c r="H63" i="7"/>
  <c r="I63" i="7"/>
  <c r="E64" i="7"/>
  <c r="F64" i="7"/>
  <c r="G64" i="7"/>
  <c r="H64" i="7"/>
  <c r="I64" i="7"/>
  <c r="E65" i="7"/>
  <c r="F65" i="7"/>
  <c r="G65" i="7"/>
  <c r="H65" i="7"/>
  <c r="I65" i="7"/>
  <c r="E66" i="7"/>
  <c r="F66" i="7"/>
  <c r="G66" i="7"/>
  <c r="H66" i="7"/>
  <c r="I66" i="7"/>
  <c r="E67" i="7"/>
  <c r="F67" i="7"/>
  <c r="G67" i="7"/>
  <c r="H67" i="7"/>
  <c r="I67" i="7"/>
  <c r="E68" i="7"/>
  <c r="F68" i="7"/>
  <c r="G68" i="7"/>
  <c r="H68" i="7"/>
  <c r="I68" i="7"/>
  <c r="E69" i="7"/>
  <c r="F69" i="7"/>
  <c r="G69" i="7"/>
  <c r="H69" i="7"/>
  <c r="I69" i="7"/>
  <c r="E70" i="7"/>
  <c r="F70" i="7"/>
  <c r="G70" i="7"/>
  <c r="H70" i="7"/>
  <c r="I70" i="7"/>
  <c r="E71" i="7"/>
  <c r="F71" i="7"/>
  <c r="G71" i="7"/>
  <c r="H71" i="7"/>
  <c r="I71" i="7"/>
  <c r="E72" i="7"/>
  <c r="F72" i="7"/>
  <c r="G72" i="7"/>
  <c r="H72" i="7"/>
  <c r="I72" i="7"/>
  <c r="D61" i="7"/>
  <c r="D67" i="7"/>
  <c r="O9" i="8"/>
  <c r="K8" i="8"/>
  <c r="K16" i="8"/>
  <c r="J15" i="8"/>
  <c r="K12" i="8"/>
  <c r="J11" i="8"/>
  <c r="N19" i="8"/>
  <c r="J10" i="8"/>
  <c r="K11" i="8"/>
  <c r="O12" i="8"/>
  <c r="N15" i="8"/>
  <c r="D72" i="7"/>
  <c r="D71" i="7"/>
  <c r="D70" i="7"/>
  <c r="D69" i="7"/>
  <c r="D68" i="7"/>
  <c r="D66" i="7"/>
  <c r="D65" i="7"/>
  <c r="D64" i="7"/>
  <c r="D63" i="7"/>
  <c r="D62" i="7"/>
  <c r="N131" i="8"/>
  <c r="K104" i="8"/>
  <c r="S83" i="8"/>
  <c r="S15" i="8"/>
  <c r="AQ356" i="1"/>
  <c r="AP356" i="1"/>
  <c r="AO357" i="1"/>
  <c r="AP357" i="1"/>
  <c r="AQ357" i="1"/>
  <c r="AO358" i="1"/>
  <c r="AP358" i="1"/>
  <c r="AQ358" i="1"/>
  <c r="AO359" i="1"/>
  <c r="AP359" i="1"/>
  <c r="AQ359" i="1"/>
  <c r="AO360" i="1"/>
  <c r="AP360" i="1"/>
  <c r="AQ360" i="1"/>
  <c r="AO361" i="1"/>
  <c r="AP361" i="1"/>
  <c r="AQ361" i="1"/>
  <c r="AO362" i="1"/>
  <c r="AP362" i="1"/>
  <c r="AQ362" i="1"/>
  <c r="AO363" i="1"/>
  <c r="AP363" i="1"/>
  <c r="AQ363" i="1"/>
  <c r="AO364" i="1"/>
  <c r="AP364" i="1"/>
  <c r="AQ364" i="1"/>
  <c r="AO365" i="1"/>
  <c r="AP365" i="1"/>
  <c r="AQ365" i="1"/>
  <c r="AO366" i="1"/>
  <c r="AP366" i="1"/>
  <c r="AQ366" i="1"/>
  <c r="AO367" i="1"/>
  <c r="AP367" i="1"/>
  <c r="AQ367" i="1"/>
  <c r="AO368" i="1"/>
  <c r="AP368" i="1"/>
  <c r="AQ368" i="1"/>
  <c r="AO369" i="1"/>
  <c r="AP369" i="1"/>
  <c r="AQ369" i="1"/>
  <c r="AO370" i="1"/>
  <c r="AP370" i="1"/>
  <c r="AQ370" i="1"/>
  <c r="AO371" i="1"/>
  <c r="AP371" i="1"/>
  <c r="AQ371" i="1"/>
  <c r="AO372" i="1"/>
  <c r="AP372" i="1"/>
  <c r="AQ372" i="1"/>
  <c r="AO373" i="1"/>
  <c r="AP373" i="1"/>
  <c r="AQ373" i="1"/>
  <c r="AS374" i="1"/>
  <c r="AO374" i="1"/>
  <c r="AP374" i="1"/>
  <c r="AQ374" i="1"/>
  <c r="AO375" i="1"/>
  <c r="AP375" i="1"/>
  <c r="AQ375" i="1"/>
  <c r="AO376" i="1"/>
  <c r="AP376" i="1"/>
  <c r="AQ376" i="1"/>
  <c r="AO377" i="1"/>
  <c r="AP377" i="1"/>
  <c r="AQ377" i="1"/>
  <c r="AO378" i="1"/>
  <c r="AP378" i="1"/>
  <c r="AQ378" i="1"/>
  <c r="AO379" i="1"/>
  <c r="AP379" i="1"/>
  <c r="AQ379" i="1"/>
  <c r="AO380" i="1"/>
  <c r="AP380" i="1"/>
  <c r="AQ380" i="1"/>
  <c r="AO381" i="1"/>
  <c r="AP381" i="1"/>
  <c r="AQ381" i="1"/>
  <c r="AS381" i="1"/>
  <c r="AO382" i="1"/>
  <c r="AP382" i="1"/>
  <c r="AQ382" i="1"/>
  <c r="AO383" i="1"/>
  <c r="AP383" i="1"/>
  <c r="AQ383" i="1"/>
  <c r="AS383" i="1"/>
  <c r="AO384" i="1"/>
  <c r="AP384" i="1"/>
  <c r="AQ384" i="1"/>
  <c r="AO385" i="1"/>
  <c r="AP385" i="1"/>
  <c r="AQ385" i="1"/>
  <c r="AS385" i="1"/>
  <c r="AO386" i="1"/>
  <c r="AP386" i="1"/>
  <c r="AQ386" i="1"/>
  <c r="AO387" i="1"/>
  <c r="AP387" i="1"/>
  <c r="AQ387" i="1"/>
  <c r="AS387" i="1"/>
  <c r="AO388" i="1"/>
  <c r="AP388" i="1"/>
  <c r="AQ388" i="1"/>
  <c r="AO389" i="1"/>
  <c r="AP389" i="1"/>
  <c r="AQ389" i="1"/>
  <c r="AS389" i="1"/>
  <c r="AO390" i="1"/>
  <c r="AP390" i="1"/>
  <c r="AQ390" i="1"/>
  <c r="AO391" i="1"/>
  <c r="AP391" i="1"/>
  <c r="AQ391" i="1"/>
  <c r="AS391" i="1"/>
  <c r="AO392" i="1"/>
  <c r="AP392" i="1"/>
  <c r="AQ392" i="1"/>
  <c r="AO393" i="1"/>
  <c r="AP393" i="1"/>
  <c r="AQ393" i="1"/>
  <c r="AS393" i="1"/>
  <c r="AO394" i="1"/>
  <c r="AP394" i="1"/>
  <c r="AQ394" i="1"/>
  <c r="AO395" i="1"/>
  <c r="AP395" i="1"/>
  <c r="AQ395" i="1"/>
  <c r="AS395" i="1"/>
  <c r="AO396" i="1"/>
  <c r="AP396" i="1"/>
  <c r="AQ396" i="1"/>
  <c r="AO397" i="1"/>
  <c r="AP397" i="1"/>
  <c r="AQ397" i="1"/>
  <c r="AS397" i="1"/>
  <c r="AO398" i="1"/>
  <c r="AP398" i="1"/>
  <c r="AQ398" i="1"/>
  <c r="AO399" i="1"/>
  <c r="AP399" i="1"/>
  <c r="AQ399" i="1"/>
  <c r="AS399" i="1"/>
  <c r="AO400" i="1"/>
  <c r="AP400" i="1"/>
  <c r="AQ400" i="1"/>
  <c r="AO401" i="1"/>
  <c r="AP401" i="1"/>
  <c r="AQ401" i="1"/>
  <c r="AS401" i="1"/>
  <c r="AO402" i="1"/>
  <c r="AP402" i="1"/>
  <c r="AQ402" i="1"/>
  <c r="AO403" i="1"/>
  <c r="AP403" i="1"/>
  <c r="AQ403" i="1"/>
  <c r="AS403" i="1"/>
  <c r="AO404" i="1"/>
  <c r="AP404" i="1"/>
  <c r="AQ404" i="1"/>
  <c r="AO405" i="1"/>
  <c r="AP405" i="1"/>
  <c r="AQ405" i="1"/>
  <c r="AS405" i="1"/>
  <c r="AO406" i="1"/>
  <c r="AP406" i="1"/>
  <c r="AQ406" i="1"/>
  <c r="AO407" i="1"/>
  <c r="AP407" i="1"/>
  <c r="AQ407" i="1"/>
  <c r="AS407" i="1"/>
  <c r="AO408" i="1"/>
  <c r="AP408" i="1"/>
  <c r="AQ408" i="1"/>
  <c r="AO409" i="1"/>
  <c r="AP409" i="1"/>
  <c r="AQ409" i="1"/>
  <c r="AS409" i="1"/>
  <c r="AO410" i="1"/>
  <c r="AP410" i="1"/>
  <c r="AQ410" i="1"/>
  <c r="AO411" i="1"/>
  <c r="AP411" i="1"/>
  <c r="AQ411" i="1"/>
  <c r="AS411" i="1"/>
  <c r="AO412" i="1"/>
  <c r="AP412" i="1"/>
  <c r="AQ412" i="1"/>
  <c r="AO413" i="1"/>
  <c r="AP413" i="1"/>
  <c r="AQ413" i="1"/>
  <c r="AS413" i="1"/>
  <c r="AO414" i="1"/>
  <c r="AP414" i="1"/>
  <c r="AQ414" i="1"/>
  <c r="AO415" i="1"/>
  <c r="AP415" i="1"/>
  <c r="AQ415" i="1"/>
  <c r="AS415" i="1"/>
  <c r="AO416" i="1"/>
  <c r="AP416" i="1"/>
  <c r="AQ416" i="1"/>
  <c r="AO417" i="1"/>
  <c r="AP417" i="1"/>
  <c r="AQ417" i="1"/>
  <c r="AS417" i="1"/>
  <c r="AO418" i="1"/>
  <c r="AP418" i="1"/>
  <c r="AQ418" i="1"/>
  <c r="AO419" i="1"/>
  <c r="AP419" i="1"/>
  <c r="AQ419" i="1"/>
  <c r="AS419" i="1"/>
  <c r="AO420" i="1"/>
  <c r="AP420" i="1"/>
  <c r="AQ420" i="1"/>
  <c r="AO421" i="1"/>
  <c r="AP421" i="1"/>
  <c r="AQ421" i="1"/>
  <c r="AS421" i="1"/>
  <c r="AO422" i="1"/>
  <c r="AP422" i="1"/>
  <c r="AQ422" i="1"/>
  <c r="K129" i="8"/>
  <c r="R18" i="8"/>
  <c r="J18" i="8"/>
  <c r="S8" i="8"/>
  <c r="AS356" i="1" l="1"/>
  <c r="I58" i="9"/>
  <c r="I60" i="9"/>
  <c r="I34" i="9"/>
  <c r="AS378" i="1"/>
  <c r="AS370" i="1"/>
  <c r="AS362" i="1"/>
  <c r="K56" i="8"/>
  <c r="K58" i="8"/>
  <c r="R161" i="8"/>
  <c r="I101" i="9"/>
  <c r="I106" i="9"/>
  <c r="AS379" i="1"/>
  <c r="AS371" i="1"/>
  <c r="J65" i="8"/>
  <c r="L65" i="8" s="1"/>
  <c r="J59" i="8"/>
  <c r="J63" i="8"/>
  <c r="J56" i="8"/>
  <c r="L56" i="8" s="1"/>
  <c r="J60" i="8"/>
  <c r="J64" i="8"/>
  <c r="J57" i="8"/>
  <c r="J61" i="8"/>
  <c r="J66" i="8"/>
  <c r="J55" i="8"/>
  <c r="J58" i="8"/>
  <c r="L58" i="8" s="1"/>
  <c r="J62" i="8"/>
  <c r="J67" i="8"/>
  <c r="L67" i="8" s="1"/>
  <c r="O67" i="8"/>
  <c r="R157" i="8"/>
  <c r="J101" i="9"/>
  <c r="J96" i="9"/>
  <c r="J122" i="9"/>
  <c r="J130" i="9"/>
  <c r="AS380" i="1"/>
  <c r="AS372" i="1"/>
  <c r="AS364" i="1"/>
  <c r="R152" i="8"/>
  <c r="J42" i="9"/>
  <c r="J78" i="9"/>
  <c r="J85" i="9"/>
  <c r="K85" i="9" s="1"/>
  <c r="M85" i="9" s="1"/>
  <c r="J79" i="9"/>
  <c r="J82" i="9"/>
  <c r="J76" i="9"/>
  <c r="J86" i="9"/>
  <c r="J83" i="9"/>
  <c r="J80" i="9"/>
  <c r="J87" i="9"/>
  <c r="J77" i="9"/>
  <c r="J84" i="9"/>
  <c r="J75" i="9"/>
  <c r="J81" i="9"/>
  <c r="I119" i="9"/>
  <c r="I122" i="9"/>
  <c r="AS373" i="1"/>
  <c r="R57" i="8"/>
  <c r="J60" i="9"/>
  <c r="J53" i="9"/>
  <c r="J55" i="9"/>
  <c r="J63" i="9"/>
  <c r="J58" i="9"/>
  <c r="J61" i="9"/>
  <c r="J56" i="9"/>
  <c r="J64" i="9"/>
  <c r="J59" i="9"/>
  <c r="J54" i="9"/>
  <c r="J62" i="9"/>
  <c r="H107" i="9"/>
  <c r="I42" i="9"/>
  <c r="K42" i="9" s="1"/>
  <c r="M42" i="9" s="1"/>
  <c r="H80" i="9"/>
  <c r="H100" i="9"/>
  <c r="J127" i="9"/>
  <c r="AS375" i="1"/>
  <c r="AS367" i="1"/>
  <c r="AS359" i="1"/>
  <c r="K63" i="8"/>
  <c r="O58" i="8"/>
  <c r="P58" i="8" s="1"/>
  <c r="K20" i="9"/>
  <c r="M20" i="9" s="1"/>
  <c r="K12" i="9"/>
  <c r="M12" i="9" s="1"/>
  <c r="C24" i="9" s="1"/>
  <c r="I35" i="9"/>
  <c r="J57" i="9"/>
  <c r="H101" i="9"/>
  <c r="J98" i="9"/>
  <c r="I127" i="9"/>
  <c r="AS376" i="1"/>
  <c r="AS368" i="1"/>
  <c r="AS360" i="1"/>
  <c r="K62" i="8"/>
  <c r="K17" i="9"/>
  <c r="M17" i="9" s="1"/>
  <c r="K55" i="9"/>
  <c r="M55" i="9" s="1"/>
  <c r="J124" i="9"/>
  <c r="AS377" i="1"/>
  <c r="K59" i="8"/>
  <c r="L59" i="8" s="1"/>
  <c r="R154" i="8"/>
  <c r="R158" i="8"/>
  <c r="R162" i="8"/>
  <c r="K164" i="8"/>
  <c r="L164" i="8" s="1"/>
  <c r="K156" i="8"/>
  <c r="L156" i="8" s="1"/>
  <c r="K160" i="8"/>
  <c r="L160" i="8" s="1"/>
  <c r="K153" i="8"/>
  <c r="L153" i="8" s="1"/>
  <c r="K157" i="8"/>
  <c r="L157" i="8" s="1"/>
  <c r="K161" i="8"/>
  <c r="L161" i="8" s="1"/>
  <c r="K152" i="8"/>
  <c r="K154" i="8"/>
  <c r="L154" i="8" s="1"/>
  <c r="K158" i="8"/>
  <c r="K162" i="8"/>
  <c r="K155" i="8"/>
  <c r="K159" i="8"/>
  <c r="K163" i="8"/>
  <c r="P153" i="8"/>
  <c r="H39" i="9"/>
  <c r="H32" i="9"/>
  <c r="H40" i="9"/>
  <c r="H33" i="9"/>
  <c r="H41" i="9"/>
  <c r="H34" i="9"/>
  <c r="H42" i="9"/>
  <c r="H35" i="9"/>
  <c r="K35" i="9" s="1"/>
  <c r="M35" i="9" s="1"/>
  <c r="H43" i="9"/>
  <c r="H36" i="9"/>
  <c r="H31" i="9"/>
  <c r="H37" i="9"/>
  <c r="K122" i="9"/>
  <c r="M122" i="9" s="1"/>
  <c r="N66" i="8"/>
  <c r="P66" i="8" s="1"/>
  <c r="N61" i="8"/>
  <c r="P61" i="8" s="1"/>
  <c r="N57" i="8"/>
  <c r="P57" i="8" s="1"/>
  <c r="R64" i="8"/>
  <c r="T64" i="8" s="1"/>
  <c r="R60" i="8"/>
  <c r="T60" i="8" s="1"/>
  <c r="R56" i="8"/>
  <c r="T56" i="8" s="1"/>
  <c r="O164" i="8"/>
  <c r="O160" i="8"/>
  <c r="O156" i="8"/>
  <c r="S164" i="8"/>
  <c r="S160" i="8"/>
  <c r="S156" i="8"/>
  <c r="J41" i="9"/>
  <c r="J33" i="9"/>
  <c r="I41" i="9"/>
  <c r="K41" i="9" s="1"/>
  <c r="M41" i="9" s="1"/>
  <c r="I33" i="9"/>
  <c r="I65" i="9"/>
  <c r="H60" i="9"/>
  <c r="K60" i="9" s="1"/>
  <c r="M60" i="9" s="1"/>
  <c r="I57" i="9"/>
  <c r="I81" i="9"/>
  <c r="H99" i="9"/>
  <c r="J103" i="9"/>
  <c r="H119" i="9"/>
  <c r="J129" i="9"/>
  <c r="H127" i="9"/>
  <c r="K127" i="9" s="1"/>
  <c r="M127" i="9" s="1"/>
  <c r="I124" i="9"/>
  <c r="J121" i="9"/>
  <c r="K66" i="8"/>
  <c r="K61" i="8"/>
  <c r="K57" i="8"/>
  <c r="O64" i="8"/>
  <c r="O60" i="8"/>
  <c r="O56" i="8"/>
  <c r="S63" i="8"/>
  <c r="S59" i="8"/>
  <c r="S65" i="8"/>
  <c r="J163" i="8"/>
  <c r="L163" i="8" s="1"/>
  <c r="J159" i="8"/>
  <c r="L159" i="8" s="1"/>
  <c r="J155" i="8"/>
  <c r="L155" i="8" s="1"/>
  <c r="N164" i="8"/>
  <c r="N160" i="8"/>
  <c r="N156" i="8"/>
  <c r="R164" i="8"/>
  <c r="R160" i="8"/>
  <c r="R156" i="8"/>
  <c r="J40" i="9"/>
  <c r="J32" i="9"/>
  <c r="I40" i="9"/>
  <c r="I32" i="9"/>
  <c r="H65" i="9"/>
  <c r="I62" i="9"/>
  <c r="H57" i="9"/>
  <c r="I54" i="9"/>
  <c r="I84" i="9"/>
  <c r="I77" i="9"/>
  <c r="H106" i="9"/>
  <c r="H98" i="9"/>
  <c r="I129" i="9"/>
  <c r="J126" i="9"/>
  <c r="H124" i="9"/>
  <c r="I121" i="9"/>
  <c r="K55" i="8"/>
  <c r="N64" i="8"/>
  <c r="N60" i="8"/>
  <c r="N56" i="8"/>
  <c r="R63" i="8"/>
  <c r="T63" i="8" s="1"/>
  <c r="R59" i="8"/>
  <c r="T59" i="8" s="1"/>
  <c r="R65" i="8"/>
  <c r="T65" i="8" s="1"/>
  <c r="J152" i="8"/>
  <c r="L152" i="8" s="1"/>
  <c r="O163" i="8"/>
  <c r="O159" i="8"/>
  <c r="O155" i="8"/>
  <c r="S163" i="8"/>
  <c r="S159" i="8"/>
  <c r="S155" i="8"/>
  <c r="J39" i="9"/>
  <c r="J31" i="9"/>
  <c r="I39" i="9"/>
  <c r="K39" i="9" s="1"/>
  <c r="M39" i="9" s="1"/>
  <c r="H62" i="9"/>
  <c r="I59" i="9"/>
  <c r="H54" i="9"/>
  <c r="I87" i="9"/>
  <c r="I80" i="9"/>
  <c r="H77" i="9"/>
  <c r="K77" i="9" s="1"/>
  <c r="M77" i="9" s="1"/>
  <c r="H105" i="9"/>
  <c r="H97" i="9"/>
  <c r="J131" i="9"/>
  <c r="H129" i="9"/>
  <c r="I126" i="9"/>
  <c r="J123" i="9"/>
  <c r="H121" i="9"/>
  <c r="N55" i="8"/>
  <c r="K64" i="8"/>
  <c r="K60" i="8"/>
  <c r="O63" i="8"/>
  <c r="O59" i="8"/>
  <c r="S67" i="8"/>
  <c r="S62" i="8"/>
  <c r="S58" i="8"/>
  <c r="J162" i="8"/>
  <c r="L162" i="8" s="1"/>
  <c r="J158" i="8"/>
  <c r="L158" i="8" s="1"/>
  <c r="N163" i="8"/>
  <c r="P163" i="8" s="1"/>
  <c r="N159" i="8"/>
  <c r="N155" i="8"/>
  <c r="P155" i="8" s="1"/>
  <c r="R163" i="8"/>
  <c r="T163" i="8" s="1"/>
  <c r="R159" i="8"/>
  <c r="T159" i="8" s="1"/>
  <c r="R155" i="8"/>
  <c r="T155" i="8" s="1"/>
  <c r="J38" i="9"/>
  <c r="J43" i="9"/>
  <c r="I38" i="9"/>
  <c r="K38" i="9" s="1"/>
  <c r="M38" i="9" s="1"/>
  <c r="I64" i="9"/>
  <c r="K64" i="9" s="1"/>
  <c r="M64" i="9" s="1"/>
  <c r="H59" i="9"/>
  <c r="K59" i="9" s="1"/>
  <c r="M59" i="9" s="1"/>
  <c r="I56" i="9"/>
  <c r="K56" i="9" s="1"/>
  <c r="M56" i="9" s="1"/>
  <c r="I83" i="9"/>
  <c r="H104" i="9"/>
  <c r="I131" i="9"/>
  <c r="J128" i="9"/>
  <c r="H126" i="9"/>
  <c r="I123" i="9"/>
  <c r="J120" i="9"/>
  <c r="N63" i="8"/>
  <c r="P63" i="8" s="1"/>
  <c r="N59" i="8"/>
  <c r="R67" i="8"/>
  <c r="R62" i="8"/>
  <c r="T62" i="8" s="1"/>
  <c r="R58" i="8"/>
  <c r="T58" i="8" s="1"/>
  <c r="N65" i="8"/>
  <c r="P65" i="8" s="1"/>
  <c r="O162" i="8"/>
  <c r="P162" i="8" s="1"/>
  <c r="O158" i="8"/>
  <c r="P158" i="8" s="1"/>
  <c r="O154" i="8"/>
  <c r="P154" i="8" s="1"/>
  <c r="S162" i="8"/>
  <c r="S158" i="8"/>
  <c r="S154" i="8"/>
  <c r="J37" i="9"/>
  <c r="I37" i="9"/>
  <c r="H53" i="9"/>
  <c r="H64" i="9"/>
  <c r="I61" i="9"/>
  <c r="H56" i="9"/>
  <c r="I86" i="9"/>
  <c r="I76" i="9"/>
  <c r="H96" i="9"/>
  <c r="H103" i="9"/>
  <c r="H131" i="9"/>
  <c r="K131" i="9" s="1"/>
  <c r="M131" i="9" s="1"/>
  <c r="I128" i="9"/>
  <c r="J125" i="9"/>
  <c r="K125" i="9" s="1"/>
  <c r="M125" i="9" s="1"/>
  <c r="H123" i="9"/>
  <c r="I120" i="9"/>
  <c r="K120" i="9" s="1"/>
  <c r="M120" i="9" s="1"/>
  <c r="I31" i="9"/>
  <c r="I36" i="9"/>
  <c r="I53" i="9"/>
  <c r="K53" i="9" s="1"/>
  <c r="M53" i="9" s="1"/>
  <c r="I82" i="9"/>
  <c r="H83" i="9"/>
  <c r="H128" i="9"/>
  <c r="K128" i="9" s="1"/>
  <c r="M128" i="9" s="1"/>
  <c r="N67" i="8"/>
  <c r="N62" i="8"/>
  <c r="P62" i="8" s="1"/>
  <c r="R66" i="8"/>
  <c r="T66" i="8" s="1"/>
  <c r="R61" i="8"/>
  <c r="T61" i="8" s="1"/>
  <c r="O161" i="8"/>
  <c r="P161" i="8" s="1"/>
  <c r="O157" i="8"/>
  <c r="P157" i="8" s="1"/>
  <c r="S161" i="8"/>
  <c r="S157" i="8"/>
  <c r="I43" i="9"/>
  <c r="K43" i="9" s="1"/>
  <c r="M43" i="9" s="1"/>
  <c r="I63" i="9"/>
  <c r="K63" i="9" s="1"/>
  <c r="M63" i="9" s="1"/>
  <c r="H82" i="9"/>
  <c r="H108" i="9"/>
  <c r="I130" i="9"/>
  <c r="K130" i="9" s="1"/>
  <c r="M130" i="9" s="1"/>
  <c r="J119" i="9"/>
  <c r="K119" i="9" s="1"/>
  <c r="M119" i="9" s="1"/>
  <c r="I98" i="9"/>
  <c r="I102" i="9"/>
  <c r="I97" i="9"/>
  <c r="I105" i="9"/>
  <c r="I96" i="9"/>
  <c r="I108" i="9"/>
  <c r="I104" i="9"/>
  <c r="I100" i="9"/>
  <c r="I107" i="9"/>
  <c r="I103" i="9"/>
  <c r="K103" i="9" s="1"/>
  <c r="M103" i="9" s="1"/>
  <c r="I99" i="9"/>
  <c r="K101" i="9"/>
  <c r="M101" i="9" s="1"/>
  <c r="J99" i="9"/>
  <c r="J104" i="9"/>
  <c r="J106" i="9"/>
  <c r="K106" i="9" s="1"/>
  <c r="M106" i="9" s="1"/>
  <c r="K98" i="9"/>
  <c r="M98" i="9" s="1"/>
  <c r="J108" i="9"/>
  <c r="J100" i="9"/>
  <c r="J105" i="9"/>
  <c r="K105" i="9" s="1"/>
  <c r="M105" i="9" s="1"/>
  <c r="J97" i="9"/>
  <c r="J102" i="9"/>
  <c r="J107" i="9"/>
  <c r="K107" i="9" s="1"/>
  <c r="M107" i="9" s="1"/>
  <c r="K96" i="9"/>
  <c r="M96" i="9" s="1"/>
  <c r="H87" i="9"/>
  <c r="K87" i="9" s="1"/>
  <c r="M87" i="9" s="1"/>
  <c r="H79" i="9"/>
  <c r="K79" i="9" s="1"/>
  <c r="M79" i="9" s="1"/>
  <c r="H84" i="9"/>
  <c r="K84" i="9" s="1"/>
  <c r="M84" i="9" s="1"/>
  <c r="H76" i="9"/>
  <c r="K76" i="9" s="1"/>
  <c r="M76" i="9" s="1"/>
  <c r="H81" i="9"/>
  <c r="K81" i="9" s="1"/>
  <c r="M81" i="9" s="1"/>
  <c r="H75" i="9"/>
  <c r="K75" i="9" s="1"/>
  <c r="M75" i="9" s="1"/>
  <c r="H86" i="9"/>
  <c r="K86" i="9" s="1"/>
  <c r="M86" i="9" s="1"/>
  <c r="K83" i="9"/>
  <c r="M83" i="9" s="1"/>
  <c r="H78" i="9"/>
  <c r="K78" i="9" s="1"/>
  <c r="M78" i="9" s="1"/>
  <c r="K40" i="9"/>
  <c r="M40" i="9" s="1"/>
  <c r="K31" i="9"/>
  <c r="M31" i="9" s="1"/>
  <c r="K32" i="9"/>
  <c r="M32" i="9" s="1"/>
  <c r="K37" i="9"/>
  <c r="M37" i="9" s="1"/>
  <c r="V163" i="8"/>
  <c r="X163" i="8" s="1"/>
  <c r="T152" i="8"/>
  <c r="V155" i="8"/>
  <c r="X155" i="8" s="1"/>
  <c r="V152" i="8"/>
  <c r="X152" i="8" s="1"/>
  <c r="P131" i="8"/>
  <c r="O137" i="8"/>
  <c r="O132" i="8"/>
  <c r="O135" i="8"/>
  <c r="O134" i="8"/>
  <c r="O136" i="8"/>
  <c r="O141" i="8"/>
  <c r="O133" i="8"/>
  <c r="O140" i="8"/>
  <c r="O129" i="8"/>
  <c r="O139" i="8"/>
  <c r="O130" i="8"/>
  <c r="O138" i="8"/>
  <c r="O104" i="8"/>
  <c r="N107" i="8"/>
  <c r="V65" i="8"/>
  <c r="P67" i="8"/>
  <c r="O84" i="8"/>
  <c r="P64" i="8"/>
  <c r="S81" i="8"/>
  <c r="P59" i="8"/>
  <c r="V59" i="8" s="1"/>
  <c r="P60" i="8"/>
  <c r="P55" i="8"/>
  <c r="P56" i="8"/>
  <c r="T57" i="8"/>
  <c r="K39" i="8"/>
  <c r="O11" i="8"/>
  <c r="O34" i="8"/>
  <c r="S31" i="8"/>
  <c r="R32" i="8"/>
  <c r="J37" i="8"/>
  <c r="O40" i="8"/>
  <c r="R40" i="8"/>
  <c r="T40" i="8" s="1"/>
  <c r="O31" i="8"/>
  <c r="S32" i="8"/>
  <c r="K33" i="8"/>
  <c r="S37" i="8"/>
  <c r="S40" i="8"/>
  <c r="R9" i="8"/>
  <c r="O36" i="8"/>
  <c r="S42" i="8"/>
  <c r="S36" i="8"/>
  <c r="R35" i="8"/>
  <c r="R42" i="8"/>
  <c r="R36" i="8"/>
  <c r="S41" i="8"/>
  <c r="K35" i="8"/>
  <c r="R41" i="8"/>
  <c r="K34" i="8"/>
  <c r="J43" i="8"/>
  <c r="O39" i="8"/>
  <c r="K38" i="8"/>
  <c r="O35" i="8"/>
  <c r="J33" i="8"/>
  <c r="R31" i="8"/>
  <c r="T31" i="8" s="1"/>
  <c r="S43" i="8"/>
  <c r="O42" i="8"/>
  <c r="O41" i="8"/>
  <c r="K40" i="8"/>
  <c r="J39" i="8"/>
  <c r="L39" i="8" s="1"/>
  <c r="R37" i="8"/>
  <c r="J35" i="8"/>
  <c r="S33" i="8"/>
  <c r="O32" i="8"/>
  <c r="K31" i="8"/>
  <c r="J34" i="8"/>
  <c r="R43" i="8"/>
  <c r="J40" i="8"/>
  <c r="S38" i="8"/>
  <c r="O37" i="8"/>
  <c r="K36" i="8"/>
  <c r="S34" i="8"/>
  <c r="R33" i="8"/>
  <c r="T33" i="8" s="1"/>
  <c r="J31" i="8"/>
  <c r="J38" i="8"/>
  <c r="O43" i="8"/>
  <c r="K41" i="8"/>
  <c r="S39" i="8"/>
  <c r="R38" i="8"/>
  <c r="J36" i="8"/>
  <c r="R34" i="8"/>
  <c r="O33" i="8"/>
  <c r="K32" i="8"/>
  <c r="T37" i="8"/>
  <c r="O13" i="8"/>
  <c r="P13" i="8" s="1"/>
  <c r="K42" i="8"/>
  <c r="J41" i="8"/>
  <c r="R39" i="8"/>
  <c r="O38" i="8"/>
  <c r="K37" i="8"/>
  <c r="S35" i="8"/>
  <c r="J32" i="8"/>
  <c r="K43" i="8"/>
  <c r="L43" i="8" s="1"/>
  <c r="J42" i="8"/>
  <c r="L42" i="8" s="1"/>
  <c r="X45" i="8"/>
  <c r="X44" i="8"/>
  <c r="N79" i="8"/>
  <c r="K83" i="8"/>
  <c r="K90" i="8"/>
  <c r="K89" i="8"/>
  <c r="K82" i="8"/>
  <c r="K81" i="8"/>
  <c r="V56" i="8"/>
  <c r="O90" i="8"/>
  <c r="O82" i="8"/>
  <c r="K88" i="8"/>
  <c r="K80" i="8"/>
  <c r="S87" i="8"/>
  <c r="O91" i="8"/>
  <c r="O83" i="8"/>
  <c r="S80" i="8"/>
  <c r="K79" i="8"/>
  <c r="O89" i="8"/>
  <c r="O81" i="8"/>
  <c r="K87" i="8"/>
  <c r="S79" i="8"/>
  <c r="S86" i="8"/>
  <c r="O88" i="8"/>
  <c r="O80" i="8"/>
  <c r="K86" i="8"/>
  <c r="S85" i="8"/>
  <c r="O87" i="8"/>
  <c r="K85" i="8"/>
  <c r="S84" i="8"/>
  <c r="S88" i="8"/>
  <c r="O79" i="8"/>
  <c r="O86" i="8"/>
  <c r="K84" i="8"/>
  <c r="S91" i="8"/>
  <c r="O85" i="8"/>
  <c r="K91" i="8"/>
  <c r="S90" i="8"/>
  <c r="S82" i="8"/>
  <c r="S89" i="8"/>
  <c r="L7" i="8"/>
  <c r="S12" i="8"/>
  <c r="O16" i="8"/>
  <c r="J17" i="8"/>
  <c r="L14" i="8"/>
  <c r="L8" i="8"/>
  <c r="L11" i="8"/>
  <c r="L12" i="8"/>
  <c r="L10" i="8"/>
  <c r="K9" i="8"/>
  <c r="L9" i="8" s="1"/>
  <c r="J13" i="8"/>
  <c r="L13" i="8" s="1"/>
  <c r="S10" i="8"/>
  <c r="O10" i="8"/>
  <c r="P10" i="8" s="1"/>
  <c r="T8" i="8"/>
  <c r="R10" i="8"/>
  <c r="S14" i="8"/>
  <c r="R11" i="8"/>
  <c r="S17" i="8"/>
  <c r="T17" i="8" s="1"/>
  <c r="S13" i="8"/>
  <c r="S11" i="8"/>
  <c r="J19" i="8"/>
  <c r="N12" i="8"/>
  <c r="P12" i="8" s="1"/>
  <c r="N16" i="8"/>
  <c r="N9" i="8"/>
  <c r="P9" i="8" s="1"/>
  <c r="R13" i="8"/>
  <c r="R16" i="8"/>
  <c r="O14" i="8"/>
  <c r="N17" i="8"/>
  <c r="P17" i="8" s="1"/>
  <c r="R12" i="8"/>
  <c r="O8" i="8"/>
  <c r="K15" i="8"/>
  <c r="L15" i="8" s="1"/>
  <c r="S16" i="8"/>
  <c r="K18" i="8"/>
  <c r="L18" i="8" s="1"/>
  <c r="S9" i="8"/>
  <c r="O15" i="8"/>
  <c r="P15" i="8" s="1"/>
  <c r="O18" i="8"/>
  <c r="K17" i="8"/>
  <c r="K19" i="8"/>
  <c r="O19" i="8"/>
  <c r="P19" i="8" s="1"/>
  <c r="J107" i="8"/>
  <c r="N141" i="8"/>
  <c r="S131" i="8"/>
  <c r="N133" i="8"/>
  <c r="J129" i="8"/>
  <c r="L129" i="8" s="1"/>
  <c r="K108" i="8"/>
  <c r="K130" i="8"/>
  <c r="S129" i="8"/>
  <c r="J111" i="8"/>
  <c r="J109" i="8"/>
  <c r="J137" i="8"/>
  <c r="N130" i="8"/>
  <c r="J106" i="8"/>
  <c r="O116" i="8"/>
  <c r="O110" i="8"/>
  <c r="K137" i="8"/>
  <c r="R129" i="8"/>
  <c r="N114" i="8"/>
  <c r="S104" i="8"/>
  <c r="K134" i="8"/>
  <c r="K135" i="8"/>
  <c r="J108" i="8"/>
  <c r="J115" i="8"/>
  <c r="K131" i="8"/>
  <c r="J105" i="8"/>
  <c r="K140" i="8"/>
  <c r="J113" i="8"/>
  <c r="S139" i="8"/>
  <c r="R136" i="8"/>
  <c r="J104" i="8"/>
  <c r="K115" i="8"/>
  <c r="L115" i="8" s="1"/>
  <c r="K111" i="8"/>
  <c r="K107" i="8"/>
  <c r="N111" i="8"/>
  <c r="S113" i="8"/>
  <c r="S109" i="8"/>
  <c r="S105" i="8"/>
  <c r="S135" i="8"/>
  <c r="R139" i="8"/>
  <c r="N140" i="8"/>
  <c r="K114" i="8"/>
  <c r="K110" i="8"/>
  <c r="K106" i="8"/>
  <c r="S116" i="8"/>
  <c r="S112" i="8"/>
  <c r="S108" i="8"/>
  <c r="N104" i="8"/>
  <c r="S132" i="8"/>
  <c r="S136" i="8"/>
  <c r="N137" i="8"/>
  <c r="O105" i="8"/>
  <c r="R113" i="8"/>
  <c r="R105" i="8"/>
  <c r="J114" i="8"/>
  <c r="J110" i="8"/>
  <c r="R116" i="8"/>
  <c r="R112" i="8"/>
  <c r="R108" i="8"/>
  <c r="R130" i="8"/>
  <c r="R133" i="8"/>
  <c r="R137" i="8"/>
  <c r="R140" i="8"/>
  <c r="N136" i="8"/>
  <c r="N139" i="8"/>
  <c r="R109" i="8"/>
  <c r="K113" i="8"/>
  <c r="K109" i="8"/>
  <c r="K105" i="8"/>
  <c r="R104" i="8"/>
  <c r="S115" i="8"/>
  <c r="S111" i="8"/>
  <c r="S107" i="8"/>
  <c r="S130" i="8"/>
  <c r="S133" i="8"/>
  <c r="S137" i="8"/>
  <c r="S140" i="8"/>
  <c r="N129" i="8"/>
  <c r="N134" i="8"/>
  <c r="R115" i="8"/>
  <c r="R111" i="8"/>
  <c r="R107" i="8"/>
  <c r="R134" i="8"/>
  <c r="R138" i="8"/>
  <c r="R141" i="8"/>
  <c r="J141" i="8"/>
  <c r="R132" i="8"/>
  <c r="K116" i="8"/>
  <c r="K112" i="8"/>
  <c r="S114" i="8"/>
  <c r="S110" i="8"/>
  <c r="S106" i="8"/>
  <c r="R131" i="8"/>
  <c r="S134" i="8"/>
  <c r="S138" i="8"/>
  <c r="S141" i="8"/>
  <c r="N132" i="8"/>
  <c r="P132" i="8" s="1"/>
  <c r="J116" i="8"/>
  <c r="J112" i="8"/>
  <c r="R114" i="8"/>
  <c r="R110" i="8"/>
  <c r="R106" i="8"/>
  <c r="R135" i="8"/>
  <c r="J133" i="8"/>
  <c r="J130" i="8"/>
  <c r="K133" i="8"/>
  <c r="K139" i="8"/>
  <c r="K138" i="8"/>
  <c r="K132" i="8"/>
  <c r="P130" i="8"/>
  <c r="K136" i="8"/>
  <c r="K141" i="8"/>
  <c r="N138" i="8"/>
  <c r="N135" i="8"/>
  <c r="J140" i="8"/>
  <c r="L140" i="8" s="1"/>
  <c r="J132" i="8"/>
  <c r="J139" i="8"/>
  <c r="J135" i="8"/>
  <c r="J131" i="8"/>
  <c r="J136" i="8"/>
  <c r="J138" i="8"/>
  <c r="J134" i="8"/>
  <c r="O115" i="8"/>
  <c r="O109" i="8"/>
  <c r="O114" i="8"/>
  <c r="P114" i="8" s="1"/>
  <c r="O108" i="8"/>
  <c r="O107" i="8"/>
  <c r="O113" i="8"/>
  <c r="O112" i="8"/>
  <c r="O106" i="8"/>
  <c r="O111" i="8"/>
  <c r="N110" i="8"/>
  <c r="N116" i="8"/>
  <c r="N113" i="8"/>
  <c r="N106" i="8"/>
  <c r="N109" i="8"/>
  <c r="N115" i="8"/>
  <c r="N112" i="8"/>
  <c r="N105" i="8"/>
  <c r="N108" i="8"/>
  <c r="N86" i="8"/>
  <c r="J86" i="8"/>
  <c r="R85" i="8"/>
  <c r="N80" i="8"/>
  <c r="R90" i="8"/>
  <c r="R79" i="8"/>
  <c r="N91" i="8"/>
  <c r="R84" i="8"/>
  <c r="L16" i="8"/>
  <c r="T18" i="8"/>
  <c r="N8" i="8"/>
  <c r="N14" i="8"/>
  <c r="R15" i="8"/>
  <c r="T15" i="8" s="1"/>
  <c r="N18" i="8"/>
  <c r="R19" i="8"/>
  <c r="T19" i="8" s="1"/>
  <c r="N11" i="8"/>
  <c r="P11" i="8" s="1"/>
  <c r="R14" i="8"/>
  <c r="T14" i="8" s="1"/>
  <c r="J87" i="8"/>
  <c r="R80" i="8"/>
  <c r="N81" i="8"/>
  <c r="J82" i="8"/>
  <c r="R88" i="8"/>
  <c r="N89" i="8"/>
  <c r="J90" i="8"/>
  <c r="R83" i="8"/>
  <c r="N84" i="8"/>
  <c r="J85" i="8"/>
  <c r="R91" i="8"/>
  <c r="J80" i="8"/>
  <c r="R86" i="8"/>
  <c r="N87" i="8"/>
  <c r="J88" i="8"/>
  <c r="R81" i="8"/>
  <c r="N82" i="8"/>
  <c r="J83" i="8"/>
  <c r="R89" i="8"/>
  <c r="N90" i="8"/>
  <c r="J91" i="8"/>
  <c r="N85" i="8"/>
  <c r="J81" i="8"/>
  <c r="R87" i="8"/>
  <c r="N88" i="8"/>
  <c r="J89" i="8"/>
  <c r="R82" i="8"/>
  <c r="N83" i="8"/>
  <c r="J84" i="8"/>
  <c r="K62" i="9" l="1"/>
  <c r="M62" i="9" s="1"/>
  <c r="K57" i="9"/>
  <c r="M57" i="9" s="1"/>
  <c r="K58" i="9"/>
  <c r="M58" i="9" s="1"/>
  <c r="K54" i="9"/>
  <c r="M54" i="9" s="1"/>
  <c r="K34" i="9"/>
  <c r="M34" i="9" s="1"/>
  <c r="P159" i="8"/>
  <c r="V159" i="8" s="1"/>
  <c r="X159" i="8" s="1"/>
  <c r="V58" i="8"/>
  <c r="L63" i="8"/>
  <c r="V63" i="8" s="1"/>
  <c r="L55" i="8"/>
  <c r="V55" i="8" s="1"/>
  <c r="K104" i="9"/>
  <c r="M104" i="9" s="1"/>
  <c r="K121" i="9"/>
  <c r="M121" i="9" s="1"/>
  <c r="C133" i="9" s="1"/>
  <c r="K36" i="9"/>
  <c r="M36" i="9" s="1"/>
  <c r="K80" i="9"/>
  <c r="M80" i="9" s="1"/>
  <c r="L66" i="8"/>
  <c r="V66" i="8" s="1"/>
  <c r="C89" i="9"/>
  <c r="K82" i="9"/>
  <c r="M82" i="9" s="1"/>
  <c r="T156" i="8"/>
  <c r="T162" i="8"/>
  <c r="V162" i="8" s="1"/>
  <c r="X162" i="8" s="1"/>
  <c r="T157" i="8"/>
  <c r="V157" i="8" s="1"/>
  <c r="X157" i="8" s="1"/>
  <c r="L61" i="8"/>
  <c r="V61" i="8" s="1"/>
  <c r="T67" i="8"/>
  <c r="V67" i="8" s="1"/>
  <c r="K126" i="9"/>
  <c r="M126" i="9" s="1"/>
  <c r="T160" i="8"/>
  <c r="T158" i="8"/>
  <c r="V158" i="8" s="1"/>
  <c r="X158" i="8" s="1"/>
  <c r="L57" i="8"/>
  <c r="V57" i="8" s="1"/>
  <c r="K99" i="9"/>
  <c r="M99" i="9" s="1"/>
  <c r="K123" i="9"/>
  <c r="M123" i="9" s="1"/>
  <c r="K129" i="9"/>
  <c r="M129" i="9" s="1"/>
  <c r="K65" i="9"/>
  <c r="M65" i="9" s="1"/>
  <c r="P156" i="8"/>
  <c r="V156" i="8" s="1"/>
  <c r="X156" i="8" s="1"/>
  <c r="K124" i="9"/>
  <c r="M124" i="9" s="1"/>
  <c r="T164" i="8"/>
  <c r="T154" i="8"/>
  <c r="V154" i="8" s="1"/>
  <c r="X154" i="8" s="1"/>
  <c r="L64" i="8"/>
  <c r="V64" i="8" s="1"/>
  <c r="L60" i="8"/>
  <c r="V60" i="8" s="1"/>
  <c r="P164" i="8"/>
  <c r="V164" i="8" s="1"/>
  <c r="X164" i="8" s="1"/>
  <c r="K33" i="9"/>
  <c r="M33" i="9" s="1"/>
  <c r="P160" i="8"/>
  <c r="V160" i="8" s="1"/>
  <c r="X160" i="8" s="1"/>
  <c r="V153" i="8"/>
  <c r="X153" i="8" s="1"/>
  <c r="K61" i="9"/>
  <c r="M61" i="9" s="1"/>
  <c r="L62" i="8"/>
  <c r="V62" i="8" s="1"/>
  <c r="T161" i="8"/>
  <c r="V161" i="8" s="1"/>
  <c r="X161" i="8" s="1"/>
  <c r="K102" i="9"/>
  <c r="M102" i="9" s="1"/>
  <c r="K97" i="9"/>
  <c r="M97" i="9" s="1"/>
  <c r="K108" i="9"/>
  <c r="M108" i="9" s="1"/>
  <c r="K100" i="9"/>
  <c r="M100" i="9" s="1"/>
  <c r="T131" i="8"/>
  <c r="P107" i="8"/>
  <c r="L113" i="8"/>
  <c r="L105" i="8"/>
  <c r="P116" i="8"/>
  <c r="P80" i="8"/>
  <c r="L107" i="8"/>
  <c r="L38" i="8"/>
  <c r="L40" i="8"/>
  <c r="L37" i="8"/>
  <c r="P16" i="8"/>
  <c r="T32" i="8"/>
  <c r="T9" i="8"/>
  <c r="T39" i="8"/>
  <c r="T35" i="8"/>
  <c r="T42" i="8"/>
  <c r="L31" i="8"/>
  <c r="L36" i="8"/>
  <c r="L35" i="8"/>
  <c r="T43" i="8"/>
  <c r="T12" i="8"/>
  <c r="V12" i="8" s="1"/>
  <c r="X12" i="8" s="1"/>
  <c r="T41" i="8"/>
  <c r="L41" i="8"/>
  <c r="L17" i="8"/>
  <c r="L33" i="8"/>
  <c r="T36" i="8"/>
  <c r="T34" i="8"/>
  <c r="L34" i="8"/>
  <c r="L32" i="8"/>
  <c r="T38" i="8"/>
  <c r="N34" i="8"/>
  <c r="P34" i="8" s="1"/>
  <c r="N38" i="8"/>
  <c r="P38" i="8" s="1"/>
  <c r="N33" i="8"/>
  <c r="P33" i="8" s="1"/>
  <c r="N43" i="8"/>
  <c r="P43" i="8" s="1"/>
  <c r="N37" i="8"/>
  <c r="P37" i="8" s="1"/>
  <c r="N32" i="8"/>
  <c r="P32" i="8" s="1"/>
  <c r="N41" i="8"/>
  <c r="P41" i="8" s="1"/>
  <c r="N42" i="8"/>
  <c r="P42" i="8" s="1"/>
  <c r="N40" i="8"/>
  <c r="P40" i="8" s="1"/>
  <c r="N35" i="8"/>
  <c r="P35" i="8" s="1"/>
  <c r="N39" i="8"/>
  <c r="P39" i="8" s="1"/>
  <c r="N36" i="8"/>
  <c r="P36" i="8" s="1"/>
  <c r="N31" i="8"/>
  <c r="P31" i="8" s="1"/>
  <c r="T10" i="8"/>
  <c r="V10" i="8" s="1"/>
  <c r="X10" i="8" s="1"/>
  <c r="P18" i="8"/>
  <c r="V18" i="8" s="1"/>
  <c r="X18" i="8" s="1"/>
  <c r="P8" i="8"/>
  <c r="V8" i="8" s="1"/>
  <c r="X8" i="8" s="1"/>
  <c r="T11" i="8"/>
  <c r="V11" i="8" s="1"/>
  <c r="X11" i="8" s="1"/>
  <c r="T13" i="8"/>
  <c r="V13" i="8" s="1"/>
  <c r="X13" i="8" s="1"/>
  <c r="L19" i="8"/>
  <c r="V19" i="8" s="1"/>
  <c r="X19" i="8" s="1"/>
  <c r="T16" i="8"/>
  <c r="P14" i="8"/>
  <c r="V14" i="8" s="1"/>
  <c r="X14" i="8" s="1"/>
  <c r="T140" i="8"/>
  <c r="L106" i="8"/>
  <c r="P129" i="8"/>
  <c r="P141" i="8"/>
  <c r="P136" i="8"/>
  <c r="P140" i="8"/>
  <c r="P133" i="8"/>
  <c r="L137" i="8"/>
  <c r="L130" i="8"/>
  <c r="T104" i="8"/>
  <c r="P111" i="8"/>
  <c r="L111" i="8"/>
  <c r="L109" i="8"/>
  <c r="L91" i="8"/>
  <c r="P86" i="8"/>
  <c r="P138" i="8"/>
  <c r="T107" i="8"/>
  <c r="L108" i="8"/>
  <c r="T135" i="8"/>
  <c r="T106" i="8"/>
  <c r="L110" i="8"/>
  <c r="V7" i="8"/>
  <c r="X7" i="8" s="1"/>
  <c r="P104" i="8"/>
  <c r="P110" i="8"/>
  <c r="P109" i="8"/>
  <c r="P135" i="8"/>
  <c r="L112" i="8"/>
  <c r="P137" i="8"/>
  <c r="L134" i="8"/>
  <c r="L132" i="8"/>
  <c r="P115" i="8"/>
  <c r="P139" i="8"/>
  <c r="T109" i="8"/>
  <c r="P106" i="8"/>
  <c r="L131" i="8"/>
  <c r="P134" i="8"/>
  <c r="L135" i="8"/>
  <c r="T129" i="8"/>
  <c r="L138" i="8"/>
  <c r="T113" i="8"/>
  <c r="T139" i="8"/>
  <c r="P105" i="8"/>
  <c r="L116" i="8"/>
  <c r="T141" i="8"/>
  <c r="L139" i="8"/>
  <c r="T138" i="8"/>
  <c r="L104" i="8"/>
  <c r="L141" i="8"/>
  <c r="L114" i="8"/>
  <c r="L133" i="8"/>
  <c r="T134" i="8"/>
  <c r="T112" i="8"/>
  <c r="T116" i="8"/>
  <c r="T137" i="8"/>
  <c r="T132" i="8"/>
  <c r="V132" i="8" s="1"/>
  <c r="X132" i="8" s="1"/>
  <c r="T136" i="8"/>
  <c r="T110" i="8"/>
  <c r="T111" i="8"/>
  <c r="T133" i="8"/>
  <c r="T114" i="8"/>
  <c r="T115" i="8"/>
  <c r="T130" i="8"/>
  <c r="V130" i="8" s="1"/>
  <c r="X130" i="8" s="1"/>
  <c r="T105" i="8"/>
  <c r="T108" i="8"/>
  <c r="L136" i="8"/>
  <c r="P112" i="8"/>
  <c r="P108" i="8"/>
  <c r="P113" i="8"/>
  <c r="P90" i="8"/>
  <c r="L84" i="8"/>
  <c r="T82" i="8"/>
  <c r="P88" i="8"/>
  <c r="T85" i="8"/>
  <c r="P91" i="8"/>
  <c r="T79" i="8"/>
  <c r="L86" i="8"/>
  <c r="T84" i="8"/>
  <c r="L83" i="8"/>
  <c r="P83" i="8"/>
  <c r="T87" i="8"/>
  <c r="T90" i="8"/>
  <c r="V15" i="8"/>
  <c r="X15" i="8" s="1"/>
  <c r="L89" i="8"/>
  <c r="L81" i="8"/>
  <c r="L85" i="8"/>
  <c r="V9" i="8"/>
  <c r="X9" i="8" s="1"/>
  <c r="V17" i="8"/>
  <c r="X17" i="8" s="1"/>
  <c r="T81" i="8"/>
  <c r="T86" i="8"/>
  <c r="L90" i="8"/>
  <c r="T80" i="8"/>
  <c r="P89" i="8"/>
  <c r="T89" i="8"/>
  <c r="T88" i="8"/>
  <c r="L87" i="8"/>
  <c r="L80" i="8"/>
  <c r="P84" i="8"/>
  <c r="L79" i="8"/>
  <c r="P79" i="8"/>
  <c r="T83" i="8"/>
  <c r="L88" i="8"/>
  <c r="L82" i="8"/>
  <c r="P85" i="8"/>
  <c r="P82" i="8"/>
  <c r="P87" i="8"/>
  <c r="T91" i="8"/>
  <c r="P81" i="8"/>
  <c r="C68" i="9" l="1"/>
  <c r="C46" i="9"/>
  <c r="D167" i="8"/>
  <c r="C112" i="9"/>
  <c r="V137" i="8"/>
  <c r="X137" i="8" s="1"/>
  <c r="V131" i="8"/>
  <c r="X131" i="8" s="1"/>
  <c r="V138" i="8"/>
  <c r="X138" i="8" s="1"/>
  <c r="V140" i="8"/>
  <c r="X140" i="8" s="1"/>
  <c r="V114" i="8"/>
  <c r="X114" i="8" s="1"/>
  <c r="V107" i="8"/>
  <c r="X107" i="8" s="1"/>
  <c r="V16" i="8"/>
  <c r="X16" i="8" s="1"/>
  <c r="D24" i="8" s="1"/>
  <c r="V32" i="8"/>
  <c r="X32" i="8" s="1"/>
  <c r="V34" i="8"/>
  <c r="X34" i="8" s="1"/>
  <c r="V42" i="8"/>
  <c r="X42" i="8" s="1"/>
  <c r="V37" i="8"/>
  <c r="X37" i="8" s="1"/>
  <c r="V36" i="8"/>
  <c r="X36" i="8" s="1"/>
  <c r="V129" i="8"/>
  <c r="X129" i="8" s="1"/>
  <c r="V104" i="8"/>
  <c r="X104" i="8" s="1"/>
  <c r="V111" i="8"/>
  <c r="X111" i="8" s="1"/>
  <c r="V135" i="8"/>
  <c r="X135" i="8" s="1"/>
  <c r="V136" i="8"/>
  <c r="X136" i="8" s="1"/>
  <c r="V134" i="8"/>
  <c r="X134" i="8" s="1"/>
  <c r="V106" i="8"/>
  <c r="X106" i="8" s="1"/>
  <c r="V105" i="8"/>
  <c r="X105" i="8" s="1"/>
  <c r="V109" i="8"/>
  <c r="X109" i="8" s="1"/>
  <c r="V108" i="8"/>
  <c r="X108" i="8" s="1"/>
  <c r="V40" i="8"/>
  <c r="X40" i="8" s="1"/>
  <c r="V31" i="8"/>
  <c r="X31" i="8" s="1"/>
  <c r="V38" i="8"/>
  <c r="X38" i="8" s="1"/>
  <c r="V33" i="8"/>
  <c r="X33" i="8" s="1"/>
  <c r="V113" i="8"/>
  <c r="X113" i="8" s="1"/>
  <c r="V110" i="8"/>
  <c r="X110" i="8" s="1"/>
  <c r="V139" i="8"/>
  <c r="X139" i="8" s="1"/>
  <c r="V115" i="8"/>
  <c r="X115" i="8" s="1"/>
  <c r="V86" i="8"/>
  <c r="X86" i="8" s="1"/>
  <c r="V39" i="8"/>
  <c r="X39" i="8" s="1"/>
  <c r="V116" i="8"/>
  <c r="X116" i="8" s="1"/>
  <c r="V41" i="8"/>
  <c r="X41" i="8" s="1"/>
  <c r="V141" i="8"/>
  <c r="X141" i="8" s="1"/>
  <c r="V133" i="8"/>
  <c r="X133" i="8" s="1"/>
  <c r="V43" i="8"/>
  <c r="X43" i="8" s="1"/>
  <c r="V35" i="8"/>
  <c r="X35" i="8" s="1"/>
  <c r="V112" i="8"/>
  <c r="X112" i="8" s="1"/>
  <c r="V91" i="8"/>
  <c r="X91" i="8" s="1"/>
  <c r="V90" i="8"/>
  <c r="X90" i="8" s="1"/>
  <c r="V83" i="8"/>
  <c r="X83" i="8" s="1"/>
  <c r="V84" i="8"/>
  <c r="X84" i="8" s="1"/>
  <c r="X58" i="8"/>
  <c r="X56" i="8"/>
  <c r="X55" i="8"/>
  <c r="V85" i="8"/>
  <c r="X85" i="8" s="1"/>
  <c r="X65" i="8"/>
  <c r="X66" i="8"/>
  <c r="X59" i="8"/>
  <c r="V87" i="8"/>
  <c r="X87" i="8" s="1"/>
  <c r="V89" i="8"/>
  <c r="X89" i="8" s="1"/>
  <c r="V88" i="8"/>
  <c r="X88" i="8" s="1"/>
  <c r="V80" i="8"/>
  <c r="X80" i="8" s="1"/>
  <c r="V81" i="8"/>
  <c r="X81" i="8" s="1"/>
  <c r="X63" i="8"/>
  <c r="V79" i="8"/>
  <c r="X79" i="8" s="1"/>
  <c r="X60" i="8"/>
  <c r="X67" i="8"/>
  <c r="X62" i="8"/>
  <c r="X61" i="8"/>
  <c r="V82" i="8"/>
  <c r="X82" i="8" s="1"/>
  <c r="X64" i="8"/>
  <c r="X57" i="8"/>
  <c r="D145" i="8" l="1"/>
  <c r="D72" i="8"/>
  <c r="D122" i="8"/>
  <c r="D96" i="8"/>
  <c r="D48" i="8"/>
  <c r="AQ190" i="1"/>
  <c r="AQ189" i="1"/>
  <c r="AQ179" i="1"/>
  <c r="AQ173" i="1"/>
  <c r="AQ164" i="1"/>
  <c r="AQ158" i="1"/>
  <c r="AQ144" i="1"/>
  <c r="AS4" i="1"/>
  <c r="AP4" i="1"/>
  <c r="AQ4" i="1"/>
  <c r="AP5" i="1"/>
  <c r="AQ5" i="1"/>
  <c r="AP6" i="1"/>
  <c r="AQ6" i="1"/>
  <c r="AP7" i="1"/>
  <c r="AQ7" i="1"/>
  <c r="AP8" i="1"/>
  <c r="AQ8" i="1"/>
  <c r="AP9" i="1"/>
  <c r="AQ9" i="1"/>
  <c r="AP10" i="1"/>
  <c r="AQ10" i="1"/>
  <c r="AP11" i="1"/>
  <c r="AQ11" i="1"/>
  <c r="AP12" i="1"/>
  <c r="AQ12" i="1"/>
  <c r="AP13" i="1"/>
  <c r="AQ13" i="1"/>
  <c r="AP14" i="1"/>
  <c r="AQ14" i="1"/>
  <c r="AP15" i="1"/>
  <c r="AQ15" i="1"/>
  <c r="AP16" i="1"/>
  <c r="AQ16" i="1"/>
  <c r="AP17" i="1"/>
  <c r="AQ17" i="1"/>
  <c r="AP18" i="1"/>
  <c r="AQ18" i="1"/>
  <c r="AP19" i="1"/>
  <c r="AQ19" i="1"/>
  <c r="AP20" i="1"/>
  <c r="AQ20" i="1"/>
  <c r="AP21" i="1"/>
  <c r="AQ21" i="1"/>
  <c r="AP22" i="1"/>
  <c r="AQ22" i="1"/>
  <c r="AP23" i="1"/>
  <c r="AQ23" i="1"/>
  <c r="AP24" i="1"/>
  <c r="AQ24" i="1"/>
  <c r="AP25" i="1"/>
  <c r="AQ25" i="1"/>
  <c r="AP26" i="1"/>
  <c r="AQ26" i="1"/>
  <c r="AP27" i="1"/>
  <c r="AQ27" i="1"/>
  <c r="AS28" i="1"/>
  <c r="AP28" i="1"/>
  <c r="AQ28" i="1"/>
  <c r="AP29" i="1"/>
  <c r="AQ29" i="1"/>
  <c r="AP30" i="1"/>
  <c r="AQ30" i="1"/>
  <c r="AP31" i="1"/>
  <c r="AQ31" i="1"/>
  <c r="AS32" i="1"/>
  <c r="AP32" i="1"/>
  <c r="AQ32" i="1"/>
  <c r="AP33" i="1"/>
  <c r="AQ33" i="1"/>
  <c r="AP34" i="1"/>
  <c r="AQ34" i="1"/>
  <c r="AP35" i="1"/>
  <c r="AQ35" i="1"/>
  <c r="AS36" i="1"/>
  <c r="AP36" i="1"/>
  <c r="AQ36" i="1"/>
  <c r="AP37" i="1"/>
  <c r="AQ37" i="1"/>
  <c r="AP38" i="1"/>
  <c r="AQ38" i="1"/>
  <c r="AP39" i="1"/>
  <c r="AQ39" i="1"/>
  <c r="AS40" i="1"/>
  <c r="AP40" i="1"/>
  <c r="AQ40" i="1"/>
  <c r="AP41" i="1"/>
  <c r="AQ41" i="1"/>
  <c r="AP42" i="1"/>
  <c r="AQ42" i="1"/>
  <c r="AP43" i="1"/>
  <c r="AQ43" i="1"/>
  <c r="AS44" i="1"/>
  <c r="AP44" i="1"/>
  <c r="AQ44" i="1"/>
  <c r="AP45" i="1"/>
  <c r="AQ45" i="1"/>
  <c r="AP46" i="1"/>
  <c r="AQ46" i="1"/>
  <c r="AP47" i="1"/>
  <c r="AQ47" i="1"/>
  <c r="AS48" i="1"/>
  <c r="AP48" i="1"/>
  <c r="AQ48" i="1"/>
  <c r="AP49" i="1"/>
  <c r="AQ49" i="1"/>
  <c r="AP50" i="1"/>
  <c r="AQ50" i="1"/>
  <c r="AP51" i="1"/>
  <c r="AQ51" i="1"/>
  <c r="AS52" i="1"/>
  <c r="AP52" i="1"/>
  <c r="AQ52" i="1"/>
  <c r="AP53" i="1"/>
  <c r="AQ53" i="1"/>
  <c r="AP54" i="1"/>
  <c r="AQ54" i="1"/>
  <c r="AP55" i="1"/>
  <c r="AQ55" i="1"/>
  <c r="AS56" i="1"/>
  <c r="AP56" i="1"/>
  <c r="AQ56" i="1"/>
  <c r="AP57" i="1"/>
  <c r="AQ57" i="1"/>
  <c r="AP58" i="1"/>
  <c r="AQ58" i="1"/>
  <c r="AP59" i="1"/>
  <c r="AQ59" i="1"/>
  <c r="AS60" i="1"/>
  <c r="AP60" i="1"/>
  <c r="AQ60" i="1"/>
  <c r="AP61" i="1"/>
  <c r="AQ61" i="1"/>
  <c r="AP62" i="1"/>
  <c r="AQ62" i="1"/>
  <c r="AP63" i="1"/>
  <c r="AQ63" i="1"/>
  <c r="AS64" i="1"/>
  <c r="AP64" i="1"/>
  <c r="AQ64" i="1"/>
  <c r="AP65" i="1"/>
  <c r="AQ65" i="1"/>
  <c r="AP66" i="1"/>
  <c r="AQ66" i="1"/>
  <c r="AP67" i="1"/>
  <c r="AQ67" i="1"/>
  <c r="AS68" i="1"/>
  <c r="AP68" i="1"/>
  <c r="AQ68" i="1"/>
  <c r="AP69" i="1"/>
  <c r="AQ69" i="1"/>
  <c r="AO73" i="1"/>
  <c r="AP73" i="1"/>
  <c r="AQ73" i="1"/>
  <c r="AO74" i="1"/>
  <c r="AP74" i="1"/>
  <c r="AQ74" i="1"/>
  <c r="AO75" i="1"/>
  <c r="AP75" i="1"/>
  <c r="AQ75" i="1"/>
  <c r="AO76" i="1"/>
  <c r="AP76" i="1"/>
  <c r="AQ76" i="1"/>
  <c r="AS77" i="1"/>
  <c r="AO77" i="1"/>
  <c r="AP77" i="1"/>
  <c r="AQ77" i="1"/>
  <c r="AO78" i="1"/>
  <c r="AP78" i="1"/>
  <c r="AQ78" i="1"/>
  <c r="AO79" i="1"/>
  <c r="AP79" i="1"/>
  <c r="AQ79" i="1"/>
  <c r="AO80" i="1"/>
  <c r="AP80" i="1"/>
  <c r="AQ80" i="1"/>
  <c r="AO81" i="1"/>
  <c r="AP81" i="1"/>
  <c r="AQ81" i="1"/>
  <c r="AO82" i="1"/>
  <c r="AP82" i="1"/>
  <c r="AQ82" i="1"/>
  <c r="AO83" i="1"/>
  <c r="AP83" i="1"/>
  <c r="AQ83" i="1"/>
  <c r="AO84" i="1"/>
  <c r="AP84" i="1"/>
  <c r="AQ84" i="1"/>
  <c r="AS85" i="1"/>
  <c r="AO85" i="1"/>
  <c r="AP85" i="1"/>
  <c r="AQ85" i="1"/>
  <c r="AO86" i="1"/>
  <c r="AP86" i="1"/>
  <c r="AQ86" i="1"/>
  <c r="AO87" i="1"/>
  <c r="AP87" i="1"/>
  <c r="AQ87" i="1"/>
  <c r="AO88" i="1"/>
  <c r="AP88" i="1"/>
  <c r="AQ88" i="1"/>
  <c r="AO89" i="1"/>
  <c r="AP89" i="1"/>
  <c r="AQ89" i="1"/>
  <c r="AO90" i="1"/>
  <c r="AP90" i="1"/>
  <c r="AQ90" i="1"/>
  <c r="AO91" i="1"/>
  <c r="AP91" i="1"/>
  <c r="AQ91" i="1"/>
  <c r="AO92" i="1"/>
  <c r="AP92" i="1"/>
  <c r="AQ92" i="1"/>
  <c r="AS93" i="1"/>
  <c r="AO93" i="1"/>
  <c r="AP93" i="1"/>
  <c r="AQ93" i="1"/>
  <c r="AO94" i="1"/>
  <c r="AP94" i="1"/>
  <c r="AQ94" i="1"/>
  <c r="AO95" i="1"/>
  <c r="AP95" i="1"/>
  <c r="AQ95" i="1"/>
  <c r="AO96" i="1"/>
  <c r="AP96" i="1"/>
  <c r="AQ96" i="1"/>
  <c r="AO97" i="1"/>
  <c r="AP97" i="1"/>
  <c r="AQ97" i="1"/>
  <c r="AO98" i="1"/>
  <c r="AP98" i="1"/>
  <c r="AQ98" i="1"/>
  <c r="AO99" i="1"/>
  <c r="AP99" i="1"/>
  <c r="AQ99" i="1"/>
  <c r="AO100" i="1"/>
  <c r="AP100" i="1"/>
  <c r="AQ100" i="1"/>
  <c r="AS101" i="1"/>
  <c r="AO101" i="1"/>
  <c r="AP101" i="1"/>
  <c r="AQ101" i="1"/>
  <c r="AO102" i="1"/>
  <c r="AP102" i="1"/>
  <c r="AQ102" i="1"/>
  <c r="AO103" i="1"/>
  <c r="AP103" i="1"/>
  <c r="AQ103" i="1"/>
  <c r="AO104" i="1"/>
  <c r="AP104" i="1"/>
  <c r="AQ104" i="1"/>
  <c r="AO105" i="1"/>
  <c r="AP105" i="1"/>
  <c r="AQ105" i="1"/>
  <c r="AO106" i="1"/>
  <c r="AP106" i="1"/>
  <c r="AQ106" i="1"/>
  <c r="AO107" i="1"/>
  <c r="AP107" i="1"/>
  <c r="AQ107" i="1"/>
  <c r="AO108" i="1"/>
  <c r="AP108" i="1"/>
  <c r="AQ108" i="1"/>
  <c r="AS109" i="1"/>
  <c r="AO109" i="1"/>
  <c r="AP109" i="1"/>
  <c r="AQ109" i="1"/>
  <c r="AO110" i="1"/>
  <c r="AP110" i="1"/>
  <c r="AQ110" i="1"/>
  <c r="AO111" i="1"/>
  <c r="AP111" i="1"/>
  <c r="AQ111" i="1"/>
  <c r="AO112" i="1"/>
  <c r="AP112" i="1"/>
  <c r="AQ112" i="1"/>
  <c r="AO113" i="1"/>
  <c r="AP113" i="1"/>
  <c r="AQ113" i="1"/>
  <c r="AO114" i="1"/>
  <c r="AP114" i="1"/>
  <c r="AQ114" i="1"/>
  <c r="AO115" i="1"/>
  <c r="AP115" i="1"/>
  <c r="AQ115" i="1"/>
  <c r="AO116" i="1"/>
  <c r="AP116" i="1"/>
  <c r="AQ116" i="1"/>
  <c r="AS117" i="1"/>
  <c r="AO117" i="1"/>
  <c r="AP117" i="1"/>
  <c r="AQ117" i="1"/>
  <c r="AO118" i="1"/>
  <c r="AP118" i="1"/>
  <c r="AQ118" i="1"/>
  <c r="AO119" i="1"/>
  <c r="AP119" i="1"/>
  <c r="AQ119" i="1"/>
  <c r="AO120" i="1"/>
  <c r="AP120" i="1"/>
  <c r="AQ120" i="1"/>
  <c r="AO121" i="1"/>
  <c r="AP121" i="1"/>
  <c r="AQ121" i="1"/>
  <c r="AO122" i="1"/>
  <c r="AP122" i="1"/>
  <c r="AQ122" i="1"/>
  <c r="AO123" i="1"/>
  <c r="AP123" i="1"/>
  <c r="AQ123" i="1"/>
  <c r="AO124" i="1"/>
  <c r="AP124" i="1"/>
  <c r="AQ124" i="1"/>
  <c r="AS125" i="1"/>
  <c r="AO125" i="1"/>
  <c r="AP125" i="1"/>
  <c r="AQ125" i="1"/>
  <c r="AO126" i="1"/>
  <c r="AP126" i="1"/>
  <c r="AQ126" i="1"/>
  <c r="AO127" i="1"/>
  <c r="AP127" i="1"/>
  <c r="AQ127" i="1"/>
  <c r="AO128" i="1"/>
  <c r="AP128" i="1"/>
  <c r="AQ128" i="1"/>
  <c r="AO129" i="1"/>
  <c r="AP129" i="1"/>
  <c r="AQ129" i="1"/>
  <c r="AO130" i="1"/>
  <c r="AP130" i="1"/>
  <c r="AQ130" i="1"/>
  <c r="AO131" i="1"/>
  <c r="AP131" i="1"/>
  <c r="AQ131" i="1"/>
  <c r="AO132" i="1"/>
  <c r="AP132" i="1"/>
  <c r="AQ132" i="1"/>
  <c r="AS133" i="1"/>
  <c r="AO133" i="1"/>
  <c r="AP133" i="1"/>
  <c r="AQ133" i="1"/>
  <c r="AO134" i="1"/>
  <c r="AP134" i="1"/>
  <c r="AQ134" i="1"/>
  <c r="AO135" i="1"/>
  <c r="AP135" i="1"/>
  <c r="AQ135" i="1"/>
  <c r="AO136" i="1"/>
  <c r="AP136" i="1"/>
  <c r="AQ136" i="1"/>
  <c r="AO137" i="1"/>
  <c r="AP137" i="1"/>
  <c r="AQ137" i="1"/>
  <c r="AO138" i="1"/>
  <c r="AP138" i="1"/>
  <c r="AQ138" i="1"/>
  <c r="AO139" i="1"/>
  <c r="AP139" i="1"/>
  <c r="AQ139" i="1"/>
  <c r="AO144" i="1"/>
  <c r="AP144" i="1"/>
  <c r="AO145" i="1"/>
  <c r="AP145" i="1"/>
  <c r="AQ145" i="1"/>
  <c r="AO146" i="1"/>
  <c r="AP146" i="1"/>
  <c r="AQ146" i="1"/>
  <c r="AO147" i="1"/>
  <c r="AP147" i="1"/>
  <c r="AQ147" i="1"/>
  <c r="AO148" i="1"/>
  <c r="AP148" i="1"/>
  <c r="AQ148" i="1"/>
  <c r="AO149" i="1"/>
  <c r="AP149" i="1"/>
  <c r="AQ149" i="1"/>
  <c r="AO150" i="1"/>
  <c r="AP150" i="1"/>
  <c r="AQ150" i="1"/>
  <c r="AO151" i="1"/>
  <c r="AP151" i="1"/>
  <c r="AQ151" i="1"/>
  <c r="AO152" i="1"/>
  <c r="AP152" i="1"/>
  <c r="AQ152" i="1"/>
  <c r="AO153" i="1"/>
  <c r="AP153" i="1"/>
  <c r="AQ153" i="1"/>
  <c r="AO154" i="1"/>
  <c r="AP154" i="1"/>
  <c r="AQ154" i="1"/>
  <c r="AO155" i="1"/>
  <c r="AP155" i="1"/>
  <c r="AQ155" i="1"/>
  <c r="AO156" i="1"/>
  <c r="AP156" i="1"/>
  <c r="AQ156" i="1"/>
  <c r="AO157" i="1"/>
  <c r="AP157" i="1"/>
  <c r="AQ157" i="1"/>
  <c r="AO158" i="1"/>
  <c r="AP158" i="1"/>
  <c r="AO159" i="1"/>
  <c r="AP159" i="1"/>
  <c r="AQ159" i="1"/>
  <c r="AO160" i="1"/>
  <c r="AP160" i="1"/>
  <c r="AQ160" i="1"/>
  <c r="AO161" i="1"/>
  <c r="AP161" i="1"/>
  <c r="AQ161" i="1"/>
  <c r="AO162" i="1"/>
  <c r="AP162" i="1"/>
  <c r="AQ162" i="1"/>
  <c r="AO163" i="1"/>
  <c r="AP163" i="1"/>
  <c r="AQ163" i="1"/>
  <c r="AO164" i="1"/>
  <c r="AP164" i="1"/>
  <c r="AO165" i="1"/>
  <c r="AP165" i="1"/>
  <c r="AQ165" i="1"/>
  <c r="AO166" i="1"/>
  <c r="AP166" i="1"/>
  <c r="AQ166" i="1"/>
  <c r="AO167" i="1"/>
  <c r="AP167" i="1"/>
  <c r="AQ167" i="1"/>
  <c r="AO168" i="1"/>
  <c r="AP168" i="1"/>
  <c r="AQ168" i="1"/>
  <c r="AO169" i="1"/>
  <c r="AP169" i="1"/>
  <c r="AQ169" i="1"/>
  <c r="AO170" i="1"/>
  <c r="AP170" i="1"/>
  <c r="AQ170" i="1"/>
  <c r="AO171" i="1"/>
  <c r="AP171" i="1"/>
  <c r="AQ171" i="1"/>
  <c r="AO172" i="1"/>
  <c r="AP172" i="1"/>
  <c r="AQ172" i="1"/>
  <c r="AO173" i="1"/>
  <c r="AP173" i="1"/>
  <c r="AO174" i="1"/>
  <c r="AP174" i="1"/>
  <c r="AQ174" i="1"/>
  <c r="AO175" i="1"/>
  <c r="AP175" i="1"/>
  <c r="AQ175" i="1"/>
  <c r="AO176" i="1"/>
  <c r="AP176" i="1"/>
  <c r="AQ176" i="1"/>
  <c r="AO177" i="1"/>
  <c r="AP177" i="1"/>
  <c r="AQ177" i="1"/>
  <c r="AO178" i="1"/>
  <c r="AP178" i="1"/>
  <c r="AQ178" i="1"/>
  <c r="AO179" i="1"/>
  <c r="AP179" i="1"/>
  <c r="AO180" i="1"/>
  <c r="AP180" i="1"/>
  <c r="AQ180" i="1"/>
  <c r="AO181" i="1"/>
  <c r="AP181" i="1"/>
  <c r="AQ181" i="1"/>
  <c r="AO182" i="1"/>
  <c r="AP182" i="1"/>
  <c r="AQ182" i="1"/>
  <c r="AO183" i="1"/>
  <c r="AP183" i="1"/>
  <c r="AQ183" i="1"/>
  <c r="AO184" i="1"/>
  <c r="AP184" i="1"/>
  <c r="AQ184" i="1"/>
  <c r="AO185" i="1"/>
  <c r="AP185" i="1"/>
  <c r="AQ185" i="1"/>
  <c r="AO186" i="1"/>
  <c r="AP186" i="1"/>
  <c r="AQ186" i="1"/>
  <c r="AO187" i="1"/>
  <c r="AP187" i="1"/>
  <c r="AQ187" i="1"/>
  <c r="AO188" i="1"/>
  <c r="AP188" i="1"/>
  <c r="AQ188" i="1"/>
  <c r="AO189" i="1"/>
  <c r="AP189" i="1"/>
  <c r="AO190" i="1"/>
  <c r="AP190" i="1"/>
  <c r="AO191" i="1"/>
  <c r="AP191" i="1"/>
  <c r="AQ191" i="1"/>
  <c r="AO192" i="1"/>
  <c r="AP192" i="1"/>
  <c r="AQ192" i="1"/>
  <c r="AO193" i="1"/>
  <c r="AP193" i="1"/>
  <c r="AQ193" i="1"/>
  <c r="AO194" i="1"/>
  <c r="AP194" i="1"/>
  <c r="AQ194" i="1"/>
  <c r="AO195" i="1"/>
  <c r="AP195" i="1"/>
  <c r="AQ195" i="1"/>
  <c r="AO196" i="1"/>
  <c r="AP196" i="1"/>
  <c r="AQ196" i="1"/>
  <c r="AO197" i="1"/>
  <c r="AP197" i="1"/>
  <c r="AQ197" i="1"/>
  <c r="AO198" i="1"/>
  <c r="AP198" i="1"/>
  <c r="AQ198" i="1"/>
  <c r="AO199" i="1"/>
  <c r="AP199" i="1"/>
  <c r="AQ199" i="1"/>
  <c r="AO200" i="1"/>
  <c r="AP200" i="1"/>
  <c r="AQ200" i="1"/>
  <c r="AO201" i="1"/>
  <c r="AP201" i="1"/>
  <c r="AQ201" i="1"/>
  <c r="AO202" i="1"/>
  <c r="AP202" i="1"/>
  <c r="AQ202" i="1"/>
  <c r="AO203" i="1"/>
  <c r="AP203" i="1"/>
  <c r="AQ203" i="1"/>
  <c r="AO204" i="1"/>
  <c r="AP204" i="1"/>
  <c r="AQ204" i="1"/>
  <c r="AO205" i="1"/>
  <c r="AP205" i="1"/>
  <c r="AQ205" i="1"/>
  <c r="AO206" i="1"/>
  <c r="AP206" i="1"/>
  <c r="AQ206" i="1"/>
  <c r="AO207" i="1"/>
  <c r="AP207" i="1"/>
  <c r="AQ207" i="1"/>
  <c r="AO208" i="1"/>
  <c r="AP208" i="1"/>
  <c r="AQ208" i="1"/>
  <c r="AO209" i="1"/>
  <c r="AP209" i="1"/>
  <c r="AQ209" i="1"/>
  <c r="AO210" i="1"/>
  <c r="AP210" i="1"/>
  <c r="AQ210" i="1"/>
  <c r="AO215" i="1"/>
  <c r="AP215" i="1"/>
  <c r="AQ215" i="1"/>
  <c r="AO216" i="1"/>
  <c r="AP216" i="1"/>
  <c r="AQ216" i="1"/>
  <c r="AO217" i="1"/>
  <c r="AP217" i="1"/>
  <c r="AQ217" i="1"/>
  <c r="AO218" i="1"/>
  <c r="AP218" i="1"/>
  <c r="AQ218" i="1"/>
  <c r="AO219" i="1"/>
  <c r="AP219" i="1"/>
  <c r="AQ219" i="1"/>
  <c r="AO220" i="1"/>
  <c r="AP220" i="1"/>
  <c r="AQ220" i="1"/>
  <c r="AO221" i="1"/>
  <c r="AP221" i="1"/>
  <c r="AQ221" i="1"/>
  <c r="AO222" i="1"/>
  <c r="AP222" i="1"/>
  <c r="AQ222" i="1"/>
  <c r="AO223" i="1"/>
  <c r="AP223" i="1"/>
  <c r="AQ223" i="1"/>
  <c r="AO224" i="1"/>
  <c r="AP224" i="1"/>
  <c r="AQ224" i="1"/>
  <c r="AO225" i="1"/>
  <c r="AP225" i="1"/>
  <c r="AQ225" i="1"/>
  <c r="AO226" i="1"/>
  <c r="AP226" i="1"/>
  <c r="AQ226" i="1"/>
  <c r="AO227" i="1"/>
  <c r="AP227" i="1"/>
  <c r="AQ227" i="1"/>
  <c r="AO228" i="1"/>
  <c r="AP228" i="1"/>
  <c r="AQ228" i="1"/>
  <c r="AO229" i="1"/>
  <c r="AP229" i="1"/>
  <c r="AQ229" i="1"/>
  <c r="AO230" i="1"/>
  <c r="AP230" i="1"/>
  <c r="AQ230" i="1"/>
  <c r="AO231" i="1"/>
  <c r="AP231" i="1"/>
  <c r="AQ231" i="1"/>
  <c r="AO232" i="1"/>
  <c r="AP232" i="1"/>
  <c r="AQ232" i="1"/>
  <c r="AO233" i="1"/>
  <c r="AP233" i="1"/>
  <c r="AQ233" i="1"/>
  <c r="AO234" i="1"/>
  <c r="AP234" i="1"/>
  <c r="AQ234" i="1"/>
  <c r="AO235" i="1"/>
  <c r="AP235" i="1"/>
  <c r="AQ235" i="1"/>
  <c r="AO236" i="1"/>
  <c r="AP236" i="1"/>
  <c r="AQ236" i="1"/>
  <c r="AO237" i="1"/>
  <c r="AP237" i="1"/>
  <c r="AQ237" i="1"/>
  <c r="AO238" i="1"/>
  <c r="AP238" i="1"/>
  <c r="AQ238" i="1"/>
  <c r="AO239" i="1"/>
  <c r="AP239" i="1"/>
  <c r="AQ239" i="1"/>
  <c r="AO240" i="1"/>
  <c r="AP240" i="1"/>
  <c r="AQ240" i="1"/>
  <c r="AO241" i="1"/>
  <c r="AP241" i="1"/>
  <c r="AQ241" i="1"/>
  <c r="AO242" i="1"/>
  <c r="AP242" i="1"/>
  <c r="AQ242" i="1"/>
  <c r="AO243" i="1"/>
  <c r="AP243" i="1"/>
  <c r="AQ243" i="1"/>
  <c r="AO244" i="1"/>
  <c r="AP244" i="1"/>
  <c r="AQ244" i="1"/>
  <c r="AO245" i="1"/>
  <c r="AP245" i="1"/>
  <c r="AQ245" i="1"/>
  <c r="AO246" i="1"/>
  <c r="AP246" i="1"/>
  <c r="AQ246" i="1"/>
  <c r="AO247" i="1"/>
  <c r="AP247" i="1"/>
  <c r="AQ247" i="1"/>
  <c r="AO248" i="1"/>
  <c r="AP248" i="1"/>
  <c r="AQ248" i="1"/>
  <c r="AO249" i="1"/>
  <c r="AP249" i="1"/>
  <c r="AQ249" i="1"/>
  <c r="AO250" i="1"/>
  <c r="AP250" i="1"/>
  <c r="AQ250" i="1"/>
  <c r="AO251" i="1"/>
  <c r="AP251" i="1"/>
  <c r="AQ251" i="1"/>
  <c r="AO252" i="1"/>
  <c r="AP252" i="1"/>
  <c r="AQ252" i="1"/>
  <c r="AO253" i="1"/>
  <c r="AP253" i="1"/>
  <c r="AQ253" i="1"/>
  <c r="AO254" i="1"/>
  <c r="AP254" i="1"/>
  <c r="AQ254" i="1"/>
  <c r="AO255" i="1"/>
  <c r="AP255" i="1"/>
  <c r="AQ255" i="1"/>
  <c r="AO256" i="1"/>
  <c r="AP256" i="1"/>
  <c r="AQ256" i="1"/>
  <c r="AO257" i="1"/>
  <c r="AP257" i="1"/>
  <c r="AQ257" i="1"/>
  <c r="AO258" i="1"/>
  <c r="AP258" i="1"/>
  <c r="AQ258" i="1"/>
  <c r="AO259" i="1"/>
  <c r="AP259" i="1"/>
  <c r="AQ259" i="1"/>
  <c r="AO260" i="1"/>
  <c r="AP260" i="1"/>
  <c r="AQ260" i="1"/>
  <c r="AO261" i="1"/>
  <c r="AP261" i="1"/>
  <c r="AQ261" i="1"/>
  <c r="AO262" i="1"/>
  <c r="AP262" i="1"/>
  <c r="AQ262" i="1"/>
  <c r="AO263" i="1"/>
  <c r="AP263" i="1"/>
  <c r="AQ263" i="1"/>
  <c r="AO264" i="1"/>
  <c r="AP264" i="1"/>
  <c r="AQ264" i="1"/>
  <c r="AO265" i="1"/>
  <c r="AP265" i="1"/>
  <c r="AQ265" i="1"/>
  <c r="AO266" i="1"/>
  <c r="AP266" i="1"/>
  <c r="AQ266" i="1"/>
  <c r="AO267" i="1"/>
  <c r="AP267" i="1"/>
  <c r="AQ267" i="1"/>
  <c r="AO268" i="1"/>
  <c r="AP268" i="1"/>
  <c r="AQ268" i="1"/>
  <c r="AO269" i="1"/>
  <c r="AP269" i="1"/>
  <c r="AQ269" i="1"/>
  <c r="AO270" i="1"/>
  <c r="AP270" i="1"/>
  <c r="AQ270" i="1"/>
  <c r="AO271" i="1"/>
  <c r="AP271" i="1"/>
  <c r="AQ271" i="1"/>
  <c r="AO272" i="1"/>
  <c r="AP272" i="1"/>
  <c r="AQ272" i="1"/>
  <c r="AO273" i="1"/>
  <c r="AP273" i="1"/>
  <c r="AQ273" i="1"/>
  <c r="AO274" i="1"/>
  <c r="AP274" i="1"/>
  <c r="AQ274" i="1"/>
  <c r="AO275" i="1"/>
  <c r="AP275" i="1"/>
  <c r="AQ275" i="1"/>
  <c r="AO276" i="1"/>
  <c r="AP276" i="1"/>
  <c r="AQ276" i="1"/>
  <c r="AO277" i="1"/>
  <c r="AP277" i="1"/>
  <c r="AQ277" i="1"/>
  <c r="AO278" i="1"/>
  <c r="AP278" i="1"/>
  <c r="AQ278" i="1"/>
  <c r="AO279" i="1"/>
  <c r="AP279" i="1"/>
  <c r="AQ279" i="1"/>
  <c r="AO280" i="1"/>
  <c r="AP280" i="1"/>
  <c r="AQ280" i="1"/>
  <c r="AO281" i="1"/>
  <c r="AP281" i="1"/>
  <c r="AQ281" i="1"/>
  <c r="AO285" i="1"/>
  <c r="AP285" i="1"/>
  <c r="AQ285" i="1"/>
  <c r="AO286" i="1"/>
  <c r="AP286" i="1"/>
  <c r="BA4" i="1" s="1"/>
  <c r="AQ286" i="1"/>
  <c r="AO287" i="1"/>
  <c r="AP287" i="1"/>
  <c r="AQ287" i="1"/>
  <c r="AO288" i="1"/>
  <c r="AP288" i="1"/>
  <c r="AQ288" i="1"/>
  <c r="AU6" i="1" s="1"/>
  <c r="AW7" i="1"/>
  <c r="AO289" i="1"/>
  <c r="AP289" i="1"/>
  <c r="AQ289" i="1"/>
  <c r="AW8" i="1"/>
  <c r="AO290" i="1"/>
  <c r="AP290" i="1"/>
  <c r="AQ290" i="1"/>
  <c r="AO291" i="1"/>
  <c r="AP291" i="1"/>
  <c r="AQ291" i="1"/>
  <c r="AO292" i="1"/>
  <c r="AP292" i="1"/>
  <c r="AQ292" i="1"/>
  <c r="AO293" i="1"/>
  <c r="AP293" i="1"/>
  <c r="AQ293" i="1"/>
  <c r="AO294" i="1"/>
  <c r="AP294" i="1"/>
  <c r="AQ294" i="1"/>
  <c r="AO295" i="1"/>
  <c r="AP295" i="1"/>
  <c r="AQ295" i="1"/>
  <c r="AV14" i="1"/>
  <c r="AO296" i="1"/>
  <c r="AP296" i="1"/>
  <c r="AQ296" i="1"/>
  <c r="AU14" i="1" s="1"/>
  <c r="AV15" i="1"/>
  <c r="AO297" i="1"/>
  <c r="AP297" i="1"/>
  <c r="AQ297" i="1"/>
  <c r="AW16" i="1"/>
  <c r="AO298" i="1"/>
  <c r="AP298" i="1"/>
  <c r="AQ298" i="1"/>
  <c r="AO299" i="1"/>
  <c r="AP299" i="1"/>
  <c r="AQ299" i="1"/>
  <c r="AO300" i="1"/>
  <c r="AP300" i="1"/>
  <c r="AQ300" i="1"/>
  <c r="AO301" i="1"/>
  <c r="AP301" i="1"/>
  <c r="AQ301" i="1"/>
  <c r="AV20" i="1"/>
  <c r="AO302" i="1"/>
  <c r="AP302" i="1"/>
  <c r="BA20" i="1" s="1"/>
  <c r="AQ302" i="1"/>
  <c r="AO303" i="1"/>
  <c r="AP303" i="1"/>
  <c r="BA21" i="1" s="1"/>
  <c r="AQ303" i="1"/>
  <c r="AO304" i="1"/>
  <c r="AP304" i="1"/>
  <c r="AQ304" i="1"/>
  <c r="AO305" i="1"/>
  <c r="AP305" i="1"/>
  <c r="AQ305" i="1"/>
  <c r="AW24" i="1"/>
  <c r="AO306" i="1"/>
  <c r="AP306" i="1"/>
  <c r="AQ306" i="1"/>
  <c r="AX25" i="1"/>
  <c r="AO307" i="1"/>
  <c r="AP307" i="1"/>
  <c r="AQ307" i="1"/>
  <c r="AO308" i="1"/>
  <c r="AP308" i="1"/>
  <c r="AQ308" i="1"/>
  <c r="AO309" i="1"/>
  <c r="AP309" i="1"/>
  <c r="AQ309" i="1"/>
  <c r="AO310" i="1"/>
  <c r="AP310" i="1"/>
  <c r="AQ310" i="1"/>
  <c r="AO311" i="1"/>
  <c r="AP311" i="1"/>
  <c r="AQ311" i="1"/>
  <c r="AO312" i="1"/>
  <c r="AP312" i="1"/>
  <c r="AQ312" i="1"/>
  <c r="AU30" i="1" s="1"/>
  <c r="AV31" i="1"/>
  <c r="AO313" i="1"/>
  <c r="AP313" i="1"/>
  <c r="AQ313" i="1"/>
  <c r="AW32" i="1"/>
  <c r="AO314" i="1"/>
  <c r="AP314" i="1"/>
  <c r="AQ314" i="1"/>
  <c r="AO315" i="1"/>
  <c r="AP315" i="1"/>
  <c r="AQ315" i="1"/>
  <c r="AO316" i="1"/>
  <c r="AP316" i="1"/>
  <c r="BA34" i="1" s="1"/>
  <c r="AQ316" i="1"/>
  <c r="AO317" i="1"/>
  <c r="AZ35" i="1" s="1"/>
  <c r="AP317" i="1"/>
  <c r="AQ317" i="1"/>
  <c r="AO318" i="1"/>
  <c r="AP318" i="1"/>
  <c r="BA36" i="1" s="1"/>
  <c r="AQ318" i="1"/>
  <c r="AO319" i="1"/>
  <c r="AP319" i="1"/>
  <c r="BA37" i="1" s="1"/>
  <c r="AQ319" i="1"/>
  <c r="AO320" i="1"/>
  <c r="AP320" i="1"/>
  <c r="AQ320" i="1"/>
  <c r="AV39" i="1"/>
  <c r="AW39" i="1"/>
  <c r="AO321" i="1"/>
  <c r="AP321" i="1"/>
  <c r="AQ321" i="1"/>
  <c r="AW40" i="1"/>
  <c r="AO322" i="1"/>
  <c r="AP322" i="1"/>
  <c r="AQ322" i="1"/>
  <c r="AW41" i="1"/>
  <c r="AX41" i="1"/>
  <c r="AO323" i="1"/>
  <c r="AP323" i="1"/>
  <c r="AQ323" i="1"/>
  <c r="AO324" i="1"/>
  <c r="AP324" i="1"/>
  <c r="AQ324" i="1"/>
  <c r="AO325" i="1"/>
  <c r="AP325" i="1"/>
  <c r="AQ325" i="1"/>
  <c r="AO326" i="1"/>
  <c r="AP326" i="1"/>
  <c r="AQ326" i="1"/>
  <c r="AO327" i="1"/>
  <c r="AP327" i="1"/>
  <c r="AQ327" i="1"/>
  <c r="AV46" i="1"/>
  <c r="AW46" i="1"/>
  <c r="AO328" i="1"/>
  <c r="AP328" i="1"/>
  <c r="AQ328" i="1"/>
  <c r="AU46" i="1" s="1"/>
  <c r="AV47" i="1"/>
  <c r="AO329" i="1"/>
  <c r="AP329" i="1"/>
  <c r="AQ329" i="1"/>
  <c r="AW48" i="1"/>
  <c r="AO330" i="1"/>
  <c r="AP330" i="1"/>
  <c r="AQ330" i="1"/>
  <c r="AX49" i="1"/>
  <c r="AO331" i="1"/>
  <c r="AP331" i="1"/>
  <c r="AQ331" i="1"/>
  <c r="AO332" i="1"/>
  <c r="AP332" i="1"/>
  <c r="AQ332" i="1"/>
  <c r="AO333" i="1"/>
  <c r="AP333" i="1"/>
  <c r="AQ333" i="1"/>
  <c r="AO334" i="1"/>
  <c r="AP334" i="1"/>
  <c r="BA52" i="1" s="1"/>
  <c r="AQ334" i="1"/>
  <c r="AO335" i="1"/>
  <c r="AP335" i="1"/>
  <c r="BA53" i="1" s="1"/>
  <c r="AQ335" i="1"/>
  <c r="AV54" i="1"/>
  <c r="AO336" i="1"/>
  <c r="AP336" i="1"/>
  <c r="AQ336" i="1"/>
  <c r="AW55" i="1"/>
  <c r="AO337" i="1"/>
  <c r="AP337" i="1"/>
  <c r="AQ337" i="1"/>
  <c r="AW56" i="1"/>
  <c r="AO338" i="1"/>
  <c r="AP338" i="1"/>
  <c r="AQ338" i="1"/>
  <c r="AX57" i="1"/>
  <c r="AO339" i="1"/>
  <c r="AP339" i="1"/>
  <c r="AQ339" i="1"/>
  <c r="AO340" i="1"/>
  <c r="AP340" i="1"/>
  <c r="AQ340" i="1"/>
  <c r="AO341" i="1"/>
  <c r="AP341" i="1"/>
  <c r="AQ341" i="1"/>
  <c r="AO342" i="1"/>
  <c r="AP342" i="1"/>
  <c r="AQ342" i="1"/>
  <c r="AO343" i="1"/>
  <c r="AP343" i="1"/>
  <c r="AQ343" i="1"/>
  <c r="AO344" i="1"/>
  <c r="AP344" i="1"/>
  <c r="AQ344" i="1"/>
  <c r="AU62" i="1" s="1"/>
  <c r="AV63" i="1"/>
  <c r="AO345" i="1"/>
  <c r="AP345" i="1"/>
  <c r="AQ345" i="1"/>
  <c r="AW64" i="1"/>
  <c r="AO346" i="1"/>
  <c r="AP346" i="1"/>
  <c r="AQ346" i="1"/>
  <c r="AX65" i="1"/>
  <c r="AO347" i="1"/>
  <c r="AP347" i="1"/>
  <c r="AQ347" i="1"/>
  <c r="AO348" i="1"/>
  <c r="AP348" i="1"/>
  <c r="BA66" i="1" s="1"/>
  <c r="AQ348" i="1"/>
  <c r="AO349" i="1"/>
  <c r="AP349" i="1"/>
  <c r="AQ349" i="1"/>
  <c r="AU67" i="1" s="1"/>
  <c r="AO350" i="1"/>
  <c r="AP350" i="1"/>
  <c r="BA68" i="1" s="1"/>
  <c r="AQ350" i="1"/>
  <c r="AO351" i="1"/>
  <c r="AP351" i="1"/>
  <c r="AQ351" i="1"/>
  <c r="BA8" i="1"/>
  <c r="BA18" i="1"/>
  <c r="AZ5" i="1"/>
  <c r="AW21" i="1"/>
  <c r="AZ37" i="1"/>
  <c r="AV34" i="1"/>
  <c r="AU54" i="1"/>
  <c r="AW61" i="1"/>
  <c r="AV62" i="1"/>
  <c r="BA16" i="1"/>
  <c r="AW19" i="1"/>
  <c r="AW35" i="1"/>
  <c r="AZ16" i="1"/>
  <c r="AW37" i="1"/>
  <c r="AX9" i="1"/>
  <c r="BA12" i="1"/>
  <c r="AV36" i="1"/>
  <c r="AV52" i="1"/>
  <c r="AV68" i="1"/>
  <c r="AZ51" i="1" l="1"/>
  <c r="AW27" i="1"/>
  <c r="AV26" i="1"/>
  <c r="AV12" i="1"/>
  <c r="AV18" i="1"/>
  <c r="AX12" i="1"/>
  <c r="AW11" i="1"/>
  <c r="AX69" i="1"/>
  <c r="AU66" i="1"/>
  <c r="AV59" i="1"/>
  <c r="AV35" i="1"/>
  <c r="AV27" i="1"/>
  <c r="AX13" i="1"/>
  <c r="AV11" i="1"/>
  <c r="AV3" i="1"/>
  <c r="AZ61" i="1"/>
  <c r="AS173" i="1"/>
  <c r="AZ11" i="1"/>
  <c r="AS3" i="1"/>
  <c r="AV7" i="1"/>
  <c r="AW69" i="1"/>
  <c r="AS24" i="1"/>
  <c r="AS20" i="1"/>
  <c r="AS16" i="1"/>
  <c r="AS12" i="1"/>
  <c r="AS8" i="1"/>
  <c r="AS223" i="1"/>
  <c r="AS215" i="1"/>
  <c r="AS203" i="1"/>
  <c r="AS195" i="1"/>
  <c r="AS189" i="1"/>
  <c r="AS181" i="1"/>
  <c r="AS174" i="1"/>
  <c r="AS167" i="1"/>
  <c r="AS160" i="1"/>
  <c r="AU15" i="1"/>
  <c r="AS153" i="1"/>
  <c r="AS145" i="1"/>
  <c r="AS134" i="1"/>
  <c r="AS118" i="1"/>
  <c r="AS102" i="1"/>
  <c r="AS94" i="1"/>
  <c r="AS86" i="1"/>
  <c r="AW14" i="1"/>
  <c r="AS78" i="1"/>
  <c r="AX66" i="1"/>
  <c r="AS330" i="1"/>
  <c r="AS322" i="1"/>
  <c r="AS314" i="1"/>
  <c r="AS271" i="1"/>
  <c r="AX47" i="1"/>
  <c r="AX31" i="1"/>
  <c r="AZ25" i="1"/>
  <c r="AZ17" i="1"/>
  <c r="AV66" i="1"/>
  <c r="AV58" i="1"/>
  <c r="AX46" i="1"/>
  <c r="AW54" i="1"/>
  <c r="AX51" i="1"/>
  <c r="AZ45" i="1"/>
  <c r="AX43" i="1"/>
  <c r="AZ21" i="1"/>
  <c r="AS306" i="1"/>
  <c r="AS298" i="1"/>
  <c r="AS290" i="1"/>
  <c r="AS263" i="1"/>
  <c r="AS239" i="1"/>
  <c r="AX15" i="1"/>
  <c r="AW51" i="1"/>
  <c r="AU22" i="1"/>
  <c r="AW62" i="1"/>
  <c r="AX50" i="1"/>
  <c r="AX38" i="1"/>
  <c r="AS346" i="1"/>
  <c r="AS338" i="1"/>
  <c r="AS279" i="1"/>
  <c r="AS255" i="1"/>
  <c r="AS247" i="1"/>
  <c r="AS231" i="1"/>
  <c r="AW59" i="1"/>
  <c r="AV50" i="1"/>
  <c r="AW45" i="1"/>
  <c r="AW30" i="1"/>
  <c r="AX54" i="1"/>
  <c r="AX18" i="1"/>
  <c r="AX6" i="1"/>
  <c r="AU26" i="1"/>
  <c r="AU18" i="1"/>
  <c r="AZ66" i="1"/>
  <c r="AS344" i="1"/>
  <c r="AX48" i="1"/>
  <c r="AZ42" i="1"/>
  <c r="AS320" i="1"/>
  <c r="AZ34" i="1"/>
  <c r="AZ26" i="1"/>
  <c r="AS337" i="1"/>
  <c r="AS305" i="1"/>
  <c r="AS289" i="1"/>
  <c r="AS278" i="1"/>
  <c r="AZ64" i="1"/>
  <c r="AX62" i="1"/>
  <c r="AV60" i="1"/>
  <c r="AS270" i="1"/>
  <c r="AZ56" i="1"/>
  <c r="AS262" i="1"/>
  <c r="AS254" i="1"/>
  <c r="AS246" i="1"/>
  <c r="AS238" i="1"/>
  <c r="AS230" i="1"/>
  <c r="AS222" i="1"/>
  <c r="AS210" i="1"/>
  <c r="AS202" i="1"/>
  <c r="AS194" i="1"/>
  <c r="AS188" i="1"/>
  <c r="AS180" i="1"/>
  <c r="AS166" i="1"/>
  <c r="AS159" i="1"/>
  <c r="AS152" i="1"/>
  <c r="AX32" i="1"/>
  <c r="AS347" i="1"/>
  <c r="AS339" i="1"/>
  <c r="AS331" i="1"/>
  <c r="AS323" i="1"/>
  <c r="AS315" i="1"/>
  <c r="AS307" i="1"/>
  <c r="AS299" i="1"/>
  <c r="AS291" i="1"/>
  <c r="AS280" i="1"/>
  <c r="AW63" i="1"/>
  <c r="AS272" i="1"/>
  <c r="AS264" i="1"/>
  <c r="AS256" i="1"/>
  <c r="AS248" i="1"/>
  <c r="AS240" i="1"/>
  <c r="AS232" i="1"/>
  <c r="AS224" i="1"/>
  <c r="AS216" i="1"/>
  <c r="AS204" i="1"/>
  <c r="AS196" i="1"/>
  <c r="AS182" i="1"/>
  <c r="AS175" i="1"/>
  <c r="AS168" i="1"/>
  <c r="AS161" i="1"/>
  <c r="AS154" i="1"/>
  <c r="AS146" i="1"/>
  <c r="AS135" i="1"/>
  <c r="AS127" i="1"/>
  <c r="AS119" i="1"/>
  <c r="AS111" i="1"/>
  <c r="AS103" i="1"/>
  <c r="AS95" i="1"/>
  <c r="AS87" i="1"/>
  <c r="AS79" i="1"/>
  <c r="AS69" i="1"/>
  <c r="AS65" i="1"/>
  <c r="AS61" i="1"/>
  <c r="AS57" i="1"/>
  <c r="AS53" i="1"/>
  <c r="AS49" i="1"/>
  <c r="AS45" i="1"/>
  <c r="AS41" i="1"/>
  <c r="AS37" i="1"/>
  <c r="AS33" i="1"/>
  <c r="AS29" i="1"/>
  <c r="AS25" i="1"/>
  <c r="AS21" i="1"/>
  <c r="AS17" i="1"/>
  <c r="AS13" i="1"/>
  <c r="AS9" i="1"/>
  <c r="AS5" i="1"/>
  <c r="AS348" i="1"/>
  <c r="AS340" i="1"/>
  <c r="AS332" i="1"/>
  <c r="AS324" i="1"/>
  <c r="AS316" i="1"/>
  <c r="AS308" i="1"/>
  <c r="AS300" i="1"/>
  <c r="AS292" i="1"/>
  <c r="AS281" i="1"/>
  <c r="AS273" i="1"/>
  <c r="AS265" i="1"/>
  <c r="AS257" i="1"/>
  <c r="AS249" i="1"/>
  <c r="AS241" i="1"/>
  <c r="AS233" i="1"/>
  <c r="AX17" i="1"/>
  <c r="AS225" i="1"/>
  <c r="AS217" i="1"/>
  <c r="AS205" i="1"/>
  <c r="AS197" i="1"/>
  <c r="AS190" i="1"/>
  <c r="AS183" i="1"/>
  <c r="AS176" i="1"/>
  <c r="AS169" i="1"/>
  <c r="AS162" i="1"/>
  <c r="AS155" i="1"/>
  <c r="AS147" i="1"/>
  <c r="AS136" i="1"/>
  <c r="AS128" i="1"/>
  <c r="AS120" i="1"/>
  <c r="AS112" i="1"/>
  <c r="AS104" i="1"/>
  <c r="AS96" i="1"/>
  <c r="AS88" i="1"/>
  <c r="AS80" i="1"/>
  <c r="AS341" i="1"/>
  <c r="AS325" i="1"/>
  <c r="AS317" i="1"/>
  <c r="AS309" i="1"/>
  <c r="AS301" i="1"/>
  <c r="AS293" i="1"/>
  <c r="AS285" i="1"/>
  <c r="AS274" i="1"/>
  <c r="AS266" i="1"/>
  <c r="AS258" i="1"/>
  <c r="AS250" i="1"/>
  <c r="AS242" i="1"/>
  <c r="AS234" i="1"/>
  <c r="AS226" i="1"/>
  <c r="AS218" i="1"/>
  <c r="AS206" i="1"/>
  <c r="AS198" i="1"/>
  <c r="AS184" i="1"/>
  <c r="AS177" i="1"/>
  <c r="AS170" i="1"/>
  <c r="AS163" i="1"/>
  <c r="AS156" i="1"/>
  <c r="AS148" i="1"/>
  <c r="AS137" i="1"/>
  <c r="AS129" i="1"/>
  <c r="AS121" i="1"/>
  <c r="AS113" i="1"/>
  <c r="AS105" i="1"/>
  <c r="AS97" i="1"/>
  <c r="AS89" i="1"/>
  <c r="AS81" i="1"/>
  <c r="AS73" i="1"/>
  <c r="AS66" i="1"/>
  <c r="AS62" i="1"/>
  <c r="AS58" i="1"/>
  <c r="AS54" i="1"/>
  <c r="AS50" i="1"/>
  <c r="AS46" i="1"/>
  <c r="AS42" i="1"/>
  <c r="AS38" i="1"/>
  <c r="AS34" i="1"/>
  <c r="AS30" i="1"/>
  <c r="AS26" i="1"/>
  <c r="AS22" i="1"/>
  <c r="AS18" i="1"/>
  <c r="AS14" i="1"/>
  <c r="AS10" i="1"/>
  <c r="AS6" i="1"/>
  <c r="AS350" i="1"/>
  <c r="AS342" i="1"/>
  <c r="AS334" i="1"/>
  <c r="AS326" i="1"/>
  <c r="AS318" i="1"/>
  <c r="AS310" i="1"/>
  <c r="AS302" i="1"/>
  <c r="AS294" i="1"/>
  <c r="AS286" i="1"/>
  <c r="AS275" i="1"/>
  <c r="AS267" i="1"/>
  <c r="AS259" i="1"/>
  <c r="AS251" i="1"/>
  <c r="AS243" i="1"/>
  <c r="AS235" i="1"/>
  <c r="AS227" i="1"/>
  <c r="AS219" i="1"/>
  <c r="AS207" i="1"/>
  <c r="AS199" i="1"/>
  <c r="AS191" i="1"/>
  <c r="AS185" i="1"/>
  <c r="AS178" i="1"/>
  <c r="AS171" i="1"/>
  <c r="AS164" i="1"/>
  <c r="AS157" i="1"/>
  <c r="AS149" i="1"/>
  <c r="AS138" i="1"/>
  <c r="AS130" i="1"/>
  <c r="AS122" i="1"/>
  <c r="AS114" i="1"/>
  <c r="AS106" i="1"/>
  <c r="AS98" i="1"/>
  <c r="AS90" i="1"/>
  <c r="AS82" i="1"/>
  <c r="AS74" i="1"/>
  <c r="AS351" i="1"/>
  <c r="AX63" i="1"/>
  <c r="AS343" i="1"/>
  <c r="AS335" i="1"/>
  <c r="AZ49" i="1"/>
  <c r="AS327" i="1"/>
  <c r="AX39" i="1"/>
  <c r="AS319" i="1"/>
  <c r="AZ33" i="1"/>
  <c r="AS311" i="1"/>
  <c r="AX23" i="1"/>
  <c r="AS303" i="1"/>
  <c r="AS295" i="1"/>
  <c r="AZ9" i="1"/>
  <c r="AS287" i="1"/>
  <c r="AS276" i="1"/>
  <c r="AS268" i="1"/>
  <c r="AS260" i="1"/>
  <c r="AS252" i="1"/>
  <c r="AS244" i="1"/>
  <c r="AS236" i="1"/>
  <c r="AS228" i="1"/>
  <c r="AS220" i="1"/>
  <c r="AS208" i="1"/>
  <c r="AS200" i="1"/>
  <c r="AS192" i="1"/>
  <c r="AS186" i="1"/>
  <c r="AS179" i="1"/>
  <c r="AS172" i="1"/>
  <c r="AS158" i="1"/>
  <c r="AS150" i="1"/>
  <c r="AS139" i="1"/>
  <c r="AS131" i="1"/>
  <c r="AS123" i="1"/>
  <c r="AS115" i="1"/>
  <c r="AS107" i="1"/>
  <c r="AS99" i="1"/>
  <c r="AS91" i="1"/>
  <c r="AS83" i="1"/>
  <c r="AS75" i="1"/>
  <c r="AS67" i="1"/>
  <c r="AS63" i="1"/>
  <c r="AS59" i="1"/>
  <c r="AS55" i="1"/>
  <c r="AS51" i="1"/>
  <c r="AS47" i="1"/>
  <c r="AS43" i="1"/>
  <c r="AS39" i="1"/>
  <c r="AS35" i="1"/>
  <c r="AS31" i="1"/>
  <c r="AS27" i="1"/>
  <c r="AS23" i="1"/>
  <c r="AS19" i="1"/>
  <c r="AS15" i="1"/>
  <c r="AS11" i="1"/>
  <c r="AS7" i="1"/>
  <c r="AX64" i="1"/>
  <c r="AU44" i="1"/>
  <c r="AU36" i="1"/>
  <c r="AW31" i="1"/>
  <c r="AS312" i="1"/>
  <c r="AU28" i="1"/>
  <c r="AX24" i="1"/>
  <c r="AS304" i="1"/>
  <c r="AU20" i="1"/>
  <c r="AX16" i="1"/>
  <c r="AX8" i="1"/>
  <c r="AS288" i="1"/>
  <c r="AU4" i="1"/>
  <c r="AS277" i="1"/>
  <c r="AS269" i="1"/>
  <c r="AS261" i="1"/>
  <c r="AS253" i="1"/>
  <c r="AS245" i="1"/>
  <c r="AS237" i="1"/>
  <c r="AS229" i="1"/>
  <c r="AS221" i="1"/>
  <c r="AZ69" i="1"/>
  <c r="AS209" i="1"/>
  <c r="AS201" i="1"/>
  <c r="AS193" i="1"/>
  <c r="AS187" i="1"/>
  <c r="AS165" i="1"/>
  <c r="AS151" i="1"/>
  <c r="AS144" i="1"/>
  <c r="AS132" i="1"/>
  <c r="AS124" i="1"/>
  <c r="AS116" i="1"/>
  <c r="AS108" i="1"/>
  <c r="AS100" i="1"/>
  <c r="AS92" i="1"/>
  <c r="AS84" i="1"/>
  <c r="AS76" i="1"/>
  <c r="AV38" i="1"/>
  <c r="AW23" i="1"/>
  <c r="AV6" i="1"/>
  <c r="AZ58" i="1"/>
  <c r="AX56" i="1"/>
  <c r="AZ50" i="1"/>
  <c r="AX40" i="1"/>
  <c r="AW38" i="1"/>
  <c r="AW22" i="1"/>
  <c r="AU12" i="1"/>
  <c r="AW6" i="1"/>
  <c r="AX30" i="1"/>
  <c r="BA19" i="1"/>
  <c r="AX14" i="1"/>
  <c r="AS345" i="1"/>
  <c r="AS329" i="1"/>
  <c r="AS321" i="1"/>
  <c r="AS313" i="1"/>
  <c r="AS297" i="1"/>
  <c r="AS126" i="1"/>
  <c r="AS110" i="1"/>
  <c r="AV22" i="1"/>
  <c r="AU38" i="1"/>
  <c r="AX19" i="1"/>
  <c r="AX11" i="1"/>
  <c r="AZ3" i="1"/>
  <c r="AS336" i="1"/>
  <c r="AS328" i="1"/>
  <c r="AS296" i="1"/>
  <c r="AV67" i="1"/>
  <c r="AV51" i="1"/>
  <c r="BA31" i="1"/>
  <c r="AZ30" i="1"/>
  <c r="AX27" i="1"/>
  <c r="AZ13" i="1"/>
  <c r="AX35" i="1"/>
  <c r="AV19" i="1"/>
  <c r="AX7" i="1"/>
  <c r="AW43" i="1"/>
  <c r="AV42" i="1"/>
  <c r="AV10" i="1"/>
  <c r="AV55" i="1"/>
  <c r="AS349" i="1"/>
  <c r="AS333" i="1"/>
  <c r="AW53" i="1"/>
  <c r="AU51" i="1"/>
  <c r="BA50" i="1"/>
  <c r="AZ48" i="1"/>
  <c r="AV44" i="1"/>
  <c r="BA42" i="1"/>
  <c r="AZ40" i="1"/>
  <c r="AZ32" i="1"/>
  <c r="AW29" i="1"/>
  <c r="AV28" i="1"/>
  <c r="BA26" i="1"/>
  <c r="AZ24" i="1"/>
  <c r="AX22" i="1"/>
  <c r="AW13" i="1"/>
  <c r="BA10" i="1"/>
  <c r="AZ8" i="1"/>
  <c r="AW5" i="1"/>
  <c r="AV4" i="1"/>
  <c r="AX67" i="1"/>
  <c r="AX59" i="1"/>
  <c r="AV43" i="1"/>
  <c r="AZ19" i="1"/>
  <c r="AW15" i="1"/>
  <c r="AX55" i="1"/>
  <c r="AV30" i="1"/>
  <c r="AV23" i="1"/>
  <c r="AX33" i="1"/>
  <c r="AX68" i="1"/>
  <c r="BA22" i="1"/>
  <c r="AZ68" i="1"/>
  <c r="AU59" i="1"/>
  <c r="AZ52" i="1"/>
  <c r="AU43" i="1"/>
  <c r="AZ36" i="1"/>
  <c r="AU27" i="1"/>
  <c r="AZ20" i="1"/>
  <c r="AU11" i="1"/>
  <c r="AZ4" i="1"/>
  <c r="AU68" i="1"/>
  <c r="AU52" i="1"/>
  <c r="AZ18" i="1"/>
  <c r="AW57" i="1"/>
  <c r="AV56" i="1"/>
  <c r="AU55" i="1"/>
  <c r="AV40" i="1"/>
  <c r="AU39" i="1"/>
  <c r="AW25" i="1"/>
  <c r="AV24" i="1"/>
  <c r="AU23" i="1"/>
  <c r="AW9" i="1"/>
  <c r="AV8" i="1"/>
  <c r="AU7" i="1"/>
  <c r="BA39" i="1"/>
  <c r="AZ38" i="1"/>
  <c r="AZ22" i="1"/>
  <c r="AZ6" i="1"/>
  <c r="AX61" i="1"/>
  <c r="AW60" i="1"/>
  <c r="AX45" i="1"/>
  <c r="AX29" i="1"/>
  <c r="AW12" i="1"/>
  <c r="BA6" i="1"/>
  <c r="AW52" i="1"/>
  <c r="AX52" i="1"/>
  <c r="AW20" i="1"/>
  <c r="AX20" i="1"/>
  <c r="BA58" i="1"/>
  <c r="AU58" i="1"/>
  <c r="AU56" i="1"/>
  <c r="AU40" i="1"/>
  <c r="AU24" i="1"/>
  <c r="AU8" i="1"/>
  <c r="BA38" i="1"/>
  <c r="AV64" i="1"/>
  <c r="AZ60" i="1"/>
  <c r="AZ44" i="1"/>
  <c r="AU35" i="1"/>
  <c r="AZ28" i="1"/>
  <c r="AU19" i="1"/>
  <c r="AZ12" i="1"/>
  <c r="AU60" i="1"/>
  <c r="AZ10" i="1"/>
  <c r="AW58" i="1"/>
  <c r="BA54" i="1"/>
  <c r="AX60" i="1"/>
  <c r="AW44" i="1"/>
  <c r="AX44" i="1"/>
  <c r="AW28" i="1"/>
  <c r="AX28" i="1"/>
  <c r="BA13" i="1"/>
  <c r="AX5" i="1"/>
  <c r="AW4" i="1"/>
  <c r="AX4" i="1"/>
  <c r="AW65" i="1"/>
  <c r="AU63" i="1"/>
  <c r="AW49" i="1"/>
  <c r="AV48" i="1"/>
  <c r="AU47" i="1"/>
  <c r="AW33" i="1"/>
  <c r="AV32" i="1"/>
  <c r="AU31" i="1"/>
  <c r="AW17" i="1"/>
  <c r="AV16" i="1"/>
  <c r="BA63" i="1"/>
  <c r="BA47" i="1"/>
  <c r="BA15" i="1"/>
  <c r="AZ14" i="1"/>
  <c r="AW68" i="1"/>
  <c r="AX53" i="1"/>
  <c r="AX37" i="1"/>
  <c r="AX21" i="1"/>
  <c r="AW36" i="1"/>
  <c r="AX36" i="1"/>
  <c r="AU32" i="1"/>
  <c r="AU16" i="1"/>
  <c r="BA62" i="1"/>
  <c r="BA46" i="1"/>
  <c r="BA30" i="1"/>
  <c r="BA14" i="1"/>
  <c r="AX3" i="1"/>
  <c r="AU50" i="1"/>
  <c r="AU42" i="1"/>
  <c r="AU34" i="1"/>
  <c r="AU10" i="1"/>
  <c r="AZ65" i="1"/>
  <c r="AZ57" i="1"/>
  <c r="AZ41" i="1"/>
  <c r="AW67" i="1"/>
  <c r="AZ53" i="1"/>
  <c r="AZ29" i="1"/>
  <c r="AW47" i="1"/>
  <c r="AX58" i="1"/>
  <c r="AX42" i="1"/>
  <c r="AX34" i="1"/>
  <c r="AX26" i="1"/>
  <c r="AX10" i="1"/>
  <c r="AV69" i="1"/>
  <c r="BA67" i="1"/>
  <c r="AV61" i="1"/>
  <c r="BA59" i="1"/>
  <c r="AV53" i="1"/>
  <c r="BA51" i="1"/>
  <c r="AV45" i="1"/>
  <c r="BA43" i="1"/>
  <c r="AV37" i="1"/>
  <c r="BA35" i="1"/>
  <c r="AV29" i="1"/>
  <c r="BA27" i="1"/>
  <c r="AV21" i="1"/>
  <c r="AV13" i="1"/>
  <c r="BA11" i="1"/>
  <c r="AV5" i="1"/>
  <c r="AW66" i="1"/>
  <c r="BC66" i="1" s="1"/>
  <c r="AV65" i="1"/>
  <c r="AU64" i="1"/>
  <c r="AZ62" i="1"/>
  <c r="BC62" i="1" s="1"/>
  <c r="AV57" i="1"/>
  <c r="BA55" i="1"/>
  <c r="AZ54" i="1"/>
  <c r="BC54" i="1" s="1"/>
  <c r="AV49" i="1"/>
  <c r="AU48" i="1"/>
  <c r="AZ46" i="1"/>
  <c r="AW42" i="1"/>
  <c r="AV41" i="1"/>
  <c r="AW34" i="1"/>
  <c r="AV33" i="1"/>
  <c r="AW26" i="1"/>
  <c r="BC26" i="1" s="1"/>
  <c r="AV25" i="1"/>
  <c r="BA23" i="1"/>
  <c r="AW18" i="1"/>
  <c r="BC18" i="1" s="1"/>
  <c r="AV17" i="1"/>
  <c r="AW10" i="1"/>
  <c r="AV9" i="1"/>
  <c r="BA7" i="1"/>
  <c r="BA60" i="1"/>
  <c r="AZ55" i="1"/>
  <c r="BA44" i="1"/>
  <c r="AZ39" i="1"/>
  <c r="BA28" i="1"/>
  <c r="AZ23" i="1"/>
  <c r="AU57" i="1"/>
  <c r="AU41" i="1"/>
  <c r="AU25" i="1"/>
  <c r="BA3" i="1"/>
  <c r="BA32" i="1"/>
  <c r="BA5" i="1"/>
  <c r="BA61" i="1"/>
  <c r="BA45" i="1"/>
  <c r="BA29" i="1"/>
  <c r="AZ7" i="1"/>
  <c r="AU65" i="1"/>
  <c r="BC65" i="1" s="1"/>
  <c r="AU49" i="1"/>
  <c r="AU33" i="1"/>
  <c r="AU17" i="1"/>
  <c r="AZ15" i="1"/>
  <c r="AZ63" i="1"/>
  <c r="AZ47" i="1"/>
  <c r="AZ31" i="1"/>
  <c r="BA56" i="1"/>
  <c r="BA40" i="1"/>
  <c r="BA24" i="1"/>
  <c r="AZ67" i="1"/>
  <c r="AW50" i="1"/>
  <c r="AU69" i="1"/>
  <c r="AW3" i="1"/>
  <c r="BA64" i="1"/>
  <c r="AZ59" i="1"/>
  <c r="BA48" i="1"/>
  <c r="AZ43" i="1"/>
  <c r="AZ27" i="1"/>
  <c r="AU9" i="1"/>
  <c r="AU61" i="1"/>
  <c r="AU53" i="1"/>
  <c r="AU45" i="1"/>
  <c r="AU37" i="1"/>
  <c r="BC37" i="1" s="1"/>
  <c r="AU29" i="1"/>
  <c r="AU21" i="1"/>
  <c r="AU13" i="1"/>
  <c r="AU5" i="1"/>
  <c r="BC5" i="1" s="1"/>
  <c r="BA69" i="1"/>
  <c r="BA65" i="1"/>
  <c r="BA57" i="1"/>
  <c r="BA49" i="1"/>
  <c r="BA41" i="1"/>
  <c r="BA33" i="1"/>
  <c r="BA25" i="1"/>
  <c r="BA17" i="1"/>
  <c r="BA9" i="1"/>
  <c r="AU3" i="1"/>
  <c r="BC19" i="1" l="1"/>
  <c r="BC68" i="1"/>
  <c r="BC9" i="1"/>
  <c r="BC46" i="1"/>
  <c r="BC15" i="1"/>
  <c r="BC44" i="1"/>
  <c r="BC64" i="1"/>
  <c r="BC34" i="1"/>
  <c r="BC16" i="1"/>
  <c r="BC13" i="1"/>
  <c r="BC4" i="1"/>
  <c r="BC28" i="1"/>
  <c r="BC67" i="1"/>
  <c r="BC22" i="1"/>
  <c r="BC14" i="1"/>
  <c r="BC6" i="1"/>
  <c r="BC21" i="1"/>
  <c r="BC20" i="1"/>
  <c r="BC30" i="1"/>
  <c r="BC29" i="1"/>
  <c r="BC36" i="1"/>
  <c r="BC27" i="1"/>
  <c r="BC38" i="1"/>
  <c r="BC17" i="1"/>
  <c r="BC42" i="1"/>
  <c r="BC32" i="1"/>
  <c r="BC47" i="1"/>
  <c r="BC51" i="1"/>
  <c r="BC33" i="1"/>
  <c r="BC48" i="1"/>
  <c r="BC50" i="1"/>
  <c r="BC60" i="1"/>
  <c r="BC23" i="1"/>
  <c r="BC43" i="1"/>
  <c r="BC49" i="1"/>
  <c r="BC8" i="1"/>
  <c r="BC52" i="1"/>
  <c r="BC25" i="1"/>
  <c r="BC63" i="1"/>
  <c r="BC24" i="1"/>
  <c r="BC59" i="1"/>
  <c r="BC45" i="1"/>
  <c r="BC41" i="1"/>
  <c r="BC40" i="1"/>
  <c r="BC39" i="1"/>
  <c r="BC12" i="1"/>
  <c r="BC53" i="1"/>
  <c r="BC57" i="1"/>
  <c r="BC31" i="1"/>
  <c r="BC35" i="1"/>
  <c r="BC56" i="1"/>
  <c r="BC11" i="1"/>
  <c r="BC61" i="1"/>
  <c r="BC69" i="1"/>
  <c r="BC10" i="1"/>
  <c r="BC58" i="1"/>
  <c r="BC7" i="1"/>
  <c r="BC55" i="1"/>
  <c r="BC3" i="1"/>
</calcChain>
</file>

<file path=xl/sharedStrings.xml><?xml version="1.0" encoding="utf-8"?>
<sst xmlns="http://schemas.openxmlformats.org/spreadsheetml/2006/main" count="1693" uniqueCount="262">
  <si>
    <t>Januari 2024</t>
  </si>
  <si>
    <r>
      <rPr>
        <sz val="12"/>
        <rFont val="Arial"/>
      </rPr>
      <t>Paket 7</t>
    </r>
  </si>
  <si>
    <r>
      <rPr>
        <sz val="12"/>
        <rFont val="Arial"/>
      </rPr>
      <t xml:space="preserve">Nasi Timbel </t>
    </r>
  </si>
  <si>
    <r>
      <rPr>
        <sz val="12"/>
        <rFont val="Arial"/>
      </rPr>
      <t>Nasi Tutug Oncom Polos</t>
    </r>
  </si>
  <si>
    <r>
      <rPr>
        <sz val="12"/>
        <rFont val="Arial"/>
      </rPr>
      <t>Nasi Tutug Oncom Polos Goreng</t>
    </r>
  </si>
  <si>
    <r>
      <rPr>
        <sz val="12"/>
        <rFont val="Arial"/>
      </rPr>
      <t xml:space="preserve">Nasi Bakar </t>
    </r>
  </si>
  <si>
    <r>
      <rPr>
        <sz val="12"/>
        <rFont val="Arial"/>
      </rPr>
      <t>Nasi Merah</t>
    </r>
  </si>
  <si>
    <r>
      <rPr>
        <sz val="12"/>
        <rFont val="Arial"/>
      </rPr>
      <t>Nasi Goreng Spesial Bumbu Sunda</t>
    </r>
  </si>
  <si>
    <r>
      <rPr>
        <sz val="12"/>
        <rFont val="Arial"/>
      </rPr>
      <t xml:space="preserve">Paket 1 </t>
    </r>
  </si>
  <si>
    <r>
      <rPr>
        <sz val="12"/>
        <rFont val="Arial"/>
      </rPr>
      <t>Paket 2</t>
    </r>
  </si>
  <si>
    <r>
      <rPr>
        <sz val="12"/>
        <rFont val="Arial"/>
      </rPr>
      <t xml:space="preserve">Paket 3 </t>
    </r>
  </si>
  <si>
    <r>
      <rPr>
        <sz val="12"/>
        <rFont val="Arial"/>
      </rPr>
      <t>Paket 4</t>
    </r>
  </si>
  <si>
    <r>
      <rPr>
        <sz val="12"/>
        <rFont val="Arial"/>
      </rPr>
      <t>Paket 5</t>
    </r>
  </si>
  <si>
    <r>
      <rPr>
        <sz val="12"/>
        <rFont val="Arial"/>
      </rPr>
      <t>Paket 6</t>
    </r>
  </si>
  <si>
    <r>
      <rPr>
        <sz val="12"/>
        <rFont val="Arial"/>
      </rPr>
      <t>Paket 8</t>
    </r>
  </si>
  <si>
    <r>
      <rPr>
        <sz val="12"/>
        <rFont val="Arial"/>
      </rPr>
      <t>Paket 9</t>
    </r>
  </si>
  <si>
    <r>
      <rPr>
        <sz val="12"/>
        <rFont val="Arial"/>
      </rPr>
      <t>Paket 10</t>
    </r>
  </si>
  <si>
    <r>
      <rPr>
        <sz val="12"/>
        <rFont val="Arial"/>
      </rPr>
      <t>Paket A</t>
    </r>
  </si>
  <si>
    <r>
      <rPr>
        <sz val="12"/>
        <rFont val="Arial"/>
      </rPr>
      <t>Paket B</t>
    </r>
  </si>
  <si>
    <r>
      <rPr>
        <sz val="12"/>
        <rFont val="Arial"/>
      </rPr>
      <t>Paket C</t>
    </r>
  </si>
  <si>
    <r>
      <rPr>
        <sz val="12"/>
        <rFont val="Arial"/>
      </rPr>
      <t xml:space="preserve">Paket D </t>
    </r>
  </si>
  <si>
    <r>
      <rPr>
        <sz val="12"/>
        <rFont val="Arial"/>
      </rPr>
      <t>Sop Ikan Gurame</t>
    </r>
  </si>
  <si>
    <r>
      <rPr>
        <sz val="12"/>
        <rFont val="Arial"/>
      </rPr>
      <t xml:space="preserve">Sayur Asem </t>
    </r>
  </si>
  <si>
    <r>
      <rPr>
        <sz val="12"/>
        <rFont val="Arial"/>
      </rPr>
      <t xml:space="preserve">Karedok Bandung </t>
    </r>
  </si>
  <si>
    <r>
      <rPr>
        <sz val="12"/>
        <rFont val="Arial"/>
      </rPr>
      <t>Gepuk Khas Bumbu Sunda</t>
    </r>
  </si>
  <si>
    <r>
      <rPr>
        <sz val="12"/>
        <rFont val="Arial"/>
      </rPr>
      <t xml:space="preserve">Ayam Goreng </t>
    </r>
  </si>
  <si>
    <r>
      <rPr>
        <sz val="12"/>
        <rFont val="Arial"/>
      </rPr>
      <t>Ayam Bakar</t>
    </r>
  </si>
  <si>
    <r>
      <rPr>
        <sz val="12"/>
        <rFont val="Arial"/>
      </rPr>
      <t>Gurame Goreng</t>
    </r>
  </si>
  <si>
    <r>
      <rPr>
        <sz val="12"/>
        <rFont val="Arial"/>
      </rPr>
      <t xml:space="preserve">Gurame Bakar </t>
    </r>
  </si>
  <si>
    <r>
      <rPr>
        <sz val="12"/>
        <rFont val="Arial"/>
      </rPr>
      <t xml:space="preserve">Gurame Asam Manis </t>
    </r>
  </si>
  <si>
    <r>
      <rPr>
        <sz val="12"/>
        <rFont val="Arial"/>
      </rPr>
      <t>Ikan Mas Goreng</t>
    </r>
  </si>
  <si>
    <r>
      <rPr>
        <sz val="12"/>
        <rFont val="Arial"/>
      </rPr>
      <t xml:space="preserve">Ikan Mas Bakar </t>
    </r>
  </si>
  <si>
    <r>
      <rPr>
        <sz val="12"/>
        <rFont val="Arial"/>
      </rPr>
      <t xml:space="preserve">Ikan Nila Goreng </t>
    </r>
  </si>
  <si>
    <r>
      <rPr>
        <sz val="12"/>
        <rFont val="Arial"/>
      </rPr>
      <t xml:space="preserve">Ikan Nila Bakar </t>
    </r>
  </si>
  <si>
    <r>
      <rPr>
        <sz val="12"/>
        <rFont val="Arial"/>
      </rPr>
      <t xml:space="preserve">Ikan Asin Jambal Roti </t>
    </r>
  </si>
  <si>
    <r>
      <rPr>
        <sz val="12"/>
        <rFont val="Arial"/>
      </rPr>
      <t xml:space="preserve">Tahu Goreng Bandung </t>
    </r>
  </si>
  <si>
    <r>
      <rPr>
        <sz val="12"/>
        <rFont val="Arial"/>
      </rPr>
      <t xml:space="preserve">Tempe Bacem </t>
    </r>
  </si>
  <si>
    <r>
      <rPr>
        <sz val="12"/>
        <rFont val="Arial"/>
      </rPr>
      <t xml:space="preserve">Dadar Telor / Ceplok Telor </t>
    </r>
  </si>
  <si>
    <r>
      <rPr>
        <sz val="12"/>
        <rFont val="Arial"/>
      </rPr>
      <t xml:space="preserve">Perkedel Jagung </t>
    </r>
  </si>
  <si>
    <r>
      <rPr>
        <sz val="12"/>
        <rFont val="Arial"/>
      </rPr>
      <t xml:space="preserve">Kerupuk </t>
    </r>
  </si>
  <si>
    <r>
      <rPr>
        <sz val="12"/>
        <rFont val="Arial"/>
      </rPr>
      <t xml:space="preserve">Sambal </t>
    </r>
  </si>
  <si>
    <r>
      <rPr>
        <sz val="12"/>
        <rFont val="Arial"/>
      </rPr>
      <t xml:space="preserve">Wingko </t>
    </r>
  </si>
  <si>
    <r>
      <rPr>
        <sz val="12"/>
        <rFont val="Arial"/>
      </rPr>
      <t>Pecak Ikan Nila</t>
    </r>
  </si>
  <si>
    <r>
      <rPr>
        <sz val="12"/>
        <rFont val="Arial"/>
      </rPr>
      <t xml:space="preserve">Pecak Ikan Mas </t>
    </r>
  </si>
  <si>
    <r>
      <rPr>
        <sz val="12"/>
        <rFont val="Arial"/>
      </rPr>
      <t xml:space="preserve">Paket 11 </t>
    </r>
  </si>
  <si>
    <r>
      <rPr>
        <sz val="12"/>
        <rFont val="Arial"/>
      </rPr>
      <t>Paket 12</t>
    </r>
  </si>
  <si>
    <r>
      <rPr>
        <sz val="12"/>
        <rFont val="Arial"/>
      </rPr>
      <t xml:space="preserve">Paket 13 </t>
    </r>
  </si>
  <si>
    <r>
      <rPr>
        <sz val="12"/>
        <rFont val="Arial"/>
      </rPr>
      <t>Paket 14</t>
    </r>
  </si>
  <si>
    <r>
      <rPr>
        <sz val="12"/>
        <rFont val="Arial"/>
      </rPr>
      <t>Paket 15</t>
    </r>
  </si>
  <si>
    <r>
      <rPr>
        <sz val="12"/>
        <rFont val="Arial"/>
      </rPr>
      <t>Paket 16</t>
    </r>
  </si>
  <si>
    <r>
      <rPr>
        <sz val="12"/>
        <rFont val="Arial"/>
      </rPr>
      <t>Paket 17</t>
    </r>
  </si>
  <si>
    <r>
      <rPr>
        <sz val="12"/>
        <rFont val="Arial"/>
      </rPr>
      <t xml:space="preserve">Paket 18 </t>
    </r>
  </si>
  <si>
    <r>
      <rPr>
        <sz val="12"/>
        <rFont val="Arial"/>
      </rPr>
      <t>Sate Maranggi</t>
    </r>
  </si>
  <si>
    <r>
      <rPr>
        <sz val="12"/>
        <rFont val="Arial"/>
      </rPr>
      <t xml:space="preserve">Kremesan </t>
    </r>
  </si>
  <si>
    <r>
      <rPr>
        <sz val="12"/>
        <rFont val="Arial"/>
      </rPr>
      <t>Ayam Kremes Ekoran</t>
    </r>
  </si>
  <si>
    <r>
      <rPr>
        <sz val="12"/>
        <rFont val="Arial"/>
      </rPr>
      <t>Cemilan</t>
    </r>
  </si>
  <si>
    <r>
      <rPr>
        <sz val="12"/>
        <rFont val="Arial"/>
      </rPr>
      <t>Teh Tawar</t>
    </r>
  </si>
  <si>
    <r>
      <rPr>
        <sz val="12"/>
        <rFont val="Arial"/>
      </rPr>
      <t>Es Teh Manis</t>
    </r>
  </si>
  <si>
    <r>
      <rPr>
        <sz val="12"/>
        <rFont val="Arial"/>
      </rPr>
      <t>Es Jeruk</t>
    </r>
  </si>
  <si>
    <r>
      <rPr>
        <sz val="12"/>
        <rFont val="Arial"/>
      </rPr>
      <t>Es Teh Tawar</t>
    </r>
  </si>
  <si>
    <r>
      <rPr>
        <sz val="12"/>
        <rFont val="Arial"/>
      </rPr>
      <t>Teh Botol</t>
    </r>
  </si>
  <si>
    <r>
      <rPr>
        <sz val="12"/>
        <rFont val="Arial"/>
      </rPr>
      <t>Mineral</t>
    </r>
  </si>
  <si>
    <r>
      <rPr>
        <sz val="12"/>
        <rFont val="Arial"/>
      </rPr>
      <t>Air Es</t>
    </r>
  </si>
  <si>
    <r>
      <rPr>
        <sz val="12"/>
        <rFont val="Arial"/>
      </rPr>
      <t>Kopi</t>
    </r>
  </si>
  <si>
    <r>
      <rPr>
        <sz val="12"/>
        <rFont val="Arial"/>
      </rPr>
      <t>Es Batu</t>
    </r>
  </si>
  <si>
    <r>
      <rPr>
        <sz val="12"/>
        <rFont val="Arial"/>
      </rPr>
      <t>Aneka Jus</t>
    </r>
  </si>
  <si>
    <r>
      <rPr>
        <sz val="12"/>
        <rFont val="Arial"/>
      </rPr>
      <t xml:space="preserve">Nasi Timbel </t>
    </r>
  </si>
  <si>
    <r>
      <rPr>
        <sz val="12"/>
        <rFont val="Arial"/>
      </rPr>
      <t>Nasi Tutug Oncom Polos</t>
    </r>
  </si>
  <si>
    <r>
      <rPr>
        <sz val="12"/>
        <rFont val="Arial"/>
      </rPr>
      <t>Nasi Tutug Oncom Polos Goreng</t>
    </r>
  </si>
  <si>
    <r>
      <rPr>
        <sz val="12"/>
        <rFont val="Arial"/>
      </rPr>
      <t xml:space="preserve">Nasi Bakar </t>
    </r>
  </si>
  <si>
    <r>
      <rPr>
        <sz val="12"/>
        <rFont val="Arial"/>
      </rPr>
      <t>Nasi Merah</t>
    </r>
  </si>
  <si>
    <r>
      <rPr>
        <sz val="12"/>
        <rFont val="Arial"/>
      </rPr>
      <t>Nasi Goreng Spesial Bumbu Sunda</t>
    </r>
  </si>
  <si>
    <r>
      <rPr>
        <sz val="12"/>
        <rFont val="Arial"/>
      </rPr>
      <t xml:space="preserve">Paket 1 </t>
    </r>
  </si>
  <si>
    <r>
      <rPr>
        <sz val="12"/>
        <rFont val="Arial"/>
      </rPr>
      <t>Paket 2</t>
    </r>
  </si>
  <si>
    <r>
      <rPr>
        <sz val="12"/>
        <rFont val="Arial"/>
      </rPr>
      <t xml:space="preserve">Paket 3 </t>
    </r>
  </si>
  <si>
    <r>
      <rPr>
        <sz val="12"/>
        <rFont val="Arial"/>
      </rPr>
      <t>Paket 4</t>
    </r>
  </si>
  <si>
    <r>
      <rPr>
        <sz val="12"/>
        <rFont val="Arial"/>
      </rPr>
      <t>Paket 5</t>
    </r>
  </si>
  <si>
    <r>
      <rPr>
        <sz val="12"/>
        <rFont val="Arial"/>
      </rPr>
      <t>Paket 6</t>
    </r>
  </si>
  <si>
    <r>
      <rPr>
        <sz val="12"/>
        <rFont val="Arial"/>
      </rPr>
      <t>Paket 7</t>
    </r>
  </si>
  <si>
    <r>
      <rPr>
        <sz val="12"/>
        <rFont val="Arial"/>
      </rPr>
      <t>Paket 8</t>
    </r>
  </si>
  <si>
    <r>
      <rPr>
        <sz val="12"/>
        <rFont val="Arial"/>
      </rPr>
      <t>Paket 9</t>
    </r>
  </si>
  <si>
    <r>
      <rPr>
        <sz val="12"/>
        <rFont val="Arial"/>
      </rPr>
      <t>Paket 10</t>
    </r>
  </si>
  <si>
    <r>
      <rPr>
        <sz val="12"/>
        <rFont val="Arial"/>
      </rPr>
      <t>Paket A</t>
    </r>
  </si>
  <si>
    <r>
      <rPr>
        <sz val="12"/>
        <rFont val="Arial"/>
      </rPr>
      <t>Paket B</t>
    </r>
  </si>
  <si>
    <r>
      <rPr>
        <sz val="12"/>
        <rFont val="Arial"/>
      </rPr>
      <t>Paket C</t>
    </r>
  </si>
  <si>
    <r>
      <rPr>
        <sz val="12"/>
        <rFont val="Arial"/>
      </rPr>
      <t xml:space="preserve">Paket D </t>
    </r>
  </si>
  <si>
    <r>
      <rPr>
        <sz val="12"/>
        <rFont val="Arial"/>
      </rPr>
      <t>Sop Ikan Gurame</t>
    </r>
  </si>
  <si>
    <r>
      <rPr>
        <sz val="12"/>
        <rFont val="Arial"/>
      </rPr>
      <t xml:space="preserve">Sayur Asem </t>
    </r>
  </si>
  <si>
    <r>
      <rPr>
        <sz val="12"/>
        <rFont val="Arial"/>
      </rPr>
      <t xml:space="preserve">Karedok Bandung </t>
    </r>
  </si>
  <si>
    <r>
      <rPr>
        <sz val="12"/>
        <rFont val="Arial"/>
      </rPr>
      <t>Gepuk Khas Bumbu Sunda</t>
    </r>
  </si>
  <si>
    <r>
      <rPr>
        <sz val="12"/>
        <rFont val="Arial"/>
      </rPr>
      <t xml:space="preserve">Ayam Goreng </t>
    </r>
  </si>
  <si>
    <r>
      <rPr>
        <sz val="12"/>
        <rFont val="Arial"/>
      </rPr>
      <t>Ayam Bakar</t>
    </r>
  </si>
  <si>
    <r>
      <rPr>
        <sz val="12"/>
        <rFont val="Arial"/>
      </rPr>
      <t>Gurame Goreng</t>
    </r>
  </si>
  <si>
    <r>
      <rPr>
        <sz val="12"/>
        <rFont val="Arial"/>
      </rPr>
      <t xml:space="preserve">Gurame Bakar </t>
    </r>
  </si>
  <si>
    <r>
      <rPr>
        <sz val="12"/>
        <rFont val="Arial"/>
      </rPr>
      <t xml:space="preserve">Gurame Asam Manis </t>
    </r>
  </si>
  <si>
    <r>
      <rPr>
        <sz val="12"/>
        <rFont val="Arial"/>
      </rPr>
      <t>Ikan Mas Goreng</t>
    </r>
  </si>
  <si>
    <r>
      <rPr>
        <sz val="12"/>
        <rFont val="Arial"/>
      </rPr>
      <t xml:space="preserve">Ikan Mas Bakar </t>
    </r>
  </si>
  <si>
    <r>
      <rPr>
        <sz val="12"/>
        <rFont val="Arial"/>
      </rPr>
      <t xml:space="preserve">Ikan Nila Goreng </t>
    </r>
  </si>
  <si>
    <r>
      <rPr>
        <sz val="12"/>
        <rFont val="Arial"/>
      </rPr>
      <t xml:space="preserve">Ikan Nila Bakar </t>
    </r>
  </si>
  <si>
    <r>
      <rPr>
        <sz val="12"/>
        <rFont val="Arial"/>
      </rPr>
      <t xml:space="preserve">Ikan Asin Jambal Roti </t>
    </r>
  </si>
  <si>
    <r>
      <rPr>
        <sz val="12"/>
        <rFont val="Arial"/>
      </rPr>
      <t xml:space="preserve">Tahu Goreng Bandung </t>
    </r>
  </si>
  <si>
    <r>
      <rPr>
        <sz val="12"/>
        <rFont val="Arial"/>
      </rPr>
      <t xml:space="preserve">Tempe Bacem </t>
    </r>
  </si>
  <si>
    <r>
      <rPr>
        <sz val="12"/>
        <rFont val="Arial"/>
      </rPr>
      <t xml:space="preserve">Dadar Telor / Ceplok Telor </t>
    </r>
  </si>
  <si>
    <r>
      <rPr>
        <sz val="12"/>
        <rFont val="Arial"/>
      </rPr>
      <t xml:space="preserve">Perkedel Jagung </t>
    </r>
  </si>
  <si>
    <r>
      <rPr>
        <sz val="12"/>
        <rFont val="Arial"/>
      </rPr>
      <t xml:space="preserve">Kerupuk </t>
    </r>
  </si>
  <si>
    <r>
      <rPr>
        <sz val="12"/>
        <rFont val="Arial"/>
      </rPr>
      <t xml:space="preserve">Sambal </t>
    </r>
  </si>
  <si>
    <r>
      <rPr>
        <sz val="12"/>
        <rFont val="Arial"/>
      </rPr>
      <t xml:space="preserve">Wingko </t>
    </r>
  </si>
  <si>
    <r>
      <rPr>
        <sz val="12"/>
        <rFont val="Arial"/>
      </rPr>
      <t>Pecak Ikan Nila</t>
    </r>
  </si>
  <si>
    <r>
      <rPr>
        <sz val="12"/>
        <rFont val="Arial"/>
      </rPr>
      <t xml:space="preserve">Pecak Ikan Mas </t>
    </r>
  </si>
  <si>
    <r>
      <rPr>
        <sz val="12"/>
        <rFont val="Arial"/>
      </rPr>
      <t xml:space="preserve">Paket 11 </t>
    </r>
  </si>
  <si>
    <r>
      <rPr>
        <sz val="12"/>
        <rFont val="Arial"/>
      </rPr>
      <t>Paket 12</t>
    </r>
  </si>
  <si>
    <r>
      <rPr>
        <sz val="12"/>
        <rFont val="Arial"/>
      </rPr>
      <t xml:space="preserve">Paket 13 </t>
    </r>
  </si>
  <si>
    <r>
      <rPr>
        <sz val="12"/>
        <rFont val="Arial"/>
      </rPr>
      <t>Paket 14</t>
    </r>
  </si>
  <si>
    <r>
      <rPr>
        <sz val="12"/>
        <rFont val="Arial"/>
      </rPr>
      <t>Paket 15</t>
    </r>
  </si>
  <si>
    <r>
      <rPr>
        <sz val="12"/>
        <rFont val="Arial"/>
      </rPr>
      <t>Paket 16</t>
    </r>
  </si>
  <si>
    <r>
      <rPr>
        <sz val="12"/>
        <rFont val="Arial"/>
      </rPr>
      <t>Paket 17</t>
    </r>
  </si>
  <si>
    <r>
      <rPr>
        <sz val="12"/>
        <rFont val="Arial"/>
      </rPr>
      <t xml:space="preserve">Paket 18 </t>
    </r>
  </si>
  <si>
    <r>
      <rPr>
        <sz val="12"/>
        <rFont val="Arial"/>
      </rPr>
      <t>Sate Maranggi</t>
    </r>
  </si>
  <si>
    <r>
      <rPr>
        <sz val="12"/>
        <rFont val="Arial"/>
      </rPr>
      <t xml:space="preserve">Kremesan </t>
    </r>
  </si>
  <si>
    <r>
      <rPr>
        <sz val="12"/>
        <rFont val="Arial"/>
      </rPr>
      <t>Ayam Kremes Ekoran</t>
    </r>
  </si>
  <si>
    <r>
      <rPr>
        <sz val="12"/>
        <rFont val="Arial"/>
      </rPr>
      <t>Cemilan</t>
    </r>
  </si>
  <si>
    <r>
      <rPr>
        <sz val="12"/>
        <rFont val="Arial"/>
      </rPr>
      <t>Teh Tawar</t>
    </r>
  </si>
  <si>
    <r>
      <rPr>
        <sz val="12"/>
        <rFont val="Arial"/>
      </rPr>
      <t>Es Teh Manis</t>
    </r>
  </si>
  <si>
    <r>
      <rPr>
        <sz val="12"/>
        <rFont val="Arial"/>
      </rPr>
      <t>Es Jeruk</t>
    </r>
  </si>
  <si>
    <r>
      <rPr>
        <sz val="12"/>
        <rFont val="Arial"/>
      </rPr>
      <t>Es Teh Tawar</t>
    </r>
  </si>
  <si>
    <r>
      <rPr>
        <sz val="12"/>
        <rFont val="Arial"/>
      </rPr>
      <t>Teh Botol</t>
    </r>
  </si>
  <si>
    <r>
      <rPr>
        <sz val="12"/>
        <rFont val="Arial"/>
      </rPr>
      <t>Mineral</t>
    </r>
  </si>
  <si>
    <r>
      <rPr>
        <sz val="12"/>
        <rFont val="Arial"/>
      </rPr>
      <t>Air Es</t>
    </r>
  </si>
  <si>
    <r>
      <rPr>
        <sz val="12"/>
        <rFont val="Arial"/>
      </rPr>
      <t>Kopi</t>
    </r>
  </si>
  <si>
    <r>
      <rPr>
        <sz val="12"/>
        <rFont val="Arial"/>
      </rPr>
      <t>Es Batu</t>
    </r>
  </si>
  <si>
    <r>
      <rPr>
        <sz val="12"/>
        <rFont val="Arial"/>
      </rPr>
      <t>Aneka Jus</t>
    </r>
  </si>
  <si>
    <r>
      <rPr>
        <sz val="12"/>
        <rFont val="Arial"/>
      </rPr>
      <t xml:space="preserve">Es Buah </t>
    </r>
  </si>
  <si>
    <t>Ayam Kremes</t>
  </si>
  <si>
    <t>Februari 2024</t>
  </si>
  <si>
    <t xml:space="preserve">Maret 2024 </t>
  </si>
  <si>
    <t>MEI 2024</t>
  </si>
  <si>
    <t>m1</t>
  </si>
  <si>
    <t>m2</t>
  </si>
  <si>
    <t>m3</t>
  </si>
  <si>
    <t>distance from m1</t>
  </si>
  <si>
    <t>distance from m2</t>
  </si>
  <si>
    <t>Cluster membership</t>
  </si>
  <si>
    <t>senin</t>
  </si>
  <si>
    <t>rabu</t>
  </si>
  <si>
    <t xml:space="preserve">jumat </t>
  </si>
  <si>
    <t>sabtu</t>
  </si>
  <si>
    <t>selasa</t>
  </si>
  <si>
    <t>Distance from m3</t>
  </si>
  <si>
    <t>Minimum distance</t>
  </si>
  <si>
    <t>(Minimum distance)^2</t>
  </si>
  <si>
    <t xml:space="preserve"> </t>
  </si>
  <si>
    <t xml:space="preserve">kamis </t>
  </si>
  <si>
    <t>jumat</t>
  </si>
  <si>
    <t xml:space="preserve">sabtu </t>
  </si>
  <si>
    <t>kamis</t>
  </si>
  <si>
    <t>minggu</t>
  </si>
  <si>
    <t>SSE</t>
  </si>
  <si>
    <t>M1</t>
  </si>
  <si>
    <t>M2</t>
  </si>
  <si>
    <t>M3</t>
  </si>
  <si>
    <t>C2</t>
  </si>
  <si>
    <t>C1</t>
  </si>
  <si>
    <t>C3</t>
  </si>
  <si>
    <t xml:space="preserve">Januari - mei </t>
  </si>
  <si>
    <t>total penjualan per item</t>
  </si>
  <si>
    <t>karedok</t>
  </si>
  <si>
    <t>ikan mas</t>
  </si>
  <si>
    <t>sate maranggi</t>
  </si>
  <si>
    <t>ikan nila</t>
  </si>
  <si>
    <t>ayam</t>
  </si>
  <si>
    <t>gepuk</t>
  </si>
  <si>
    <t>ikan gurame</t>
  </si>
  <si>
    <t>ikan asin</t>
  </si>
  <si>
    <t>tahu</t>
  </si>
  <si>
    <t>tempe</t>
  </si>
  <si>
    <t>perkedel</t>
  </si>
  <si>
    <t>kremesan</t>
  </si>
  <si>
    <t>telor</t>
  </si>
  <si>
    <t>sayur asem</t>
  </si>
  <si>
    <t>wingko</t>
  </si>
  <si>
    <t>jan</t>
  </si>
  <si>
    <t>feb</t>
  </si>
  <si>
    <t>kerupuk</t>
  </si>
  <si>
    <t>totalharian dalam 1 bulan</t>
  </si>
  <si>
    <t>mart</t>
  </si>
  <si>
    <t>april</t>
  </si>
  <si>
    <t>mei</t>
  </si>
  <si>
    <t>jun</t>
  </si>
  <si>
    <t xml:space="preserve">Es Buah </t>
  </si>
  <si>
    <t>geouk</t>
  </si>
  <si>
    <t>temoe</t>
  </si>
  <si>
    <t>ayanm</t>
  </si>
  <si>
    <t>iakn gurame</t>
  </si>
  <si>
    <t>keremesan</t>
  </si>
  <si>
    <t>kremesan, sayur asem, tahu, tempe, SATE MARANGGI</t>
  </si>
  <si>
    <t>JAN</t>
  </si>
  <si>
    <t>FEB</t>
  </si>
  <si>
    <t>MART</t>
  </si>
  <si>
    <t>MEI</t>
  </si>
  <si>
    <t>JUN</t>
  </si>
  <si>
    <t>APRIL</t>
  </si>
  <si>
    <t xml:space="preserve">MEI </t>
  </si>
  <si>
    <t>AYAM GEPUK</t>
  </si>
  <si>
    <t>IKAN GURAME, KRUPUK, KEREMESAN, SATE MARANGGI, SAYUR ASEM, TAHU,TELOR,TEMPE</t>
  </si>
  <si>
    <t xml:space="preserve">AYAM </t>
  </si>
  <si>
    <t>AYAM</t>
  </si>
  <si>
    <t>GEPUK, IKAN MAS, IKAN NILA, KAREDOK, PERKEDEL, WINGKO</t>
  </si>
  <si>
    <t xml:space="preserve">JUNI 2024
</t>
  </si>
  <si>
    <t>ikan gurame,  kerupuk, telor</t>
  </si>
  <si>
    <t>ayam, gepuk,ikan mas, ikan nila, perkedel, wingko,karedok</t>
  </si>
  <si>
    <t>IKAN MAS, IKAN NILA , IKAN GURAME, KAREDOK, KERUPUK , PERKEDEL, TELOR , SAYUR ASEM , WINGKO</t>
  </si>
  <si>
    <t xml:space="preserve">AYAM, GEPUK </t>
  </si>
  <si>
    <t>KREMESAN, SATE MARANGGI,  TAHU, TEMPE</t>
  </si>
  <si>
    <t>IKAN MAS, IKAN NILA, IKAN GURAME, KAREDOK, KERUPUK, PERKEDEL, WINGKO, TELOR</t>
  </si>
  <si>
    <t>KEREMESAN, SATE MARANGGI, SAYUR ASEM, TAHU,TEMPE</t>
  </si>
  <si>
    <t>GEPUK, IKAN MAS, IKAN NILA, IKAN GURAME, KAREDOK, KERUPUK,  PERKEDEL, WINGKO</t>
  </si>
  <si>
    <t xml:space="preserve"> SATE MARANGGI, SAYUR ASEM, TAHU,TELOR,TEMPE,KEREMESAN</t>
  </si>
  <si>
    <t>Bahan Baku</t>
  </si>
  <si>
    <t>NO</t>
  </si>
  <si>
    <t>Distance from m1</t>
  </si>
  <si>
    <t>Distance from m2</t>
  </si>
  <si>
    <t>Januari - juni</t>
  </si>
  <si>
    <t>Ayam</t>
  </si>
  <si>
    <t>Gepuk</t>
  </si>
  <si>
    <t xml:space="preserve">NO </t>
  </si>
  <si>
    <t>Oncom</t>
  </si>
  <si>
    <t>oncom+ayam</t>
  </si>
  <si>
    <t>Oncom + Ayam</t>
  </si>
  <si>
    <t>Fillet dada ayam</t>
  </si>
  <si>
    <t>Fillet dada ayam, Ikan gurame, Ikan mas, Ikan nila, Kerupuk, Sayur asem, Tahu,Telor,Tempe, Wingko</t>
  </si>
  <si>
    <t>Gepuk, Oncom</t>
  </si>
  <si>
    <t xml:space="preserve">Ayam </t>
  </si>
  <si>
    <t>Ikan gurame</t>
  </si>
  <si>
    <t>Ikan mas</t>
  </si>
  <si>
    <t>Ikan nila</t>
  </si>
  <si>
    <t>Kerupuk</t>
  </si>
  <si>
    <t>Sayur asem</t>
  </si>
  <si>
    <t>Tahu</t>
  </si>
  <si>
    <t>Telor</t>
  </si>
  <si>
    <t>Tempe</t>
  </si>
  <si>
    <t>Wingko</t>
  </si>
  <si>
    <t>Distance From m1</t>
  </si>
  <si>
    <t>Cluster</t>
  </si>
  <si>
    <t>bahan</t>
  </si>
  <si>
    <t xml:space="preserve">mei </t>
  </si>
  <si>
    <t>distance m1</t>
  </si>
  <si>
    <t>distance m2</t>
  </si>
  <si>
    <t>distance m3</t>
  </si>
  <si>
    <t>c3</t>
  </si>
  <si>
    <t>c1</t>
  </si>
  <si>
    <t>c2</t>
  </si>
  <si>
    <t>Centroid</t>
  </si>
  <si>
    <t>C1 (Non prioritas)</t>
  </si>
  <si>
    <t>c2 (Menengah</t>
  </si>
  <si>
    <t>c3 (Prioritas)</t>
  </si>
  <si>
    <t>Januari</t>
  </si>
  <si>
    <t>Februari</t>
  </si>
  <si>
    <t>Maret</t>
  </si>
  <si>
    <t>April</t>
  </si>
  <si>
    <t>Mei</t>
  </si>
  <si>
    <t>Juni</t>
  </si>
  <si>
    <t>JUNI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</si>
</sst>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5" x14ac:knownFonts="1">
    <font>
      <sz val="11"/>
      <name val="Calibri"/>
    </font>
    <font>
      <b/>
      <sz val="16"/>
      <color rgb="FF000000"/>
      <name val="Times New Roman"/>
    </font>
    <font>
      <sz val="12"/>
      <color rgb="FF000000"/>
      <name val="Times New Roman"/>
    </font>
    <font>
      <sz val="12"/>
      <name val="Calibri"/>
    </font>
    <font>
      <sz val="12"/>
      <name val="Arial"/>
    </font>
    <font>
      <sz val="11"/>
      <color rgb="FF000000"/>
      <name val="Calibri"/>
    </font>
    <font>
      <sz val="12"/>
      <color rgb="FF000000"/>
      <name val="Times New Roman"/>
    </font>
    <font>
      <sz val="12"/>
      <name val="Calibri"/>
    </font>
    <font>
      <sz val="11"/>
      <color theme="1"/>
      <name val="Calibri"/>
      <family val="2"/>
    </font>
    <font>
      <sz val="12"/>
      <color theme="1"/>
      <name val="Times New Roman"/>
      <family val="1"/>
    </font>
    <font>
      <sz val="12"/>
      <name val="Calibri"/>
      <family val="2"/>
    </font>
    <font>
      <sz val="12"/>
      <color rgb="FF000000"/>
      <name val="Times New Roman"/>
      <family val="1"/>
    </font>
    <font>
      <sz val="11"/>
      <name val="Calibri"/>
      <family val="2"/>
    </font>
    <font>
      <sz val="12"/>
      <name val="Arial"/>
      <family val="2"/>
    </font>
    <font>
      <b/>
      <sz val="16"/>
      <color rgb="FF000000"/>
      <name val="Times New Roman"/>
      <family val="1"/>
    </font>
    <font>
      <sz val="11"/>
      <name val="Calibri"/>
    </font>
    <font>
      <sz val="11"/>
      <name val="Times New Roman"/>
      <family val="1"/>
    </font>
    <font>
      <sz val="12"/>
      <name val="Times New Roman"/>
      <family val="1"/>
    </font>
    <font>
      <b/>
      <sz val="12"/>
      <color rgb="FF000000"/>
      <name val="Times New Roman"/>
      <family val="1"/>
    </font>
    <font>
      <sz val="16"/>
      <color rgb="FF000000"/>
      <name val="Times New Roman"/>
      <family val="1"/>
    </font>
    <font>
      <sz val="10"/>
      <color rgb="FFBFBFBF"/>
      <name val="Arial"/>
      <family val="2"/>
    </font>
    <font>
      <sz val="10"/>
      <color rgb="FF000000"/>
      <name val="Times New Roman"/>
      <family val="1"/>
    </font>
    <font>
      <sz val="12"/>
      <color theme="1"/>
      <name val="Calibri"/>
      <family val="2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none"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5" fillId="2" borderId="0">
      <alignment vertical="center"/>
    </xf>
    <xf numFmtId="0" fontId="15" fillId="2" borderId="0">
      <alignment vertical="center"/>
    </xf>
  </cellStyleXfs>
  <cellXfs count="16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4" fillId="2" borderId="0" xfId="0" applyFont="1" applyFill="1" applyAlignment="1">
      <alignment horizontal="left" vertical="center"/>
    </xf>
    <xf numFmtId="0" fontId="5" fillId="0" borderId="0" xfId="0" applyFont="1" applyAlignment="1"/>
    <xf numFmtId="17" fontId="0" fillId="0" borderId="0" xfId="0" applyNumberFormat="1">
      <alignment vertical="center"/>
    </xf>
    <xf numFmtId="0" fontId="6" fillId="2" borderId="0" xfId="0" applyFont="1" applyFill="1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0" fontId="0" fillId="0" borderId="0" xfId="0" applyAlignment="1">
      <alignment horizontal="center"/>
    </xf>
    <xf numFmtId="0" fontId="8" fillId="3" borderId="0" xfId="0" applyFont="1" applyFill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10" fillId="0" borderId="0" xfId="0" applyFont="1">
      <alignment vertical="center"/>
    </xf>
    <xf numFmtId="0" fontId="12" fillId="0" borderId="0" xfId="0" applyFont="1">
      <alignment vertical="center"/>
    </xf>
    <xf numFmtId="0" fontId="0" fillId="3" borderId="0" xfId="0" applyFill="1">
      <alignment vertical="center"/>
    </xf>
    <xf numFmtId="0" fontId="0" fillId="5" borderId="1" xfId="0" applyFill="1" applyBorder="1">
      <alignment vertical="center"/>
    </xf>
    <xf numFmtId="0" fontId="9" fillId="5" borderId="1" xfId="0" applyFont="1" applyFill="1" applyBorder="1">
      <alignment vertical="center"/>
    </xf>
    <xf numFmtId="0" fontId="11" fillId="5" borderId="1" xfId="0" applyFont="1" applyFill="1" applyBorder="1">
      <alignment vertical="center"/>
    </xf>
    <xf numFmtId="0" fontId="10" fillId="5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9" fillId="3" borderId="1" xfId="0" applyFont="1" applyFill="1" applyBorder="1">
      <alignment vertical="center"/>
    </xf>
    <xf numFmtId="0" fontId="10" fillId="3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9" fillId="4" borderId="1" xfId="0" applyFont="1" applyFill="1" applyBorder="1">
      <alignment vertical="center"/>
    </xf>
    <xf numFmtId="0" fontId="10" fillId="4" borderId="1" xfId="0" applyFont="1" applyFill="1" applyBorder="1">
      <alignment vertical="center"/>
    </xf>
    <xf numFmtId="0" fontId="0" fillId="0" borderId="1" xfId="0" applyBorder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1" xfId="0" applyFont="1" applyFill="1" applyBorder="1">
      <alignment vertical="center"/>
    </xf>
    <xf numFmtId="0" fontId="9" fillId="3" borderId="0" xfId="0" applyFont="1" applyFill="1">
      <alignment vertical="center"/>
    </xf>
    <xf numFmtId="9" fontId="0" fillId="0" borderId="0" xfId="0" applyNumberFormat="1">
      <alignment vertical="center"/>
    </xf>
    <xf numFmtId="0" fontId="13" fillId="2" borderId="0" xfId="0" applyFont="1" applyFill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" xfId="0" applyFont="1" applyBorder="1">
      <alignment vertical="center"/>
    </xf>
    <xf numFmtId="0" fontId="13" fillId="3" borderId="1" xfId="0" applyFont="1" applyFill="1" applyBorder="1" applyAlignment="1">
      <alignment horizontal="left" vertical="center"/>
    </xf>
    <xf numFmtId="0" fontId="11" fillId="3" borderId="1" xfId="0" applyFont="1" applyFill="1" applyBorder="1">
      <alignment vertical="center"/>
    </xf>
    <xf numFmtId="0" fontId="13" fillId="4" borderId="1" xfId="0" applyFont="1" applyFill="1" applyBorder="1" applyAlignment="1">
      <alignment horizontal="left" vertical="center"/>
    </xf>
    <xf numFmtId="0" fontId="11" fillId="4" borderId="1" xfId="0" applyFont="1" applyFill="1" applyBorder="1">
      <alignment vertical="center"/>
    </xf>
    <xf numFmtId="0" fontId="10" fillId="3" borderId="0" xfId="0" applyFont="1" applyFill="1">
      <alignment vertical="center"/>
    </xf>
    <xf numFmtId="0" fontId="11" fillId="3" borderId="0" xfId="0" applyFont="1" applyFill="1">
      <alignment vertical="center"/>
    </xf>
    <xf numFmtId="0" fontId="10" fillId="0" borderId="1" xfId="0" applyFont="1" applyBorder="1">
      <alignment vertical="center"/>
    </xf>
    <xf numFmtId="0" fontId="0" fillId="5" borderId="0" xfId="0" applyFill="1">
      <alignment vertical="center"/>
    </xf>
    <xf numFmtId="0" fontId="13" fillId="5" borderId="0" xfId="0" applyFont="1" applyFill="1" applyAlignment="1">
      <alignment horizontal="left" vertical="center"/>
    </xf>
    <xf numFmtId="0" fontId="10" fillId="5" borderId="0" xfId="0" applyFont="1" applyFill="1">
      <alignment vertical="center"/>
    </xf>
    <xf numFmtId="0" fontId="12" fillId="0" borderId="0" xfId="0" applyFont="1" applyAlignment="1">
      <alignment horizontal="center"/>
    </xf>
    <xf numFmtId="0" fontId="11" fillId="6" borderId="1" xfId="0" applyFont="1" applyFill="1" applyBorder="1">
      <alignment vertical="center"/>
    </xf>
    <xf numFmtId="0" fontId="14" fillId="3" borderId="0" xfId="0" applyFont="1" applyFill="1" applyAlignment="1">
      <alignment horizontal="center" vertical="center"/>
    </xf>
    <xf numFmtId="0" fontId="15" fillId="2" borderId="0" xfId="2">
      <alignment vertical="center"/>
    </xf>
    <xf numFmtId="0" fontId="2" fillId="2" borderId="0" xfId="2" applyFont="1">
      <alignment vertical="center"/>
    </xf>
    <xf numFmtId="0" fontId="3" fillId="2" borderId="0" xfId="2" applyFont="1">
      <alignment vertical="center"/>
    </xf>
    <xf numFmtId="0" fontId="4" fillId="2" borderId="0" xfId="2" applyFont="1" applyAlignment="1">
      <alignment horizontal="left" vertical="center"/>
    </xf>
    <xf numFmtId="0" fontId="2" fillId="2" borderId="0" xfId="2" applyFont="1" applyAlignment="1">
      <alignment horizontal="right" vertical="center"/>
    </xf>
    <xf numFmtId="0" fontId="3" fillId="2" borderId="0" xfId="2" applyFont="1" applyAlignment="1">
      <alignment horizontal="right" vertical="center"/>
    </xf>
    <xf numFmtId="17" fontId="15" fillId="2" borderId="0" xfId="2" applyNumberFormat="1" applyAlignment="1">
      <alignment vertical="center" wrapText="1"/>
    </xf>
    <xf numFmtId="0" fontId="2" fillId="2" borderId="0" xfId="2" applyFont="1" applyAlignment="1">
      <alignment horizontal="center" vertical="center"/>
    </xf>
    <xf numFmtId="0" fontId="3" fillId="2" borderId="0" xfId="2" applyFont="1" applyAlignment="1">
      <alignment horizontal="center" vertical="center"/>
    </xf>
    <xf numFmtId="0" fontId="16" fillId="0" borderId="1" xfId="0" applyFont="1" applyBorder="1">
      <alignment vertical="center"/>
    </xf>
    <xf numFmtId="0" fontId="17" fillId="5" borderId="1" xfId="0" applyFont="1" applyFill="1" applyBorder="1" applyAlignment="1">
      <alignment horizontal="left" vertical="center"/>
    </xf>
    <xf numFmtId="0" fontId="17" fillId="5" borderId="1" xfId="0" applyFont="1" applyFill="1" applyBorder="1">
      <alignment vertical="center"/>
    </xf>
    <xf numFmtId="0" fontId="17" fillId="4" borderId="1" xfId="0" applyFont="1" applyFill="1" applyBorder="1" applyAlignment="1">
      <alignment horizontal="left" vertical="center"/>
    </xf>
    <xf numFmtId="0" fontId="17" fillId="4" borderId="1" xfId="0" applyFont="1" applyFill="1" applyBorder="1">
      <alignment vertical="center"/>
    </xf>
    <xf numFmtId="0" fontId="17" fillId="6" borderId="1" xfId="0" applyFont="1" applyFill="1" applyBorder="1" applyAlignment="1">
      <alignment horizontal="left" vertical="center"/>
    </xf>
    <xf numFmtId="0" fontId="17" fillId="6" borderId="1" xfId="0" applyFont="1" applyFill="1" applyBorder="1">
      <alignment vertical="center"/>
    </xf>
    <xf numFmtId="0" fontId="17" fillId="3" borderId="1" xfId="0" applyFont="1" applyFill="1" applyBorder="1" applyAlignment="1">
      <alignment horizontal="left" vertical="center"/>
    </xf>
    <xf numFmtId="0" fontId="17" fillId="3" borderId="1" xfId="0" applyFont="1" applyFill="1" applyBorder="1">
      <alignment vertical="center"/>
    </xf>
    <xf numFmtId="0" fontId="18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0" fillId="0" borderId="4" xfId="0" applyFont="1" applyBorder="1">
      <alignment vertical="center"/>
    </xf>
    <xf numFmtId="0" fontId="11" fillId="0" borderId="4" xfId="0" applyFont="1" applyBorder="1">
      <alignment vertical="center"/>
    </xf>
    <xf numFmtId="0" fontId="0" fillId="0" borderId="4" xfId="0" applyBorder="1">
      <alignment vertical="center"/>
    </xf>
    <xf numFmtId="0" fontId="0" fillId="4" borderId="6" xfId="0" applyFill="1" applyBorder="1">
      <alignment vertical="center"/>
    </xf>
    <xf numFmtId="0" fontId="13" fillId="4" borderId="7" xfId="0" applyFont="1" applyFill="1" applyBorder="1" applyAlignment="1">
      <alignment horizontal="left" vertical="center"/>
    </xf>
    <xf numFmtId="0" fontId="10" fillId="0" borderId="5" xfId="0" applyFont="1" applyBorder="1">
      <alignment vertical="center"/>
    </xf>
    <xf numFmtId="0" fontId="14" fillId="3" borderId="1" xfId="0" applyFont="1" applyFill="1" applyBorder="1" applyAlignment="1">
      <alignment horizontal="center" vertical="center"/>
    </xf>
    <xf numFmtId="0" fontId="12" fillId="3" borderId="1" xfId="0" applyFont="1" applyFill="1" applyBorder="1">
      <alignment vertical="center"/>
    </xf>
    <xf numFmtId="0" fontId="19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0" fillId="0" borderId="0" xfId="0" applyFont="1">
      <alignment vertical="center"/>
    </xf>
    <xf numFmtId="0" fontId="16" fillId="4" borderId="1" xfId="0" applyFont="1" applyFill="1" applyBorder="1">
      <alignment vertical="center"/>
    </xf>
    <xf numFmtId="0" fontId="16" fillId="3" borderId="1" xfId="0" applyFont="1" applyFill="1" applyBorder="1">
      <alignment vertical="center"/>
    </xf>
    <xf numFmtId="0" fontId="16" fillId="5" borderId="1" xfId="0" applyFont="1" applyFill="1" applyBorder="1">
      <alignment vertical="center"/>
    </xf>
    <xf numFmtId="0" fontId="13" fillId="3" borderId="0" xfId="0" applyFont="1" applyFill="1" applyAlignment="1">
      <alignment horizontal="left" vertical="center"/>
    </xf>
    <xf numFmtId="164" fontId="9" fillId="3" borderId="1" xfId="0" applyNumberFormat="1" applyFont="1" applyFill="1" applyBorder="1">
      <alignment vertical="center"/>
    </xf>
    <xf numFmtId="164" fontId="11" fillId="3" borderId="1" xfId="0" applyNumberFormat="1" applyFont="1" applyFill="1" applyBorder="1">
      <alignment vertical="center"/>
    </xf>
    <xf numFmtId="0" fontId="21" fillId="3" borderId="8" xfId="0" applyFont="1" applyFill="1" applyBorder="1" applyAlignment="1">
      <alignment horizontal="left" vertical="center"/>
    </xf>
    <xf numFmtId="0" fontId="11" fillId="3" borderId="8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top"/>
    </xf>
    <xf numFmtId="0" fontId="22" fillId="3" borderId="1" xfId="0" applyFont="1" applyFill="1" applyBorder="1" applyAlignment="1">
      <alignment horizontal="left" vertical="top"/>
    </xf>
    <xf numFmtId="0" fontId="10" fillId="3" borderId="1" xfId="0" applyFont="1" applyFill="1" applyBorder="1" applyAlignment="1">
      <alignment horizontal="left" vertical="top"/>
    </xf>
    <xf numFmtId="0" fontId="11" fillId="3" borderId="8" xfId="0" applyFont="1" applyFill="1" applyBorder="1" applyAlignment="1">
      <alignment horizontal="left" vertical="top"/>
    </xf>
    <xf numFmtId="164" fontId="9" fillId="3" borderId="1" xfId="0" applyNumberFormat="1" applyFont="1" applyFill="1" applyBorder="1" applyAlignment="1">
      <alignment horizontal="left" vertical="top"/>
    </xf>
    <xf numFmtId="164" fontId="11" fillId="3" borderId="1" xfId="0" applyNumberFormat="1" applyFont="1" applyFill="1" applyBorder="1" applyAlignment="1">
      <alignment horizontal="left" vertical="top"/>
    </xf>
    <xf numFmtId="164" fontId="9" fillId="3" borderId="1" xfId="0" applyNumberFormat="1" applyFont="1" applyFill="1" applyBorder="1" applyAlignment="1">
      <alignment horizontal="left" vertical="center"/>
    </xf>
    <xf numFmtId="164" fontId="11" fillId="3" borderId="1" xfId="0" applyNumberFormat="1" applyFont="1" applyFill="1" applyBorder="1" applyAlignment="1">
      <alignment horizontal="left" vertical="center"/>
    </xf>
    <xf numFmtId="0" fontId="24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24" fillId="3" borderId="1" xfId="0" applyFont="1" applyFill="1" applyBorder="1" applyAlignment="1">
      <alignment horizontal="left" vertical="top"/>
    </xf>
    <xf numFmtId="0" fontId="23" fillId="3" borderId="1" xfId="0" applyFont="1" applyFill="1" applyBorder="1" applyAlignment="1">
      <alignment horizontal="left" vertical="top"/>
    </xf>
    <xf numFmtId="0" fontId="16" fillId="3" borderId="1" xfId="0" applyFont="1" applyFill="1" applyBorder="1" applyAlignment="1">
      <alignment horizontal="left" vertical="top"/>
    </xf>
    <xf numFmtId="164" fontId="23" fillId="3" borderId="1" xfId="0" applyNumberFormat="1" applyFont="1" applyFill="1" applyBorder="1" applyAlignment="1">
      <alignment horizontal="left" vertical="top"/>
    </xf>
    <xf numFmtId="164" fontId="24" fillId="3" borderId="1" xfId="0" applyNumberFormat="1" applyFont="1" applyFill="1" applyBorder="1" applyAlignment="1">
      <alignment horizontal="left" vertical="top"/>
    </xf>
    <xf numFmtId="0" fontId="24" fillId="3" borderId="8" xfId="0" applyFont="1" applyFill="1" applyBorder="1" applyAlignment="1">
      <alignment horizontal="left" vertical="top"/>
    </xf>
    <xf numFmtId="164" fontId="23" fillId="3" borderId="1" xfId="0" applyNumberFormat="1" applyFont="1" applyFill="1" applyBorder="1" applyAlignment="1">
      <alignment horizontal="left" vertical="center"/>
    </xf>
    <xf numFmtId="164" fontId="24" fillId="3" borderId="1" xfId="0" applyNumberFormat="1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  <xf numFmtId="0" fontId="24" fillId="8" borderId="1" xfId="0" applyFont="1" applyFill="1" applyBorder="1" applyAlignment="1">
      <alignment horizontal="left" vertical="top"/>
    </xf>
    <xf numFmtId="0" fontId="24" fillId="8" borderId="3" xfId="0" applyFont="1" applyFill="1" applyBorder="1" applyAlignment="1">
      <alignment horizontal="left" vertical="top"/>
    </xf>
    <xf numFmtId="0" fontId="16" fillId="8" borderId="3" xfId="0" applyFont="1" applyFill="1" applyBorder="1" applyAlignment="1">
      <alignment horizontal="left" vertical="top"/>
    </xf>
    <xf numFmtId="0" fontId="16" fillId="8" borderId="4" xfId="0" applyFont="1" applyFill="1" applyBorder="1" applyAlignment="1">
      <alignment horizontal="left" vertical="top"/>
    </xf>
    <xf numFmtId="0" fontId="24" fillId="8" borderId="8" xfId="0" applyFont="1" applyFill="1" applyBorder="1" applyAlignment="1">
      <alignment horizontal="left" vertical="top"/>
    </xf>
    <xf numFmtId="0" fontId="24" fillId="3" borderId="8" xfId="0" applyFont="1" applyFill="1" applyBorder="1" applyAlignment="1">
      <alignment horizontal="left" vertical="center"/>
    </xf>
    <xf numFmtId="0" fontId="24" fillId="8" borderId="1" xfId="0" applyFont="1" applyFill="1" applyBorder="1" applyAlignment="1">
      <alignment horizontal="left"/>
    </xf>
    <xf numFmtId="0" fontId="24" fillId="8" borderId="3" xfId="0" applyFont="1" applyFill="1" applyBorder="1" applyAlignment="1">
      <alignment horizontal="left"/>
    </xf>
    <xf numFmtId="0" fontId="16" fillId="8" borderId="3" xfId="0" applyFont="1" applyFill="1" applyBorder="1" applyAlignment="1">
      <alignment horizontal="left"/>
    </xf>
    <xf numFmtId="0" fontId="16" fillId="8" borderId="4" xfId="0" applyFont="1" applyFill="1" applyBorder="1" applyAlignment="1">
      <alignment horizontal="left"/>
    </xf>
    <xf numFmtId="0" fontId="24" fillId="8" borderId="8" xfId="0" applyFont="1" applyFill="1" applyBorder="1" applyAlignment="1">
      <alignment horizontal="left"/>
    </xf>
    <xf numFmtId="164" fontId="23" fillId="3" borderId="1" xfId="0" applyNumberFormat="1" applyFont="1" applyFill="1" applyBorder="1" applyAlignment="1">
      <alignment horizontal="left"/>
    </xf>
    <xf numFmtId="164" fontId="24" fillId="3" borderId="1" xfId="0" applyNumberFormat="1" applyFont="1" applyFill="1" applyBorder="1" applyAlignment="1">
      <alignment horizontal="left"/>
    </xf>
    <xf numFmtId="0" fontId="24" fillId="3" borderId="1" xfId="0" applyFont="1" applyFill="1" applyBorder="1" applyAlignment="1">
      <alignment horizontal="left"/>
    </xf>
    <xf numFmtId="0" fontId="12" fillId="3" borderId="1" xfId="0" applyFont="1" applyFill="1" applyBorder="1" applyAlignment="1">
      <alignment horizontal="left"/>
    </xf>
    <xf numFmtId="164" fontId="0" fillId="0" borderId="0" xfId="0" applyNumberFormat="1">
      <alignment vertical="center"/>
    </xf>
    <xf numFmtId="164" fontId="0" fillId="3" borderId="0" xfId="0" applyNumberFormat="1" applyFill="1">
      <alignment vertical="center"/>
    </xf>
    <xf numFmtId="164" fontId="11" fillId="5" borderId="1" xfId="0" applyNumberFormat="1" applyFont="1" applyFill="1" applyBorder="1">
      <alignment vertical="center"/>
    </xf>
    <xf numFmtId="164" fontId="11" fillId="4" borderId="1" xfId="0" applyNumberFormat="1" applyFont="1" applyFill="1" applyBorder="1">
      <alignment vertical="center"/>
    </xf>
    <xf numFmtId="0" fontId="0" fillId="0" borderId="1" xfId="0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1" fillId="3" borderId="2" xfId="0" applyFont="1" applyFill="1" applyBorder="1">
      <alignment vertical="center"/>
    </xf>
    <xf numFmtId="0" fontId="11" fillId="3" borderId="3" xfId="0" applyFont="1" applyFill="1" applyBorder="1">
      <alignment vertical="center"/>
    </xf>
    <xf numFmtId="0" fontId="11" fillId="5" borderId="2" xfId="0" applyFont="1" applyFill="1" applyBorder="1">
      <alignment vertical="center"/>
    </xf>
    <xf numFmtId="0" fontId="11" fillId="5" borderId="3" xfId="0" applyFont="1" applyFill="1" applyBorder="1">
      <alignment vertical="center"/>
    </xf>
    <xf numFmtId="0" fontId="10" fillId="7" borderId="2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1" fillId="4" borderId="2" xfId="0" applyFont="1" applyFill="1" applyBorder="1">
      <alignment vertical="center"/>
    </xf>
    <xf numFmtId="0" fontId="11" fillId="4" borderId="3" xfId="0" applyFont="1" applyFill="1" applyBorder="1">
      <alignment vertical="center"/>
    </xf>
    <xf numFmtId="0" fontId="11" fillId="6" borderId="2" xfId="0" applyFont="1" applyFill="1" applyBorder="1">
      <alignment vertical="center"/>
    </xf>
    <xf numFmtId="0" fontId="11" fillId="6" borderId="3" xfId="0" applyFont="1" applyFill="1" applyBorder="1">
      <alignment vertical="center"/>
    </xf>
    <xf numFmtId="0" fontId="8" fillId="7" borderId="2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9" fillId="5" borderId="2" xfId="0" applyFont="1" applyFill="1" applyBorder="1">
      <alignment vertical="center"/>
    </xf>
    <xf numFmtId="0" fontId="9" fillId="5" borderId="3" xfId="0" applyFont="1" applyFill="1" applyBorder="1">
      <alignment vertical="center"/>
    </xf>
    <xf numFmtId="0" fontId="9" fillId="4" borderId="2" xfId="0" applyFont="1" applyFill="1" applyBorder="1">
      <alignment vertical="center"/>
    </xf>
    <xf numFmtId="0" fontId="9" fillId="4" borderId="3" xfId="0" applyFont="1" applyFill="1" applyBorder="1">
      <alignment vertical="center"/>
    </xf>
    <xf numFmtId="0" fontId="9" fillId="6" borderId="2" xfId="0" applyFont="1" applyFill="1" applyBorder="1">
      <alignment vertical="center"/>
    </xf>
    <xf numFmtId="0" fontId="9" fillId="6" borderId="3" xfId="0" applyFont="1" applyFill="1" applyBorder="1">
      <alignment vertical="center"/>
    </xf>
    <xf numFmtId="0" fontId="9" fillId="3" borderId="2" xfId="0" applyFont="1" applyFill="1" applyBorder="1">
      <alignment vertical="center"/>
    </xf>
    <xf numFmtId="0" fontId="9" fillId="3" borderId="3" xfId="0" applyFont="1" applyFill="1" applyBorder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3">
    <cellStyle name="Normal" xfId="0" builtinId="0"/>
    <cellStyle name="Normal 2" xfId="1" xr:uid="{7C85C725-4BC6-42E7-B15E-542F18707F36}"/>
    <cellStyle name="Normal 3" xfId="2" xr:uid="{285BB1AE-34AB-4544-BF28-B0FD0658DD0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www.wps.cn/officeDocument/2020/cellImage" Target="NUL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422"/>
  <sheetViews>
    <sheetView topLeftCell="A394" zoomScale="85" zoomScaleNormal="85" workbookViewId="0">
      <selection activeCell="AK356" sqref="AK356:AN423"/>
    </sheetView>
  </sheetViews>
  <sheetFormatPr defaultColWidth="10" defaultRowHeight="14.4" x14ac:dyDescent="0.3"/>
  <cols>
    <col min="1" max="1" width="3.5546875" bestFit="1" customWidth="1"/>
    <col min="2" max="2" width="29.6640625" bestFit="1" customWidth="1"/>
    <col min="3" max="3" width="4.6640625" bestFit="1" customWidth="1"/>
    <col min="4" max="4" width="4.44140625" bestFit="1" customWidth="1"/>
    <col min="5" max="6" width="4.6640625" bestFit="1" customWidth="1"/>
    <col min="7" max="7" width="4.88671875" customWidth="1"/>
    <col min="8" max="8" width="4.44140625" customWidth="1"/>
    <col min="9" max="14" width="4.44140625" bestFit="1" customWidth="1"/>
    <col min="15" max="15" width="4.6640625" bestFit="1" customWidth="1"/>
    <col min="16" max="21" width="4.44140625" bestFit="1" customWidth="1"/>
    <col min="22" max="22" width="4.6640625" bestFit="1" customWidth="1"/>
    <col min="23" max="28" width="4.44140625" bestFit="1" customWidth="1"/>
    <col min="29" max="29" width="4.6640625" bestFit="1" customWidth="1"/>
    <col min="30" max="30" width="4.44140625" bestFit="1" customWidth="1"/>
    <col min="31" max="32" width="4.6640625" bestFit="1" customWidth="1"/>
    <col min="33" max="33" width="4.44140625" bestFit="1" customWidth="1"/>
    <col min="34" max="34" width="2.5546875" bestFit="1" customWidth="1"/>
    <col min="45" max="45" width="24.33203125" customWidth="1"/>
  </cols>
  <sheetData>
    <row r="1" spans="1:55" ht="15" customHeight="1" x14ac:dyDescent="0.3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55" ht="15.75" customHeight="1" x14ac:dyDescent="0.3">
      <c r="A2" s="1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5">
        <v>10</v>
      </c>
      <c r="M2" s="5">
        <v>11</v>
      </c>
      <c r="N2" s="5">
        <v>12</v>
      </c>
      <c r="O2" s="5">
        <v>13</v>
      </c>
      <c r="P2" s="5">
        <v>14</v>
      </c>
      <c r="Q2" s="5">
        <v>15</v>
      </c>
      <c r="R2" s="5">
        <v>16</v>
      </c>
      <c r="S2" s="5">
        <v>17</v>
      </c>
      <c r="T2" s="5">
        <v>18</v>
      </c>
      <c r="U2" s="5">
        <v>19</v>
      </c>
      <c r="V2" s="5">
        <v>20</v>
      </c>
      <c r="W2" s="5">
        <v>21</v>
      </c>
      <c r="X2" s="5">
        <v>22</v>
      </c>
      <c r="Y2" s="5">
        <v>23</v>
      </c>
      <c r="Z2" s="5">
        <v>24</v>
      </c>
      <c r="AA2" s="5">
        <v>25</v>
      </c>
      <c r="AB2" s="5">
        <v>26</v>
      </c>
      <c r="AC2" s="5">
        <v>27</v>
      </c>
      <c r="AD2" s="5">
        <v>28</v>
      </c>
      <c r="AE2" s="5">
        <v>29</v>
      </c>
      <c r="AF2" s="5">
        <v>30</v>
      </c>
      <c r="AG2" s="5">
        <v>31</v>
      </c>
      <c r="AH2" s="4"/>
      <c r="AK2">
        <v>1</v>
      </c>
      <c r="AL2">
        <v>2</v>
      </c>
      <c r="AM2">
        <v>3</v>
      </c>
      <c r="AN2">
        <v>4</v>
      </c>
      <c r="AS2" s="17" t="s">
        <v>183</v>
      </c>
      <c r="AT2" s="17"/>
      <c r="AU2" t="s">
        <v>142</v>
      </c>
      <c r="AV2" t="s">
        <v>146</v>
      </c>
      <c r="AW2" t="s">
        <v>143</v>
      </c>
      <c r="AX2" t="s">
        <v>151</v>
      </c>
      <c r="AY2" t="s">
        <v>144</v>
      </c>
      <c r="AZ2" t="s">
        <v>153</v>
      </c>
      <c r="BA2" t="s">
        <v>155</v>
      </c>
      <c r="BB2" t="s">
        <v>150</v>
      </c>
      <c r="BC2" t="s">
        <v>164</v>
      </c>
    </row>
    <row r="3" spans="1:55" ht="15" customHeight="1" x14ac:dyDescent="0.3">
      <c r="A3" s="6"/>
      <c r="B3" s="7" t="s">
        <v>66</v>
      </c>
      <c r="C3" s="3">
        <v>25</v>
      </c>
      <c r="D3" s="3">
        <v>20</v>
      </c>
      <c r="E3" s="3">
        <v>15</v>
      </c>
      <c r="F3" s="3">
        <v>15</v>
      </c>
      <c r="G3" s="3"/>
      <c r="H3" s="3">
        <v>13</v>
      </c>
      <c r="I3" s="3">
        <v>60</v>
      </c>
      <c r="J3" s="3">
        <v>16</v>
      </c>
      <c r="K3" s="3">
        <v>16</v>
      </c>
      <c r="L3" s="3">
        <v>19</v>
      </c>
      <c r="M3" s="3">
        <v>25</v>
      </c>
      <c r="N3" s="3"/>
      <c r="O3" s="3">
        <v>30</v>
      </c>
      <c r="P3" s="3">
        <v>25</v>
      </c>
      <c r="Q3" s="3">
        <v>15</v>
      </c>
      <c r="R3" s="3">
        <v>22</v>
      </c>
      <c r="S3" s="3">
        <v>16</v>
      </c>
      <c r="T3" s="3">
        <v>25</v>
      </c>
      <c r="V3" s="3">
        <v>16</v>
      </c>
      <c r="W3" s="3">
        <v>13</v>
      </c>
      <c r="X3" s="3">
        <v>12</v>
      </c>
      <c r="Y3" s="3">
        <v>12</v>
      </c>
      <c r="Z3" s="3">
        <v>10</v>
      </c>
      <c r="AA3" s="3">
        <v>6</v>
      </c>
      <c r="AC3" s="3">
        <v>16</v>
      </c>
      <c r="AD3" s="3">
        <v>12</v>
      </c>
      <c r="AE3" s="3">
        <v>9</v>
      </c>
      <c r="AF3" s="3">
        <v>6</v>
      </c>
      <c r="AG3" s="3">
        <v>13</v>
      </c>
      <c r="AK3">
        <f>SUM(C3:I3)</f>
        <v>148</v>
      </c>
      <c r="AL3">
        <f>SUM(J3:P3)</f>
        <v>131</v>
      </c>
      <c r="AM3">
        <f>SUM(Q3:W3)</f>
        <v>107</v>
      </c>
      <c r="AN3">
        <f>SUM(X3:AG3)</f>
        <v>96</v>
      </c>
      <c r="AS3">
        <f>SUM(AK3:AQ3)</f>
        <v>482</v>
      </c>
      <c r="AU3">
        <f t="shared" ref="AU3:AU34" si="0">SUM(AK3,AO73,AN144,AL215,AQ285)</f>
        <v>660</v>
      </c>
      <c r="AV3">
        <f t="shared" ref="AV3:AV34" si="1">SUM(AL3,AP73,AO144,AM215,AK285)</f>
        <v>513</v>
      </c>
      <c r="AW3">
        <f t="shared" ref="AW3:AW34" si="2">SUM(AM3,AQ73,AP144,AN215,AL285)</f>
        <v>459</v>
      </c>
      <c r="AX3">
        <f t="shared" ref="AX3:AX34" si="3">SUM(AN3,AK73,AQ144,AO215,AM285)</f>
        <v>474</v>
      </c>
      <c r="AZ3">
        <f t="shared" ref="AZ3:AZ34" si="4">SUM(AP3,AM73,AL144,AQ215,AO285)</f>
        <v>351</v>
      </c>
      <c r="BA3">
        <f t="shared" ref="BA3:BA34" si="5">SUM(AQ3,AN73,AM144,AK215,AP285)</f>
        <v>423</v>
      </c>
      <c r="BC3">
        <f>SUM(AU3:BA3)</f>
        <v>2880</v>
      </c>
    </row>
    <row r="4" spans="1:55" ht="15.6" x14ac:dyDescent="0.3">
      <c r="B4" s="7" t="s">
        <v>67</v>
      </c>
      <c r="C4" s="4">
        <v>30</v>
      </c>
      <c r="D4" s="4">
        <v>15</v>
      </c>
      <c r="E4" s="4">
        <v>2</v>
      </c>
      <c r="F4" s="4">
        <v>20</v>
      </c>
      <c r="G4" s="4"/>
      <c r="H4" s="4">
        <v>20</v>
      </c>
      <c r="I4" s="4">
        <v>40</v>
      </c>
      <c r="J4" s="4">
        <v>13</v>
      </c>
      <c r="K4" s="4">
        <v>23</v>
      </c>
      <c r="L4" s="4">
        <v>6</v>
      </c>
      <c r="M4" s="4">
        <v>30</v>
      </c>
      <c r="N4" s="4"/>
      <c r="O4" s="4">
        <v>15</v>
      </c>
      <c r="P4" s="4">
        <v>30</v>
      </c>
      <c r="Q4" s="4">
        <v>16</v>
      </c>
      <c r="R4" s="4">
        <v>16</v>
      </c>
      <c r="S4" s="4">
        <v>12</v>
      </c>
      <c r="T4" s="4">
        <v>30</v>
      </c>
      <c r="V4" s="4">
        <v>19</v>
      </c>
      <c r="W4" s="4">
        <v>15</v>
      </c>
      <c r="X4" s="4">
        <v>13</v>
      </c>
      <c r="Y4" s="4">
        <v>30</v>
      </c>
      <c r="Z4" s="4">
        <v>20</v>
      </c>
      <c r="AA4" s="4">
        <v>12</v>
      </c>
      <c r="AC4" s="4">
        <v>13</v>
      </c>
      <c r="AD4" s="4">
        <v>22</v>
      </c>
      <c r="AE4" s="4">
        <v>12</v>
      </c>
      <c r="AF4" s="4">
        <v>12</v>
      </c>
      <c r="AG4" s="4">
        <v>15</v>
      </c>
      <c r="AK4">
        <f t="shared" ref="AK4:AK67" si="6">SUM(C4:I4)</f>
        <v>127</v>
      </c>
      <c r="AL4">
        <f t="shared" ref="AL4:AL67" si="7">SUM(J4:P4)</f>
        <v>117</v>
      </c>
      <c r="AM4">
        <f t="shared" ref="AM4:AM67" si="8">SUM(Q4:W4)</f>
        <v>108</v>
      </c>
      <c r="AN4">
        <f t="shared" ref="AN4:AN67" si="9">SUM(X4:AG4)</f>
        <v>149</v>
      </c>
      <c r="AP4">
        <f t="shared" ref="AP4:AP35" si="10">SUM(H4,O4,V4,AC4)</f>
        <v>67</v>
      </c>
      <c r="AQ4">
        <f t="shared" ref="AQ4:AQ35" si="11">SUM(I4,P4,W4,AD4)</f>
        <v>107</v>
      </c>
      <c r="AS4">
        <f>SUM(AK4:AQ4)</f>
        <v>675</v>
      </c>
      <c r="AU4">
        <f t="shared" si="0"/>
        <v>583</v>
      </c>
      <c r="AV4">
        <f t="shared" si="1"/>
        <v>484</v>
      </c>
      <c r="AW4">
        <f t="shared" si="2"/>
        <v>445</v>
      </c>
      <c r="AX4">
        <f t="shared" si="3"/>
        <v>532</v>
      </c>
      <c r="AZ4">
        <f t="shared" si="4"/>
        <v>422</v>
      </c>
      <c r="BA4">
        <f t="shared" si="5"/>
        <v>514</v>
      </c>
      <c r="BC4">
        <f t="shared" ref="BC4:BC67" si="12">SUM(AU4:BA4)</f>
        <v>2980</v>
      </c>
    </row>
    <row r="5" spans="1:55" ht="15" customHeight="1" x14ac:dyDescent="0.3">
      <c r="A5" s="8"/>
      <c r="B5" s="7" t="s">
        <v>68</v>
      </c>
      <c r="C5" s="3">
        <v>2</v>
      </c>
      <c r="D5" s="3">
        <v>2</v>
      </c>
      <c r="E5" s="3">
        <v>20</v>
      </c>
      <c r="F5" s="3">
        <v>6</v>
      </c>
      <c r="G5" s="3"/>
      <c r="H5" s="3">
        <v>5</v>
      </c>
      <c r="I5" s="3">
        <v>6</v>
      </c>
      <c r="J5" s="3">
        <v>3</v>
      </c>
      <c r="K5" s="3">
        <v>9</v>
      </c>
      <c r="L5" s="3">
        <v>3</v>
      </c>
      <c r="M5" s="3">
        <v>2</v>
      </c>
      <c r="N5" s="3"/>
      <c r="O5" s="3">
        <v>6</v>
      </c>
      <c r="P5" s="3">
        <v>2</v>
      </c>
      <c r="Q5" s="3">
        <v>6</v>
      </c>
      <c r="R5" s="3">
        <v>23</v>
      </c>
      <c r="S5" s="3">
        <v>6</v>
      </c>
      <c r="T5" s="3">
        <v>2</v>
      </c>
      <c r="V5" s="3">
        <v>12</v>
      </c>
      <c r="W5" s="3">
        <v>13</v>
      </c>
      <c r="X5" s="3">
        <v>15</v>
      </c>
      <c r="Y5" s="3">
        <v>2</v>
      </c>
      <c r="Z5" s="3">
        <v>3</v>
      </c>
      <c r="AA5" s="3">
        <v>6</v>
      </c>
      <c r="AC5" s="3">
        <v>2</v>
      </c>
      <c r="AD5" s="3">
        <v>13</v>
      </c>
      <c r="AE5" s="4">
        <v>16</v>
      </c>
      <c r="AF5" s="3">
        <v>6</v>
      </c>
      <c r="AG5" s="3">
        <v>13</v>
      </c>
      <c r="AK5">
        <f t="shared" si="6"/>
        <v>41</v>
      </c>
      <c r="AL5">
        <f t="shared" si="7"/>
        <v>25</v>
      </c>
      <c r="AM5">
        <f t="shared" si="8"/>
        <v>62</v>
      </c>
      <c r="AN5">
        <f t="shared" si="9"/>
        <v>76</v>
      </c>
      <c r="AP5">
        <f t="shared" si="10"/>
        <v>25</v>
      </c>
      <c r="AQ5">
        <f t="shared" si="11"/>
        <v>34</v>
      </c>
      <c r="AS5">
        <f t="shared" ref="AS5:AS67" si="13">SUM(AK5:AQ5)</f>
        <v>263</v>
      </c>
      <c r="AU5">
        <f t="shared" si="0"/>
        <v>225</v>
      </c>
      <c r="AV5">
        <f t="shared" si="1"/>
        <v>211</v>
      </c>
      <c r="AW5">
        <f t="shared" si="2"/>
        <v>237</v>
      </c>
      <c r="AX5">
        <f t="shared" si="3"/>
        <v>240</v>
      </c>
      <c r="AZ5">
        <f t="shared" si="4"/>
        <v>174</v>
      </c>
      <c r="BA5">
        <f t="shared" si="5"/>
        <v>196</v>
      </c>
      <c r="BC5">
        <f t="shared" si="12"/>
        <v>1283</v>
      </c>
    </row>
    <row r="6" spans="1:55" ht="15" customHeight="1" x14ac:dyDescent="0.3">
      <c r="B6" s="7" t="s">
        <v>69</v>
      </c>
      <c r="C6" s="3">
        <v>20</v>
      </c>
      <c r="D6" s="3">
        <v>10</v>
      </c>
      <c r="E6" s="3">
        <v>12</v>
      </c>
      <c r="F6" s="3">
        <v>15</v>
      </c>
      <c r="G6" s="3"/>
      <c r="H6" s="3">
        <v>14</v>
      </c>
      <c r="I6" s="3">
        <v>25</v>
      </c>
      <c r="J6" s="3">
        <v>5</v>
      </c>
      <c r="K6" s="3">
        <v>6</v>
      </c>
      <c r="L6" s="3">
        <v>12</v>
      </c>
      <c r="M6" s="3">
        <v>20</v>
      </c>
      <c r="N6" s="3"/>
      <c r="O6" s="3">
        <v>22</v>
      </c>
      <c r="P6" s="3">
        <v>20</v>
      </c>
      <c r="Q6" s="3">
        <v>15</v>
      </c>
      <c r="R6" s="3">
        <v>33</v>
      </c>
      <c r="S6" s="3">
        <v>15</v>
      </c>
      <c r="T6" s="3">
        <v>20</v>
      </c>
      <c r="V6" s="3">
        <v>2</v>
      </c>
      <c r="W6" s="3">
        <v>10</v>
      </c>
      <c r="X6" s="3">
        <v>15</v>
      </c>
      <c r="Y6" s="3">
        <v>22</v>
      </c>
      <c r="Z6" s="3">
        <v>15</v>
      </c>
      <c r="AA6" s="3">
        <v>19</v>
      </c>
      <c r="AC6" s="3">
        <v>5</v>
      </c>
      <c r="AD6" s="3">
        <v>5</v>
      </c>
      <c r="AE6" s="4">
        <v>44</v>
      </c>
      <c r="AF6" s="3">
        <v>19</v>
      </c>
      <c r="AG6" s="3">
        <v>10</v>
      </c>
      <c r="AK6">
        <f t="shared" si="6"/>
        <v>96</v>
      </c>
      <c r="AL6">
        <f t="shared" si="7"/>
        <v>85</v>
      </c>
      <c r="AM6">
        <f t="shared" si="8"/>
        <v>95</v>
      </c>
      <c r="AN6">
        <f t="shared" si="9"/>
        <v>154</v>
      </c>
      <c r="AP6">
        <f t="shared" si="10"/>
        <v>43</v>
      </c>
      <c r="AQ6">
        <f t="shared" si="11"/>
        <v>60</v>
      </c>
      <c r="AS6">
        <f t="shared" si="13"/>
        <v>533</v>
      </c>
      <c r="AU6">
        <f t="shared" si="0"/>
        <v>384</v>
      </c>
      <c r="AV6">
        <f t="shared" si="1"/>
        <v>439</v>
      </c>
      <c r="AW6">
        <f t="shared" si="2"/>
        <v>463</v>
      </c>
      <c r="AX6">
        <f t="shared" si="3"/>
        <v>508</v>
      </c>
      <c r="AZ6">
        <f t="shared" si="4"/>
        <v>367</v>
      </c>
      <c r="BA6">
        <f t="shared" si="5"/>
        <v>434</v>
      </c>
      <c r="BC6">
        <f t="shared" si="12"/>
        <v>2595</v>
      </c>
    </row>
    <row r="7" spans="1:55" ht="15.6" x14ac:dyDescent="0.3">
      <c r="B7" s="7" t="s">
        <v>70</v>
      </c>
      <c r="C7" s="4">
        <v>10</v>
      </c>
      <c r="D7" s="4">
        <v>2</v>
      </c>
      <c r="E7" s="4">
        <v>23</v>
      </c>
      <c r="F7" s="4">
        <v>17</v>
      </c>
      <c r="G7" s="4"/>
      <c r="H7" s="4">
        <v>11</v>
      </c>
      <c r="I7" s="4">
        <v>15</v>
      </c>
      <c r="J7" s="4">
        <v>12</v>
      </c>
      <c r="K7" s="4">
        <v>10</v>
      </c>
      <c r="L7" s="4">
        <v>10</v>
      </c>
      <c r="M7" s="4">
        <v>10</v>
      </c>
      <c r="N7" s="4"/>
      <c r="O7" s="4">
        <v>15</v>
      </c>
      <c r="P7" s="4">
        <v>10</v>
      </c>
      <c r="Q7" s="4">
        <v>12</v>
      </c>
      <c r="R7" s="4">
        <v>26</v>
      </c>
      <c r="S7" s="4">
        <v>8</v>
      </c>
      <c r="T7" s="4">
        <v>10</v>
      </c>
      <c r="V7" s="4">
        <v>6</v>
      </c>
      <c r="W7" s="4">
        <v>9</v>
      </c>
      <c r="X7" s="4">
        <v>5</v>
      </c>
      <c r="Y7" s="4">
        <v>10</v>
      </c>
      <c r="Z7" s="4">
        <v>9</v>
      </c>
      <c r="AA7" s="4">
        <v>15</v>
      </c>
      <c r="AC7" s="4">
        <v>46</v>
      </c>
      <c r="AD7" s="4">
        <v>12</v>
      </c>
      <c r="AE7" s="4">
        <v>26</v>
      </c>
      <c r="AF7" s="4">
        <v>15</v>
      </c>
      <c r="AG7" s="4">
        <v>9</v>
      </c>
      <c r="AK7">
        <f t="shared" si="6"/>
        <v>78</v>
      </c>
      <c r="AL7">
        <f t="shared" si="7"/>
        <v>67</v>
      </c>
      <c r="AM7">
        <f t="shared" si="8"/>
        <v>71</v>
      </c>
      <c r="AN7">
        <f t="shared" si="9"/>
        <v>147</v>
      </c>
      <c r="AP7">
        <f t="shared" si="10"/>
        <v>78</v>
      </c>
      <c r="AQ7">
        <f t="shared" si="11"/>
        <v>46</v>
      </c>
      <c r="AS7">
        <f t="shared" si="13"/>
        <v>487</v>
      </c>
      <c r="AU7">
        <f t="shared" si="0"/>
        <v>389</v>
      </c>
      <c r="AV7">
        <f t="shared" si="1"/>
        <v>359</v>
      </c>
      <c r="AW7">
        <f t="shared" si="2"/>
        <v>408</v>
      </c>
      <c r="AX7">
        <f t="shared" si="3"/>
        <v>412</v>
      </c>
      <c r="AZ7">
        <f t="shared" si="4"/>
        <v>421</v>
      </c>
      <c r="BA7">
        <f t="shared" si="5"/>
        <v>357</v>
      </c>
      <c r="BC7">
        <f t="shared" si="12"/>
        <v>2346</v>
      </c>
    </row>
    <row r="8" spans="1:55" ht="15.6" x14ac:dyDescent="0.3">
      <c r="B8" s="7" t="s">
        <v>71</v>
      </c>
      <c r="C8" s="4">
        <v>9</v>
      </c>
      <c r="D8" s="4">
        <v>5</v>
      </c>
      <c r="E8" s="4">
        <v>6</v>
      </c>
      <c r="F8" s="4">
        <v>9</v>
      </c>
      <c r="G8" s="4"/>
      <c r="H8" s="4">
        <v>12</v>
      </c>
      <c r="I8" s="4">
        <v>10</v>
      </c>
      <c r="J8" s="4">
        <v>2</v>
      </c>
      <c r="K8" s="4">
        <v>9</v>
      </c>
      <c r="L8" s="4">
        <v>9</v>
      </c>
      <c r="M8" s="4">
        <v>9</v>
      </c>
      <c r="N8" s="4"/>
      <c r="O8" s="4">
        <v>6</v>
      </c>
      <c r="P8" s="4">
        <v>9</v>
      </c>
      <c r="Q8" s="4">
        <v>10</v>
      </c>
      <c r="R8" s="4">
        <v>5</v>
      </c>
      <c r="S8" s="4">
        <v>13</v>
      </c>
      <c r="T8" s="4">
        <v>9</v>
      </c>
      <c r="V8" s="4">
        <v>3</v>
      </c>
      <c r="W8" s="4">
        <v>2</v>
      </c>
      <c r="X8" s="4">
        <v>6</v>
      </c>
      <c r="Y8" s="4">
        <v>9</v>
      </c>
      <c r="Z8" s="4">
        <v>5</v>
      </c>
      <c r="AA8" s="4">
        <v>6</v>
      </c>
      <c r="AC8" s="4">
        <v>6</v>
      </c>
      <c r="AD8" s="4">
        <v>10</v>
      </c>
      <c r="AE8" s="4">
        <v>11</v>
      </c>
      <c r="AF8" s="4">
        <v>6</v>
      </c>
      <c r="AG8" s="4">
        <v>2</v>
      </c>
      <c r="AK8">
        <f t="shared" si="6"/>
        <v>51</v>
      </c>
      <c r="AL8">
        <f t="shared" si="7"/>
        <v>44</v>
      </c>
      <c r="AM8">
        <f t="shared" si="8"/>
        <v>42</v>
      </c>
      <c r="AN8">
        <f t="shared" si="9"/>
        <v>61</v>
      </c>
      <c r="AP8">
        <f t="shared" si="10"/>
        <v>27</v>
      </c>
      <c r="AQ8">
        <f t="shared" si="11"/>
        <v>31</v>
      </c>
      <c r="AS8">
        <f t="shared" si="13"/>
        <v>256</v>
      </c>
      <c r="AU8">
        <f t="shared" si="0"/>
        <v>217</v>
      </c>
      <c r="AV8">
        <f t="shared" si="1"/>
        <v>199</v>
      </c>
      <c r="AW8">
        <f t="shared" si="2"/>
        <v>244</v>
      </c>
      <c r="AX8">
        <f t="shared" si="3"/>
        <v>215</v>
      </c>
      <c r="AZ8">
        <f t="shared" si="4"/>
        <v>178</v>
      </c>
      <c r="BA8">
        <f t="shared" si="5"/>
        <v>193</v>
      </c>
      <c r="BC8">
        <f t="shared" si="12"/>
        <v>1246</v>
      </c>
    </row>
    <row r="9" spans="1:55" ht="15.6" x14ac:dyDescent="0.3">
      <c r="B9" s="7" t="s">
        <v>72</v>
      </c>
      <c r="C9" s="4">
        <v>40</v>
      </c>
      <c r="D9" s="4">
        <v>15</v>
      </c>
      <c r="E9" s="4">
        <v>33</v>
      </c>
      <c r="F9" s="4">
        <v>56</v>
      </c>
      <c r="G9" s="4"/>
      <c r="H9" s="4">
        <v>20</v>
      </c>
      <c r="I9" s="4">
        <v>40</v>
      </c>
      <c r="J9" s="4">
        <v>35</v>
      </c>
      <c r="K9" s="4">
        <v>40</v>
      </c>
      <c r="L9" s="4">
        <v>40</v>
      </c>
      <c r="M9" s="4">
        <v>40</v>
      </c>
      <c r="N9" s="4"/>
      <c r="O9" s="4">
        <v>62</v>
      </c>
      <c r="P9" s="4">
        <v>40</v>
      </c>
      <c r="Q9" s="4">
        <v>55</v>
      </c>
      <c r="R9" s="4">
        <v>6</v>
      </c>
      <c r="S9" s="4">
        <v>36</v>
      </c>
      <c r="T9" s="4">
        <v>40</v>
      </c>
      <c r="V9" s="4">
        <v>55</v>
      </c>
      <c r="W9" s="4">
        <v>60</v>
      </c>
      <c r="X9" s="4">
        <v>36</v>
      </c>
      <c r="Y9" s="4">
        <v>40</v>
      </c>
      <c r="Z9" s="4">
        <v>33</v>
      </c>
      <c r="AA9" s="4">
        <v>22</v>
      </c>
      <c r="AC9" s="4">
        <v>8</v>
      </c>
      <c r="AD9" s="4">
        <v>46</v>
      </c>
      <c r="AE9" s="4">
        <v>6</v>
      </c>
      <c r="AF9" s="4">
        <v>22</v>
      </c>
      <c r="AG9" s="4">
        <v>60</v>
      </c>
      <c r="AK9">
        <f t="shared" si="6"/>
        <v>204</v>
      </c>
      <c r="AL9">
        <f t="shared" si="7"/>
        <v>257</v>
      </c>
      <c r="AM9">
        <f t="shared" si="8"/>
        <v>252</v>
      </c>
      <c r="AN9">
        <f t="shared" si="9"/>
        <v>273</v>
      </c>
      <c r="AP9">
        <f t="shared" si="10"/>
        <v>145</v>
      </c>
      <c r="AQ9">
        <f t="shared" si="11"/>
        <v>186</v>
      </c>
      <c r="AS9">
        <f t="shared" si="13"/>
        <v>1317</v>
      </c>
      <c r="AU9">
        <f t="shared" si="0"/>
        <v>1035</v>
      </c>
      <c r="AV9">
        <f t="shared" si="1"/>
        <v>870</v>
      </c>
      <c r="AW9">
        <f t="shared" si="2"/>
        <v>1083</v>
      </c>
      <c r="AX9">
        <f t="shared" si="3"/>
        <v>1027</v>
      </c>
      <c r="AZ9">
        <f t="shared" si="4"/>
        <v>809</v>
      </c>
      <c r="BA9">
        <f t="shared" si="5"/>
        <v>959</v>
      </c>
      <c r="BC9">
        <f t="shared" si="12"/>
        <v>5783</v>
      </c>
    </row>
    <row r="10" spans="1:55" ht="15.6" x14ac:dyDescent="0.3">
      <c r="B10" s="7" t="s">
        <v>73</v>
      </c>
      <c r="C10" s="4">
        <v>30</v>
      </c>
      <c r="D10" s="4">
        <v>12</v>
      </c>
      <c r="E10" s="4">
        <v>22</v>
      </c>
      <c r="F10" s="4">
        <v>23</v>
      </c>
      <c r="G10" s="4"/>
      <c r="H10" s="4">
        <v>22</v>
      </c>
      <c r="I10" s="4">
        <v>33</v>
      </c>
      <c r="J10" s="4">
        <v>30</v>
      </c>
      <c r="K10" s="4">
        <v>30</v>
      </c>
      <c r="L10" s="4">
        <v>30</v>
      </c>
      <c r="M10" s="4">
        <v>30</v>
      </c>
      <c r="N10" s="4"/>
      <c r="O10" s="4">
        <v>32</v>
      </c>
      <c r="P10" s="4">
        <v>30</v>
      </c>
      <c r="Q10" s="4">
        <v>36</v>
      </c>
      <c r="R10" s="4">
        <v>25</v>
      </c>
      <c r="S10" s="4">
        <v>40</v>
      </c>
      <c r="T10" s="4">
        <v>30</v>
      </c>
      <c r="V10" s="4">
        <v>36</v>
      </c>
      <c r="W10" s="4">
        <v>40</v>
      </c>
      <c r="X10" s="4">
        <v>44</v>
      </c>
      <c r="Y10" s="4">
        <v>30</v>
      </c>
      <c r="Z10" s="4">
        <v>25</v>
      </c>
      <c r="AA10" s="4">
        <v>23</v>
      </c>
      <c r="AC10" s="4">
        <v>7</v>
      </c>
      <c r="AD10" s="4">
        <v>22</v>
      </c>
      <c r="AE10" s="4">
        <v>12</v>
      </c>
      <c r="AF10" s="4">
        <v>23</v>
      </c>
      <c r="AG10" s="4">
        <v>40</v>
      </c>
      <c r="AK10">
        <f t="shared" si="6"/>
        <v>142</v>
      </c>
      <c r="AL10">
        <f t="shared" si="7"/>
        <v>182</v>
      </c>
      <c r="AM10">
        <f t="shared" si="8"/>
        <v>207</v>
      </c>
      <c r="AN10">
        <f t="shared" si="9"/>
        <v>226</v>
      </c>
      <c r="AP10">
        <f t="shared" si="10"/>
        <v>97</v>
      </c>
      <c r="AQ10">
        <f t="shared" si="11"/>
        <v>125</v>
      </c>
      <c r="AS10">
        <f t="shared" si="13"/>
        <v>979</v>
      </c>
      <c r="AU10">
        <f t="shared" si="0"/>
        <v>774</v>
      </c>
      <c r="AV10">
        <f t="shared" si="1"/>
        <v>724</v>
      </c>
      <c r="AW10">
        <f t="shared" si="2"/>
        <v>862</v>
      </c>
      <c r="AX10">
        <f t="shared" si="3"/>
        <v>807</v>
      </c>
      <c r="AZ10">
        <f t="shared" si="4"/>
        <v>566</v>
      </c>
      <c r="BA10">
        <f t="shared" si="5"/>
        <v>682</v>
      </c>
      <c r="BC10">
        <f t="shared" si="12"/>
        <v>4415</v>
      </c>
    </row>
    <row r="11" spans="1:55" ht="15.6" x14ac:dyDescent="0.3">
      <c r="B11" s="7" t="s">
        <v>74</v>
      </c>
      <c r="C11" s="4">
        <v>70</v>
      </c>
      <c r="D11" s="4">
        <v>10</v>
      </c>
      <c r="E11" s="4">
        <v>80</v>
      </c>
      <c r="F11" s="4">
        <v>55</v>
      </c>
      <c r="G11" s="4"/>
      <c r="H11" s="4">
        <v>45</v>
      </c>
      <c r="I11" s="4">
        <v>65</v>
      </c>
      <c r="J11" s="4">
        <v>70</v>
      </c>
      <c r="K11" s="4">
        <v>20</v>
      </c>
      <c r="L11" s="4">
        <v>70</v>
      </c>
      <c r="M11" s="4">
        <v>70</v>
      </c>
      <c r="N11" s="4"/>
      <c r="O11" s="4">
        <v>48</v>
      </c>
      <c r="P11" s="4">
        <v>70</v>
      </c>
      <c r="Q11" s="4">
        <v>65</v>
      </c>
      <c r="R11" s="4">
        <v>46</v>
      </c>
      <c r="S11" s="4">
        <v>55</v>
      </c>
      <c r="T11" s="4">
        <v>70</v>
      </c>
      <c r="V11" s="4">
        <v>49</v>
      </c>
      <c r="W11" s="4">
        <v>70</v>
      </c>
      <c r="X11" s="4">
        <v>90</v>
      </c>
      <c r="Y11" s="4">
        <v>19</v>
      </c>
      <c r="Z11" s="4">
        <v>62</v>
      </c>
      <c r="AA11" s="4">
        <v>63</v>
      </c>
      <c r="AC11" s="4">
        <v>4</v>
      </c>
      <c r="AD11" s="4">
        <v>13</v>
      </c>
      <c r="AE11" s="4">
        <v>13</v>
      </c>
      <c r="AF11" s="4">
        <v>63</v>
      </c>
      <c r="AG11" s="4">
        <v>70</v>
      </c>
      <c r="AK11">
        <f t="shared" si="6"/>
        <v>325</v>
      </c>
      <c r="AL11">
        <f t="shared" si="7"/>
        <v>348</v>
      </c>
      <c r="AM11">
        <f t="shared" si="8"/>
        <v>355</v>
      </c>
      <c r="AN11">
        <f t="shared" si="9"/>
        <v>397</v>
      </c>
      <c r="AP11">
        <f t="shared" si="10"/>
        <v>146</v>
      </c>
      <c r="AQ11">
        <f t="shared" si="11"/>
        <v>218</v>
      </c>
      <c r="AS11">
        <f t="shared" si="13"/>
        <v>1789</v>
      </c>
      <c r="AU11">
        <f t="shared" si="0"/>
        <v>1576</v>
      </c>
      <c r="AV11">
        <f t="shared" si="1"/>
        <v>1390</v>
      </c>
      <c r="AW11">
        <f t="shared" si="2"/>
        <v>1600</v>
      </c>
      <c r="AX11">
        <f t="shared" si="3"/>
        <v>1637</v>
      </c>
      <c r="AZ11">
        <f t="shared" si="4"/>
        <v>1194</v>
      </c>
      <c r="BA11">
        <f t="shared" si="5"/>
        <v>1293</v>
      </c>
      <c r="BC11">
        <f t="shared" si="12"/>
        <v>8690</v>
      </c>
    </row>
    <row r="12" spans="1:55" ht="15.6" x14ac:dyDescent="0.3">
      <c r="B12" s="7" t="s">
        <v>75</v>
      </c>
      <c r="C12" s="4">
        <v>50</v>
      </c>
      <c r="D12" s="4">
        <v>20</v>
      </c>
      <c r="E12" s="4">
        <v>60</v>
      </c>
      <c r="F12" s="4">
        <v>50</v>
      </c>
      <c r="G12" s="4"/>
      <c r="H12" s="4">
        <v>80</v>
      </c>
      <c r="I12" s="4">
        <v>45</v>
      </c>
      <c r="J12" s="4">
        <v>12</v>
      </c>
      <c r="K12" s="4">
        <v>13</v>
      </c>
      <c r="L12" s="4">
        <v>50</v>
      </c>
      <c r="M12" s="4">
        <v>50</v>
      </c>
      <c r="N12" s="4"/>
      <c r="O12" s="4">
        <v>25</v>
      </c>
      <c r="P12" s="4">
        <v>50</v>
      </c>
      <c r="Q12" s="4">
        <v>26</v>
      </c>
      <c r="R12" s="4">
        <v>56</v>
      </c>
      <c r="S12" s="4">
        <v>61</v>
      </c>
      <c r="T12" s="4">
        <v>50</v>
      </c>
      <c r="V12" s="4">
        <v>55</v>
      </c>
      <c r="W12" s="4">
        <v>52</v>
      </c>
      <c r="X12" s="4">
        <v>62</v>
      </c>
      <c r="Y12" s="4">
        <v>44</v>
      </c>
      <c r="Z12" s="4">
        <v>45</v>
      </c>
      <c r="AA12" s="4">
        <v>33</v>
      </c>
      <c r="AC12" s="4">
        <v>5</v>
      </c>
      <c r="AD12" s="4">
        <v>36</v>
      </c>
      <c r="AE12" s="4">
        <v>15</v>
      </c>
      <c r="AF12" s="4">
        <v>33</v>
      </c>
      <c r="AG12" s="4">
        <v>52</v>
      </c>
      <c r="AK12">
        <f t="shared" si="6"/>
        <v>305</v>
      </c>
      <c r="AL12">
        <f t="shared" si="7"/>
        <v>200</v>
      </c>
      <c r="AM12">
        <f t="shared" si="8"/>
        <v>300</v>
      </c>
      <c r="AN12">
        <f t="shared" si="9"/>
        <v>325</v>
      </c>
      <c r="AP12">
        <f t="shared" si="10"/>
        <v>165</v>
      </c>
      <c r="AQ12">
        <f t="shared" si="11"/>
        <v>183</v>
      </c>
      <c r="AS12">
        <f t="shared" si="13"/>
        <v>1478</v>
      </c>
      <c r="AU12">
        <f t="shared" si="0"/>
        <v>1086</v>
      </c>
      <c r="AV12">
        <f t="shared" si="1"/>
        <v>1078</v>
      </c>
      <c r="AW12">
        <f t="shared" si="2"/>
        <v>1282</v>
      </c>
      <c r="AX12">
        <f t="shared" si="3"/>
        <v>1312</v>
      </c>
      <c r="AZ12">
        <f t="shared" si="4"/>
        <v>999</v>
      </c>
      <c r="BA12">
        <f t="shared" si="5"/>
        <v>1042</v>
      </c>
      <c r="BC12">
        <f t="shared" si="12"/>
        <v>6799</v>
      </c>
    </row>
    <row r="13" spans="1:55" ht="15.6" x14ac:dyDescent="0.3">
      <c r="B13" s="7" t="s">
        <v>76</v>
      </c>
      <c r="C13" s="4">
        <v>25</v>
      </c>
      <c r="D13" s="4">
        <v>23</v>
      </c>
      <c r="E13" s="4">
        <v>33</v>
      </c>
      <c r="F13" s="4">
        <v>22</v>
      </c>
      <c r="G13" s="4"/>
      <c r="H13" s="4">
        <v>6</v>
      </c>
      <c r="I13" s="4">
        <v>20</v>
      </c>
      <c r="J13" s="4">
        <v>5</v>
      </c>
      <c r="K13" s="4">
        <v>24</v>
      </c>
      <c r="L13" s="4">
        <v>25</v>
      </c>
      <c r="M13" s="4">
        <v>25</v>
      </c>
      <c r="N13" s="4"/>
      <c r="O13" s="4">
        <v>33</v>
      </c>
      <c r="P13" s="4">
        <v>25</v>
      </c>
      <c r="Q13" s="4">
        <v>65</v>
      </c>
      <c r="R13" s="4">
        <v>31</v>
      </c>
      <c r="S13" s="4">
        <v>22</v>
      </c>
      <c r="T13" s="4">
        <v>25</v>
      </c>
      <c r="V13" s="4">
        <v>30</v>
      </c>
      <c r="W13" s="4">
        <v>29</v>
      </c>
      <c r="X13" s="4">
        <v>26</v>
      </c>
      <c r="Y13" s="4">
        <v>25</v>
      </c>
      <c r="Z13" s="4">
        <v>22</v>
      </c>
      <c r="AA13" s="4">
        <v>26</v>
      </c>
      <c r="AC13" s="4">
        <v>29</v>
      </c>
      <c r="AD13" s="4">
        <v>22</v>
      </c>
      <c r="AE13" s="4">
        <v>66</v>
      </c>
      <c r="AF13" s="4">
        <v>26</v>
      </c>
      <c r="AG13" s="4">
        <v>29</v>
      </c>
      <c r="AK13">
        <f t="shared" si="6"/>
        <v>129</v>
      </c>
      <c r="AL13">
        <f t="shared" si="7"/>
        <v>137</v>
      </c>
      <c r="AM13">
        <f t="shared" si="8"/>
        <v>202</v>
      </c>
      <c r="AN13">
        <f t="shared" si="9"/>
        <v>271</v>
      </c>
      <c r="AP13">
        <f t="shared" si="10"/>
        <v>98</v>
      </c>
      <c r="AQ13">
        <f t="shared" si="11"/>
        <v>96</v>
      </c>
      <c r="AS13">
        <f t="shared" si="13"/>
        <v>933</v>
      </c>
      <c r="AU13">
        <f t="shared" si="0"/>
        <v>724</v>
      </c>
      <c r="AV13">
        <f t="shared" si="1"/>
        <v>627</v>
      </c>
      <c r="AW13">
        <f t="shared" si="2"/>
        <v>901</v>
      </c>
      <c r="AX13">
        <f t="shared" si="3"/>
        <v>834</v>
      </c>
      <c r="AZ13">
        <f t="shared" si="4"/>
        <v>658</v>
      </c>
      <c r="BA13">
        <f t="shared" si="5"/>
        <v>740</v>
      </c>
      <c r="BC13">
        <f t="shared" si="12"/>
        <v>4484</v>
      </c>
    </row>
    <row r="14" spans="1:55" ht="15.6" x14ac:dyDescent="0.3">
      <c r="B14" s="7" t="s">
        <v>77</v>
      </c>
      <c r="C14" s="4">
        <v>22</v>
      </c>
      <c r="D14" s="4">
        <v>8</v>
      </c>
      <c r="E14" s="4">
        <v>44</v>
      </c>
      <c r="F14" s="4">
        <v>52</v>
      </c>
      <c r="G14" s="4"/>
      <c r="H14" s="4">
        <v>32</v>
      </c>
      <c r="I14" s="4">
        <v>15</v>
      </c>
      <c r="J14" s="4">
        <v>36</v>
      </c>
      <c r="K14" s="4">
        <v>3</v>
      </c>
      <c r="L14" s="4">
        <v>22</v>
      </c>
      <c r="M14" s="4">
        <v>22</v>
      </c>
      <c r="N14" s="4"/>
      <c r="O14" s="4">
        <v>20</v>
      </c>
      <c r="P14" s="4">
        <v>22</v>
      </c>
      <c r="Q14" s="4">
        <v>30</v>
      </c>
      <c r="R14" s="4">
        <v>10</v>
      </c>
      <c r="S14" s="4">
        <v>10</v>
      </c>
      <c r="T14" s="4">
        <v>22</v>
      </c>
      <c r="V14" s="4">
        <v>36</v>
      </c>
      <c r="W14" s="4">
        <v>33</v>
      </c>
      <c r="X14" s="4">
        <v>69</v>
      </c>
      <c r="Y14" s="4">
        <v>22</v>
      </c>
      <c r="Z14" s="4">
        <v>22</v>
      </c>
      <c r="AA14" s="4">
        <v>16</v>
      </c>
      <c r="AC14" s="4">
        <v>11</v>
      </c>
      <c r="AD14" s="4">
        <v>22</v>
      </c>
      <c r="AE14" s="4">
        <v>22</v>
      </c>
      <c r="AF14" s="4">
        <v>16</v>
      </c>
      <c r="AG14" s="4">
        <v>33</v>
      </c>
      <c r="AK14">
        <f t="shared" si="6"/>
        <v>173</v>
      </c>
      <c r="AL14">
        <f t="shared" si="7"/>
        <v>125</v>
      </c>
      <c r="AM14">
        <f t="shared" si="8"/>
        <v>141</v>
      </c>
      <c r="AN14">
        <f t="shared" si="9"/>
        <v>233</v>
      </c>
      <c r="AP14">
        <f t="shared" si="10"/>
        <v>99</v>
      </c>
      <c r="AQ14">
        <f t="shared" si="11"/>
        <v>92</v>
      </c>
      <c r="AS14">
        <f t="shared" si="13"/>
        <v>863</v>
      </c>
      <c r="AU14">
        <f t="shared" si="0"/>
        <v>797</v>
      </c>
      <c r="AV14">
        <f t="shared" si="1"/>
        <v>534</v>
      </c>
      <c r="AW14">
        <f t="shared" si="2"/>
        <v>648</v>
      </c>
      <c r="AX14">
        <f t="shared" si="3"/>
        <v>739</v>
      </c>
      <c r="AZ14">
        <f t="shared" si="4"/>
        <v>606</v>
      </c>
      <c r="BA14">
        <f t="shared" si="5"/>
        <v>590</v>
      </c>
      <c r="BC14">
        <f t="shared" si="12"/>
        <v>3914</v>
      </c>
    </row>
    <row r="15" spans="1:55" s="4" customFormat="1" ht="15.6" x14ac:dyDescent="0.3">
      <c r="B15" s="7" t="s">
        <v>78</v>
      </c>
      <c r="C15" s="4">
        <v>30</v>
      </c>
      <c r="D15" s="4">
        <v>25</v>
      </c>
      <c r="E15" s="4">
        <v>54</v>
      </c>
      <c r="F15" s="4">
        <v>6</v>
      </c>
      <c r="H15" s="4">
        <v>24</v>
      </c>
      <c r="I15" s="4">
        <v>20</v>
      </c>
      <c r="J15" s="4">
        <v>25</v>
      </c>
      <c r="K15" s="4">
        <v>2</v>
      </c>
      <c r="L15" s="4">
        <v>30</v>
      </c>
      <c r="M15" s="4">
        <v>30</v>
      </c>
      <c r="O15" s="4">
        <v>36</v>
      </c>
      <c r="P15" s="4">
        <v>16</v>
      </c>
      <c r="Q15" s="4">
        <v>26</v>
      </c>
      <c r="R15" s="4">
        <v>15</v>
      </c>
      <c r="S15" s="4">
        <v>16</v>
      </c>
      <c r="T15" s="4">
        <v>30</v>
      </c>
      <c r="V15" s="4">
        <v>22</v>
      </c>
      <c r="W15" s="4">
        <v>35</v>
      </c>
      <c r="X15" s="4">
        <v>44</v>
      </c>
      <c r="Y15" s="4">
        <v>52</v>
      </c>
      <c r="Z15" s="4">
        <v>30</v>
      </c>
      <c r="AA15" s="4">
        <v>24</v>
      </c>
      <c r="AC15" s="4">
        <v>33</v>
      </c>
      <c r="AD15" s="4">
        <v>30</v>
      </c>
      <c r="AE15" s="4">
        <v>25</v>
      </c>
      <c r="AF15" s="4">
        <v>24</v>
      </c>
      <c r="AG15" s="4">
        <v>35</v>
      </c>
      <c r="AK15">
        <f t="shared" si="6"/>
        <v>159</v>
      </c>
      <c r="AL15">
        <f t="shared" si="7"/>
        <v>139</v>
      </c>
      <c r="AM15">
        <f t="shared" si="8"/>
        <v>144</v>
      </c>
      <c r="AN15">
        <f t="shared" si="9"/>
        <v>297</v>
      </c>
      <c r="AO15"/>
      <c r="AP15">
        <f t="shared" si="10"/>
        <v>115</v>
      </c>
      <c r="AQ15">
        <f t="shared" si="11"/>
        <v>101</v>
      </c>
      <c r="AS15">
        <f t="shared" si="13"/>
        <v>955</v>
      </c>
      <c r="AT15"/>
      <c r="AU15">
        <f t="shared" si="0"/>
        <v>788</v>
      </c>
      <c r="AV15">
        <f t="shared" si="1"/>
        <v>496</v>
      </c>
      <c r="AW15">
        <f t="shared" si="2"/>
        <v>688</v>
      </c>
      <c r="AX15">
        <f t="shared" si="3"/>
        <v>834</v>
      </c>
      <c r="AY15"/>
      <c r="AZ15">
        <f t="shared" si="4"/>
        <v>752</v>
      </c>
      <c r="BA15">
        <f t="shared" si="5"/>
        <v>667</v>
      </c>
      <c r="BC15">
        <f t="shared" si="12"/>
        <v>4225</v>
      </c>
    </row>
    <row r="16" spans="1:55" ht="15.6" x14ac:dyDescent="0.3">
      <c r="B16" s="7" t="s">
        <v>79</v>
      </c>
      <c r="C16" s="4">
        <v>15</v>
      </c>
      <c r="D16" s="4">
        <v>20</v>
      </c>
      <c r="E16" s="4">
        <v>12</v>
      </c>
      <c r="F16" s="4">
        <v>4</v>
      </c>
      <c r="G16" s="4"/>
      <c r="H16" s="4">
        <v>19</v>
      </c>
      <c r="I16" s="4">
        <v>16</v>
      </c>
      <c r="J16" s="4">
        <v>2</v>
      </c>
      <c r="K16" s="4">
        <v>63</v>
      </c>
      <c r="L16" s="4">
        <v>15</v>
      </c>
      <c r="M16" s="4">
        <v>15</v>
      </c>
      <c r="N16" s="4"/>
      <c r="O16" s="4">
        <v>45</v>
      </c>
      <c r="P16" s="4">
        <v>15</v>
      </c>
      <c r="Q16" s="4">
        <v>20</v>
      </c>
      <c r="R16" s="4">
        <v>26</v>
      </c>
      <c r="S16" s="4">
        <v>19</v>
      </c>
      <c r="T16" s="4">
        <v>15</v>
      </c>
      <c r="V16" s="4">
        <v>5</v>
      </c>
      <c r="W16" s="4">
        <v>12</v>
      </c>
      <c r="X16" s="4">
        <v>19</v>
      </c>
      <c r="Y16" s="4">
        <v>56</v>
      </c>
      <c r="Z16" s="4">
        <v>15</v>
      </c>
      <c r="AA16" s="4">
        <v>22</v>
      </c>
      <c r="AC16" s="4">
        <v>46</v>
      </c>
      <c r="AD16" s="4">
        <v>15</v>
      </c>
      <c r="AE16" s="4">
        <v>45</v>
      </c>
      <c r="AF16" s="4">
        <v>22</v>
      </c>
      <c r="AG16" s="4">
        <v>12</v>
      </c>
      <c r="AK16">
        <f t="shared" si="6"/>
        <v>86</v>
      </c>
      <c r="AL16">
        <f t="shared" si="7"/>
        <v>155</v>
      </c>
      <c r="AM16">
        <f t="shared" si="8"/>
        <v>97</v>
      </c>
      <c r="AN16">
        <f t="shared" si="9"/>
        <v>252</v>
      </c>
      <c r="AP16">
        <f t="shared" si="10"/>
        <v>115</v>
      </c>
      <c r="AQ16">
        <f t="shared" si="11"/>
        <v>58</v>
      </c>
      <c r="AS16">
        <f t="shared" si="13"/>
        <v>763</v>
      </c>
      <c r="AU16">
        <f t="shared" si="0"/>
        <v>457</v>
      </c>
      <c r="AV16">
        <f t="shared" si="1"/>
        <v>567</v>
      </c>
      <c r="AW16">
        <f t="shared" si="2"/>
        <v>581</v>
      </c>
      <c r="AX16">
        <f t="shared" si="3"/>
        <v>565</v>
      </c>
      <c r="AZ16">
        <f t="shared" si="4"/>
        <v>537</v>
      </c>
      <c r="BA16">
        <f t="shared" si="5"/>
        <v>498</v>
      </c>
      <c r="BC16">
        <f t="shared" si="12"/>
        <v>3205</v>
      </c>
    </row>
    <row r="17" spans="2:55" ht="15.6" x14ac:dyDescent="0.3">
      <c r="B17" s="7" t="s">
        <v>80</v>
      </c>
      <c r="C17" s="4">
        <v>87</v>
      </c>
      <c r="D17" s="4">
        <v>56</v>
      </c>
      <c r="E17" s="4">
        <v>0</v>
      </c>
      <c r="F17" s="4">
        <v>78</v>
      </c>
      <c r="G17" s="4"/>
      <c r="H17" s="4">
        <v>65</v>
      </c>
      <c r="I17" s="4">
        <v>87</v>
      </c>
      <c r="J17" s="4">
        <v>60</v>
      </c>
      <c r="K17" s="4">
        <v>60</v>
      </c>
      <c r="L17" s="4">
        <v>87</v>
      </c>
      <c r="M17" s="4">
        <v>87</v>
      </c>
      <c r="N17" s="4"/>
      <c r="O17" s="4">
        <v>90</v>
      </c>
      <c r="P17" s="4">
        <v>87</v>
      </c>
      <c r="Q17" s="4">
        <v>36</v>
      </c>
      <c r="R17" s="4">
        <v>63</v>
      </c>
      <c r="S17" s="4">
        <v>26</v>
      </c>
      <c r="T17" s="4">
        <v>87</v>
      </c>
      <c r="V17" s="4">
        <v>67</v>
      </c>
      <c r="W17" s="4">
        <v>96</v>
      </c>
      <c r="X17" s="4">
        <v>96</v>
      </c>
      <c r="Y17" s="4">
        <v>87</v>
      </c>
      <c r="Z17" s="4">
        <v>87</v>
      </c>
      <c r="AA17" s="4">
        <v>63</v>
      </c>
      <c r="AC17" s="4">
        <v>136</v>
      </c>
      <c r="AD17" s="4">
        <v>87</v>
      </c>
      <c r="AE17" s="4">
        <v>12</v>
      </c>
      <c r="AF17" s="4">
        <v>63</v>
      </c>
      <c r="AG17" s="4">
        <v>96</v>
      </c>
      <c r="AK17">
        <f t="shared" si="6"/>
        <v>373</v>
      </c>
      <c r="AL17">
        <f t="shared" si="7"/>
        <v>471</v>
      </c>
      <c r="AM17">
        <f t="shared" si="8"/>
        <v>375</v>
      </c>
      <c r="AN17">
        <f t="shared" si="9"/>
        <v>727</v>
      </c>
      <c r="AP17">
        <f t="shared" si="10"/>
        <v>358</v>
      </c>
      <c r="AQ17">
        <f t="shared" si="11"/>
        <v>357</v>
      </c>
      <c r="AS17">
        <f t="shared" si="13"/>
        <v>2661</v>
      </c>
      <c r="AU17">
        <f t="shared" si="0"/>
        <v>1459</v>
      </c>
      <c r="AV17">
        <f t="shared" si="1"/>
        <v>1623</v>
      </c>
      <c r="AW17">
        <f t="shared" si="2"/>
        <v>1785</v>
      </c>
      <c r="AX17">
        <f t="shared" si="3"/>
        <v>2017</v>
      </c>
      <c r="AZ17">
        <f t="shared" si="4"/>
        <v>1762</v>
      </c>
      <c r="BA17">
        <f t="shared" si="5"/>
        <v>1884</v>
      </c>
      <c r="BC17">
        <f t="shared" si="12"/>
        <v>10530</v>
      </c>
    </row>
    <row r="18" spans="2:55" ht="15.6" x14ac:dyDescent="0.3">
      <c r="B18" s="7" t="s">
        <v>81</v>
      </c>
      <c r="C18" s="4">
        <v>168</v>
      </c>
      <c r="D18" s="4">
        <v>120</v>
      </c>
      <c r="E18" s="4">
        <v>123</v>
      </c>
      <c r="F18" s="4">
        <v>100</v>
      </c>
      <c r="G18" s="4"/>
      <c r="H18" s="4">
        <v>85</v>
      </c>
      <c r="I18" s="4">
        <v>170</v>
      </c>
      <c r="J18" s="4">
        <v>92</v>
      </c>
      <c r="K18" s="4">
        <v>100</v>
      </c>
      <c r="L18" s="4">
        <v>168</v>
      </c>
      <c r="M18" s="4">
        <v>168</v>
      </c>
      <c r="N18" s="4"/>
      <c r="O18" s="4">
        <v>152</v>
      </c>
      <c r="P18" s="4">
        <v>136</v>
      </c>
      <c r="Q18" s="4">
        <v>69</v>
      </c>
      <c r="R18" s="4">
        <v>143</v>
      </c>
      <c r="S18" s="4">
        <v>120</v>
      </c>
      <c r="T18" s="4">
        <v>168</v>
      </c>
      <c r="V18" s="4">
        <v>90</v>
      </c>
      <c r="W18" s="4">
        <v>185</v>
      </c>
      <c r="X18" s="4">
        <v>168</v>
      </c>
      <c r="Y18" s="4">
        <v>168</v>
      </c>
      <c r="Z18" s="4">
        <v>145</v>
      </c>
      <c r="AA18" s="4">
        <v>148</v>
      </c>
      <c r="AC18" s="4">
        <v>152</v>
      </c>
      <c r="AD18" s="4">
        <v>80</v>
      </c>
      <c r="AE18" s="4">
        <v>16</v>
      </c>
      <c r="AF18" s="4">
        <v>148</v>
      </c>
      <c r="AG18" s="4">
        <v>185</v>
      </c>
      <c r="AK18">
        <f t="shared" si="6"/>
        <v>766</v>
      </c>
      <c r="AL18">
        <f t="shared" si="7"/>
        <v>816</v>
      </c>
      <c r="AM18">
        <f t="shared" si="8"/>
        <v>775</v>
      </c>
      <c r="AN18">
        <f t="shared" si="9"/>
        <v>1210</v>
      </c>
      <c r="AP18">
        <f t="shared" si="10"/>
        <v>479</v>
      </c>
      <c r="AQ18">
        <f t="shared" si="11"/>
        <v>571</v>
      </c>
      <c r="AS18">
        <f t="shared" si="13"/>
        <v>4617</v>
      </c>
      <c r="AU18">
        <f t="shared" si="0"/>
        <v>3156</v>
      </c>
      <c r="AV18">
        <f t="shared" si="1"/>
        <v>3187</v>
      </c>
      <c r="AW18">
        <f t="shared" si="2"/>
        <v>3676</v>
      </c>
      <c r="AX18">
        <f t="shared" si="3"/>
        <v>4065</v>
      </c>
      <c r="AZ18">
        <f t="shared" si="4"/>
        <v>3194</v>
      </c>
      <c r="BA18">
        <f t="shared" si="5"/>
        <v>3462</v>
      </c>
      <c r="BC18">
        <f t="shared" si="12"/>
        <v>20740</v>
      </c>
    </row>
    <row r="19" spans="2:55" ht="15.6" x14ac:dyDescent="0.3">
      <c r="B19" s="7" t="s">
        <v>82</v>
      </c>
      <c r="C19" s="4">
        <v>100</v>
      </c>
      <c r="D19" s="4">
        <v>60</v>
      </c>
      <c r="E19" s="4">
        <v>20</v>
      </c>
      <c r="F19" s="4">
        <v>80</v>
      </c>
      <c r="G19" s="4"/>
      <c r="H19" s="4">
        <v>62</v>
      </c>
      <c r="I19" s="4">
        <v>50</v>
      </c>
      <c r="J19" s="4">
        <v>65</v>
      </c>
      <c r="K19" s="4">
        <v>2</v>
      </c>
      <c r="L19" s="4">
        <v>100</v>
      </c>
      <c r="M19" s="4">
        <v>60</v>
      </c>
      <c r="N19" s="4"/>
      <c r="O19" s="4">
        <v>112</v>
      </c>
      <c r="P19" s="4">
        <v>96</v>
      </c>
      <c r="Q19" s="4">
        <v>59</v>
      </c>
      <c r="R19" s="4">
        <v>89</v>
      </c>
      <c r="S19" s="4">
        <v>90</v>
      </c>
      <c r="T19" s="4">
        <v>100</v>
      </c>
      <c r="V19" s="4">
        <v>95</v>
      </c>
      <c r="W19" s="4">
        <v>125</v>
      </c>
      <c r="X19" s="4">
        <v>90</v>
      </c>
      <c r="Y19" s="4">
        <v>85</v>
      </c>
      <c r="Z19" s="4">
        <v>80</v>
      </c>
      <c r="AA19" s="4">
        <v>123</v>
      </c>
      <c r="AC19" s="4">
        <v>64</v>
      </c>
      <c r="AD19" s="4">
        <v>96</v>
      </c>
      <c r="AE19" s="4">
        <v>55</v>
      </c>
      <c r="AF19" s="4">
        <v>123</v>
      </c>
      <c r="AG19" s="4">
        <v>125</v>
      </c>
      <c r="AK19">
        <f t="shared" si="6"/>
        <v>372</v>
      </c>
      <c r="AL19">
        <f t="shared" si="7"/>
        <v>435</v>
      </c>
      <c r="AM19">
        <f t="shared" si="8"/>
        <v>558</v>
      </c>
      <c r="AN19">
        <f t="shared" si="9"/>
        <v>841</v>
      </c>
      <c r="AP19">
        <f t="shared" si="10"/>
        <v>333</v>
      </c>
      <c r="AQ19">
        <f t="shared" si="11"/>
        <v>367</v>
      </c>
      <c r="AS19">
        <f t="shared" si="13"/>
        <v>2906</v>
      </c>
      <c r="AU19">
        <f t="shared" si="0"/>
        <v>1607</v>
      </c>
      <c r="AV19">
        <f t="shared" si="1"/>
        <v>1810</v>
      </c>
      <c r="AW19">
        <f t="shared" si="2"/>
        <v>2476</v>
      </c>
      <c r="AX19">
        <f t="shared" si="3"/>
        <v>2511</v>
      </c>
      <c r="AZ19">
        <f t="shared" si="4"/>
        <v>1877</v>
      </c>
      <c r="BA19">
        <f t="shared" si="5"/>
        <v>2234</v>
      </c>
      <c r="BC19">
        <f t="shared" si="12"/>
        <v>12515</v>
      </c>
    </row>
    <row r="20" spans="2:55" ht="15.6" x14ac:dyDescent="0.3">
      <c r="B20" s="7" t="s">
        <v>83</v>
      </c>
      <c r="C20" s="4">
        <v>0</v>
      </c>
      <c r="D20" s="4">
        <v>90</v>
      </c>
      <c r="E20" s="4">
        <v>2</v>
      </c>
      <c r="F20" s="4">
        <v>61</v>
      </c>
      <c r="G20" s="4"/>
      <c r="H20" s="4">
        <v>2</v>
      </c>
      <c r="I20" s="4">
        <v>3</v>
      </c>
      <c r="J20" s="4">
        <v>9</v>
      </c>
      <c r="K20" s="4">
        <v>0</v>
      </c>
      <c r="L20" s="4">
        <v>0</v>
      </c>
      <c r="M20" s="4">
        <v>0</v>
      </c>
      <c r="N20" s="4"/>
      <c r="O20" s="4">
        <v>60</v>
      </c>
      <c r="P20" s="4">
        <v>0</v>
      </c>
      <c r="Q20" s="4">
        <v>2</v>
      </c>
      <c r="R20" s="4">
        <v>2</v>
      </c>
      <c r="S20" s="4">
        <v>2</v>
      </c>
      <c r="T20" s="4">
        <v>0</v>
      </c>
      <c r="V20" s="4">
        <v>2</v>
      </c>
      <c r="W20" s="4">
        <v>3</v>
      </c>
      <c r="X20" s="4">
        <v>3</v>
      </c>
      <c r="Y20" s="4">
        <v>2</v>
      </c>
      <c r="Z20" s="4">
        <v>2</v>
      </c>
      <c r="AA20" s="4">
        <v>2</v>
      </c>
      <c r="AC20" s="4">
        <v>2</v>
      </c>
      <c r="AD20" s="4">
        <v>13</v>
      </c>
      <c r="AE20" s="4">
        <v>6</v>
      </c>
      <c r="AF20" s="4">
        <v>2</v>
      </c>
      <c r="AG20" s="4">
        <v>3</v>
      </c>
      <c r="AK20">
        <f t="shared" si="6"/>
        <v>158</v>
      </c>
      <c r="AL20">
        <f t="shared" si="7"/>
        <v>69</v>
      </c>
      <c r="AM20">
        <f t="shared" si="8"/>
        <v>11</v>
      </c>
      <c r="AN20">
        <f t="shared" si="9"/>
        <v>35</v>
      </c>
      <c r="AP20">
        <f t="shared" si="10"/>
        <v>66</v>
      </c>
      <c r="AQ20">
        <f t="shared" si="11"/>
        <v>19</v>
      </c>
      <c r="AS20">
        <f t="shared" si="13"/>
        <v>358</v>
      </c>
      <c r="AU20">
        <f t="shared" si="0"/>
        <v>425</v>
      </c>
      <c r="AV20">
        <f t="shared" si="1"/>
        <v>223</v>
      </c>
      <c r="AW20">
        <f t="shared" si="2"/>
        <v>179</v>
      </c>
      <c r="AX20">
        <f t="shared" si="3"/>
        <v>269</v>
      </c>
      <c r="AZ20">
        <f t="shared" si="4"/>
        <v>315</v>
      </c>
      <c r="BA20">
        <f t="shared" si="5"/>
        <v>513</v>
      </c>
      <c r="BC20">
        <f t="shared" si="12"/>
        <v>1924</v>
      </c>
    </row>
    <row r="21" spans="2:55" ht="15.6" x14ac:dyDescent="0.3">
      <c r="B21" s="7" t="s">
        <v>84</v>
      </c>
      <c r="C21" s="4">
        <v>90</v>
      </c>
      <c r="D21" s="4">
        <v>50</v>
      </c>
      <c r="E21" s="4">
        <v>25</v>
      </c>
      <c r="F21" s="4">
        <v>25</v>
      </c>
      <c r="G21" s="4"/>
      <c r="H21" s="4">
        <v>32</v>
      </c>
      <c r="I21" s="4">
        <v>90</v>
      </c>
      <c r="J21" s="4">
        <v>56</v>
      </c>
      <c r="K21" s="4">
        <v>90</v>
      </c>
      <c r="L21" s="4">
        <v>90</v>
      </c>
      <c r="M21" s="4">
        <v>90</v>
      </c>
      <c r="N21" s="4"/>
      <c r="O21" s="4">
        <v>36</v>
      </c>
      <c r="P21" s="4">
        <v>56</v>
      </c>
      <c r="Q21" s="4">
        <v>80</v>
      </c>
      <c r="R21" s="4">
        <v>80</v>
      </c>
      <c r="S21" s="4">
        <v>80</v>
      </c>
      <c r="T21" s="4">
        <v>90</v>
      </c>
      <c r="V21" s="4">
        <v>85</v>
      </c>
      <c r="W21" s="4">
        <v>96</v>
      </c>
      <c r="X21" s="4">
        <v>70</v>
      </c>
      <c r="Y21" s="4">
        <v>36</v>
      </c>
      <c r="Z21" s="4">
        <v>70</v>
      </c>
      <c r="AA21" s="4">
        <v>46</v>
      </c>
      <c r="AC21" s="4">
        <v>85</v>
      </c>
      <c r="AD21" s="4">
        <v>80</v>
      </c>
      <c r="AE21" s="4">
        <v>93</v>
      </c>
      <c r="AF21" s="4">
        <v>46</v>
      </c>
      <c r="AG21" s="4">
        <v>96</v>
      </c>
      <c r="AK21">
        <f t="shared" si="6"/>
        <v>312</v>
      </c>
      <c r="AL21">
        <f t="shared" si="7"/>
        <v>418</v>
      </c>
      <c r="AM21">
        <f t="shared" si="8"/>
        <v>511</v>
      </c>
      <c r="AN21">
        <f t="shared" si="9"/>
        <v>622</v>
      </c>
      <c r="AP21">
        <f t="shared" si="10"/>
        <v>238</v>
      </c>
      <c r="AQ21">
        <f t="shared" si="11"/>
        <v>322</v>
      </c>
      <c r="AS21">
        <f t="shared" si="13"/>
        <v>2423</v>
      </c>
      <c r="AU21">
        <f t="shared" si="0"/>
        <v>1502</v>
      </c>
      <c r="AV21">
        <f t="shared" si="1"/>
        <v>1693</v>
      </c>
      <c r="AW21">
        <f t="shared" si="2"/>
        <v>2178</v>
      </c>
      <c r="AX21">
        <f t="shared" si="3"/>
        <v>2040</v>
      </c>
      <c r="AZ21">
        <f t="shared" si="4"/>
        <v>1527</v>
      </c>
      <c r="BA21">
        <f t="shared" si="5"/>
        <v>1781</v>
      </c>
      <c r="BC21">
        <f t="shared" si="12"/>
        <v>10721</v>
      </c>
    </row>
    <row r="22" spans="2:55" ht="15.6" x14ac:dyDescent="0.3">
      <c r="B22" s="7" t="s">
        <v>85</v>
      </c>
      <c r="C22" s="4">
        <v>100</v>
      </c>
      <c r="D22" s="4">
        <v>20</v>
      </c>
      <c r="E22" s="4">
        <v>3</v>
      </c>
      <c r="F22" s="4">
        <v>45</v>
      </c>
      <c r="G22" s="4"/>
      <c r="H22" s="4">
        <v>5</v>
      </c>
      <c r="I22" s="4">
        <v>100</v>
      </c>
      <c r="J22" s="4">
        <v>90</v>
      </c>
      <c r="K22" s="4">
        <v>100</v>
      </c>
      <c r="L22" s="4">
        <v>50</v>
      </c>
      <c r="M22" s="4">
        <v>100</v>
      </c>
      <c r="N22" s="4"/>
      <c r="O22" s="4">
        <v>49</v>
      </c>
      <c r="P22" s="4">
        <v>100</v>
      </c>
      <c r="Q22" s="4">
        <v>120</v>
      </c>
      <c r="R22" s="4">
        <v>93</v>
      </c>
      <c r="S22" s="4">
        <v>36</v>
      </c>
      <c r="T22" s="4">
        <v>100</v>
      </c>
      <c r="V22" s="4">
        <v>93</v>
      </c>
      <c r="W22" s="4">
        <v>85</v>
      </c>
      <c r="X22" s="4">
        <v>50</v>
      </c>
      <c r="Y22" s="4">
        <v>90</v>
      </c>
      <c r="Z22" s="4">
        <v>100</v>
      </c>
      <c r="AA22" s="4">
        <v>80</v>
      </c>
      <c r="AC22" s="4">
        <v>95</v>
      </c>
      <c r="AD22" s="4">
        <v>26</v>
      </c>
      <c r="AE22" s="4">
        <v>25</v>
      </c>
      <c r="AF22" s="4">
        <v>80</v>
      </c>
      <c r="AG22" s="4">
        <v>85</v>
      </c>
      <c r="AK22">
        <f t="shared" si="6"/>
        <v>273</v>
      </c>
      <c r="AL22">
        <f t="shared" si="7"/>
        <v>489</v>
      </c>
      <c r="AM22">
        <f t="shared" si="8"/>
        <v>527</v>
      </c>
      <c r="AN22">
        <f t="shared" si="9"/>
        <v>631</v>
      </c>
      <c r="AP22">
        <f t="shared" si="10"/>
        <v>242</v>
      </c>
      <c r="AQ22">
        <f t="shared" si="11"/>
        <v>311</v>
      </c>
      <c r="AS22">
        <f t="shared" si="13"/>
        <v>2473</v>
      </c>
      <c r="AU22">
        <f t="shared" si="0"/>
        <v>1628</v>
      </c>
      <c r="AV22">
        <f t="shared" si="1"/>
        <v>1921</v>
      </c>
      <c r="AW22">
        <f t="shared" si="2"/>
        <v>2018</v>
      </c>
      <c r="AX22">
        <f t="shared" si="3"/>
        <v>2075</v>
      </c>
      <c r="AZ22">
        <f t="shared" si="4"/>
        <v>1456</v>
      </c>
      <c r="BA22">
        <f t="shared" si="5"/>
        <v>1738</v>
      </c>
      <c r="BC22">
        <f t="shared" si="12"/>
        <v>10836</v>
      </c>
    </row>
    <row r="23" spans="2:55" ht="15.6" x14ac:dyDescent="0.3">
      <c r="B23" s="7" t="s">
        <v>86</v>
      </c>
      <c r="C23" s="4">
        <v>2</v>
      </c>
      <c r="D23" s="4">
        <v>5</v>
      </c>
      <c r="E23" s="4">
        <v>4</v>
      </c>
      <c r="F23" s="4">
        <v>8</v>
      </c>
      <c r="G23" s="4"/>
      <c r="H23" s="4">
        <v>35</v>
      </c>
      <c r="I23" s="4">
        <v>2</v>
      </c>
      <c r="J23" s="4">
        <v>2</v>
      </c>
      <c r="K23" s="4">
        <v>2</v>
      </c>
      <c r="L23" s="4">
        <v>63</v>
      </c>
      <c r="M23" s="4">
        <v>2</v>
      </c>
      <c r="N23" s="4"/>
      <c r="O23" s="4">
        <v>6</v>
      </c>
      <c r="P23" s="4">
        <v>2</v>
      </c>
      <c r="Q23" s="4">
        <v>0</v>
      </c>
      <c r="R23" s="4">
        <v>3</v>
      </c>
      <c r="S23" s="4">
        <v>5</v>
      </c>
      <c r="T23" s="4">
        <v>2</v>
      </c>
      <c r="V23" s="4">
        <v>3</v>
      </c>
      <c r="W23" s="4">
        <v>13</v>
      </c>
      <c r="X23" s="4">
        <v>2</v>
      </c>
      <c r="Y23" s="4">
        <v>2</v>
      </c>
      <c r="Z23" s="4">
        <v>2</v>
      </c>
      <c r="AA23" s="4">
        <v>6</v>
      </c>
      <c r="AC23" s="4">
        <v>6</v>
      </c>
      <c r="AD23" s="4">
        <v>62</v>
      </c>
      <c r="AE23" s="4">
        <v>45</v>
      </c>
      <c r="AF23" s="4">
        <v>6</v>
      </c>
      <c r="AG23" s="4">
        <v>13</v>
      </c>
      <c r="AK23">
        <f t="shared" si="6"/>
        <v>56</v>
      </c>
      <c r="AL23">
        <f t="shared" si="7"/>
        <v>77</v>
      </c>
      <c r="AM23">
        <f t="shared" si="8"/>
        <v>26</v>
      </c>
      <c r="AN23">
        <f t="shared" si="9"/>
        <v>144</v>
      </c>
      <c r="AP23">
        <f t="shared" si="10"/>
        <v>50</v>
      </c>
      <c r="AQ23">
        <f t="shared" si="11"/>
        <v>79</v>
      </c>
      <c r="AS23">
        <f t="shared" si="13"/>
        <v>432</v>
      </c>
      <c r="AU23">
        <f t="shared" si="0"/>
        <v>255</v>
      </c>
      <c r="AV23">
        <f t="shared" si="1"/>
        <v>174</v>
      </c>
      <c r="AW23">
        <f t="shared" si="2"/>
        <v>408</v>
      </c>
      <c r="AX23">
        <f t="shared" si="3"/>
        <v>235</v>
      </c>
      <c r="AZ23">
        <f t="shared" si="4"/>
        <v>272</v>
      </c>
      <c r="BA23">
        <f t="shared" si="5"/>
        <v>289</v>
      </c>
      <c r="BC23">
        <f t="shared" si="12"/>
        <v>1633</v>
      </c>
    </row>
    <row r="24" spans="2:55" ht="15.6" x14ac:dyDescent="0.3">
      <c r="B24" s="7" t="s">
        <v>87</v>
      </c>
      <c r="C24" s="4">
        <v>16</v>
      </c>
      <c r="D24" s="4">
        <v>6</v>
      </c>
      <c r="E24" s="4">
        <v>20</v>
      </c>
      <c r="F24" s="4">
        <v>17</v>
      </c>
      <c r="G24" s="4"/>
      <c r="H24" s="4">
        <v>46</v>
      </c>
      <c r="I24" s="4">
        <v>16</v>
      </c>
      <c r="J24" s="4">
        <v>16</v>
      </c>
      <c r="K24" s="4">
        <v>16</v>
      </c>
      <c r="L24" s="4">
        <v>12</v>
      </c>
      <c r="M24" s="4">
        <v>16</v>
      </c>
      <c r="N24" s="4"/>
      <c r="O24" s="4">
        <v>3</v>
      </c>
      <c r="P24" s="4">
        <v>16</v>
      </c>
      <c r="Q24" s="4">
        <v>0</v>
      </c>
      <c r="R24" s="4">
        <v>14</v>
      </c>
      <c r="S24" s="4">
        <v>16</v>
      </c>
      <c r="T24" s="4">
        <v>16</v>
      </c>
      <c r="V24" s="4">
        <v>19</v>
      </c>
      <c r="W24" s="4">
        <v>12</v>
      </c>
      <c r="X24" s="4">
        <v>16</v>
      </c>
      <c r="Y24" s="4">
        <v>11</v>
      </c>
      <c r="Z24" s="4">
        <v>16</v>
      </c>
      <c r="AA24" s="4">
        <v>15</v>
      </c>
      <c r="AC24" s="4">
        <v>22</v>
      </c>
      <c r="AD24" s="4">
        <v>12</v>
      </c>
      <c r="AE24" s="4">
        <v>16</v>
      </c>
      <c r="AF24" s="4">
        <v>15</v>
      </c>
      <c r="AG24" s="4">
        <v>12</v>
      </c>
      <c r="AK24">
        <f t="shared" si="6"/>
        <v>121</v>
      </c>
      <c r="AL24">
        <f t="shared" si="7"/>
        <v>79</v>
      </c>
      <c r="AM24">
        <f t="shared" si="8"/>
        <v>77</v>
      </c>
      <c r="AN24">
        <f t="shared" si="9"/>
        <v>135</v>
      </c>
      <c r="AP24">
        <f t="shared" si="10"/>
        <v>90</v>
      </c>
      <c r="AQ24">
        <f t="shared" si="11"/>
        <v>56</v>
      </c>
      <c r="AS24">
        <f t="shared" si="13"/>
        <v>558</v>
      </c>
      <c r="AU24">
        <f t="shared" si="0"/>
        <v>417</v>
      </c>
      <c r="AV24">
        <f t="shared" si="1"/>
        <v>394</v>
      </c>
      <c r="AW24">
        <f t="shared" si="2"/>
        <v>400</v>
      </c>
      <c r="AX24">
        <f t="shared" si="3"/>
        <v>426</v>
      </c>
      <c r="AZ24">
        <f t="shared" si="4"/>
        <v>432</v>
      </c>
      <c r="BA24">
        <f t="shared" si="5"/>
        <v>345</v>
      </c>
      <c r="BC24">
        <f t="shared" si="12"/>
        <v>2414</v>
      </c>
    </row>
    <row r="25" spans="2:55" ht="15.6" x14ac:dyDescent="0.3">
      <c r="B25" s="7" t="s">
        <v>88</v>
      </c>
      <c r="C25" s="4">
        <v>20</v>
      </c>
      <c r="D25" s="4">
        <v>20</v>
      </c>
      <c r="E25" s="4">
        <v>4</v>
      </c>
      <c r="F25" s="4">
        <v>4</v>
      </c>
      <c r="G25" s="4"/>
      <c r="H25" s="4">
        <v>2</v>
      </c>
      <c r="I25" s="4">
        <v>20</v>
      </c>
      <c r="J25" s="4">
        <v>20</v>
      </c>
      <c r="K25" s="4">
        <v>20</v>
      </c>
      <c r="L25" s="4">
        <v>32</v>
      </c>
      <c r="M25" s="4">
        <v>20</v>
      </c>
      <c r="N25" s="4"/>
      <c r="O25" s="4">
        <v>20</v>
      </c>
      <c r="P25" s="4">
        <v>18</v>
      </c>
      <c r="Q25" s="4">
        <v>25</v>
      </c>
      <c r="R25" s="4">
        <v>15</v>
      </c>
      <c r="S25" s="4">
        <v>15</v>
      </c>
      <c r="T25" s="4">
        <v>20</v>
      </c>
      <c r="V25" s="4">
        <v>24</v>
      </c>
      <c r="W25" s="4">
        <v>20</v>
      </c>
      <c r="X25" s="4">
        <v>20</v>
      </c>
      <c r="Y25" s="4">
        <v>26</v>
      </c>
      <c r="Z25" s="4">
        <v>20</v>
      </c>
      <c r="AA25" s="4">
        <v>13</v>
      </c>
      <c r="AC25" s="4">
        <v>36</v>
      </c>
      <c r="AD25" s="4">
        <v>2</v>
      </c>
      <c r="AE25" s="4">
        <v>6</v>
      </c>
      <c r="AF25" s="4">
        <v>13</v>
      </c>
      <c r="AG25" s="4">
        <v>20</v>
      </c>
      <c r="AK25">
        <f t="shared" si="6"/>
        <v>70</v>
      </c>
      <c r="AL25">
        <f t="shared" si="7"/>
        <v>130</v>
      </c>
      <c r="AM25">
        <f t="shared" si="8"/>
        <v>119</v>
      </c>
      <c r="AN25">
        <f t="shared" si="9"/>
        <v>156</v>
      </c>
      <c r="AP25">
        <f t="shared" si="10"/>
        <v>82</v>
      </c>
      <c r="AQ25">
        <f t="shared" si="11"/>
        <v>60</v>
      </c>
      <c r="AS25">
        <f t="shared" si="13"/>
        <v>617</v>
      </c>
      <c r="AU25">
        <f t="shared" si="0"/>
        <v>530</v>
      </c>
      <c r="AV25">
        <f t="shared" si="1"/>
        <v>410</v>
      </c>
      <c r="AW25">
        <f t="shared" si="2"/>
        <v>515</v>
      </c>
      <c r="AX25">
        <f t="shared" si="3"/>
        <v>470</v>
      </c>
      <c r="AZ25">
        <f t="shared" si="4"/>
        <v>386</v>
      </c>
      <c r="BA25">
        <f t="shared" si="5"/>
        <v>415</v>
      </c>
      <c r="BC25">
        <f t="shared" si="12"/>
        <v>2726</v>
      </c>
    </row>
    <row r="26" spans="2:55" ht="15.6" x14ac:dyDescent="0.3">
      <c r="B26" s="7" t="s">
        <v>89</v>
      </c>
      <c r="C26" s="4">
        <v>15</v>
      </c>
      <c r="D26" s="4">
        <v>20</v>
      </c>
      <c r="E26" s="4">
        <v>6</v>
      </c>
      <c r="F26" s="4">
        <v>5</v>
      </c>
      <c r="G26" s="4"/>
      <c r="H26" s="4">
        <v>5</v>
      </c>
      <c r="I26" s="4">
        <v>15</v>
      </c>
      <c r="J26" s="4">
        <v>15</v>
      </c>
      <c r="K26" s="4">
        <v>15</v>
      </c>
      <c r="L26" s="4">
        <v>16</v>
      </c>
      <c r="M26" s="4">
        <v>15</v>
      </c>
      <c r="N26" s="4"/>
      <c r="O26" s="4">
        <v>15</v>
      </c>
      <c r="P26" s="4">
        <v>16</v>
      </c>
      <c r="Q26" s="4">
        <v>19</v>
      </c>
      <c r="R26" s="4">
        <v>18</v>
      </c>
      <c r="S26" s="4">
        <v>8</v>
      </c>
      <c r="T26" s="4">
        <v>15</v>
      </c>
      <c r="V26" s="4">
        <v>16</v>
      </c>
      <c r="W26" s="4">
        <v>15</v>
      </c>
      <c r="X26" s="4">
        <v>15</v>
      </c>
      <c r="Y26" s="4">
        <v>12</v>
      </c>
      <c r="Z26" s="4">
        <v>12</v>
      </c>
      <c r="AA26" s="4">
        <v>14</v>
      </c>
      <c r="AC26" s="4">
        <v>18</v>
      </c>
      <c r="AD26" s="4">
        <v>15</v>
      </c>
      <c r="AE26" s="4">
        <v>12</v>
      </c>
      <c r="AF26" s="4">
        <v>14</v>
      </c>
      <c r="AG26" s="4">
        <v>15</v>
      </c>
      <c r="AK26">
        <f t="shared" si="6"/>
        <v>66</v>
      </c>
      <c r="AL26">
        <f t="shared" si="7"/>
        <v>92</v>
      </c>
      <c r="AM26">
        <f t="shared" si="8"/>
        <v>91</v>
      </c>
      <c r="AN26">
        <f t="shared" si="9"/>
        <v>127</v>
      </c>
      <c r="AP26">
        <f t="shared" si="10"/>
        <v>54</v>
      </c>
      <c r="AQ26">
        <f t="shared" si="11"/>
        <v>61</v>
      </c>
      <c r="AS26">
        <f t="shared" si="13"/>
        <v>491</v>
      </c>
      <c r="AU26">
        <f t="shared" si="0"/>
        <v>330</v>
      </c>
      <c r="AV26">
        <f t="shared" si="1"/>
        <v>340</v>
      </c>
      <c r="AW26">
        <f t="shared" si="2"/>
        <v>390</v>
      </c>
      <c r="AX26">
        <f t="shared" si="3"/>
        <v>389</v>
      </c>
      <c r="AZ26">
        <f t="shared" si="4"/>
        <v>313</v>
      </c>
      <c r="BA26">
        <f t="shared" si="5"/>
        <v>376</v>
      </c>
      <c r="BC26">
        <f t="shared" si="12"/>
        <v>2138</v>
      </c>
    </row>
    <row r="27" spans="2:55" ht="15.6" x14ac:dyDescent="0.3">
      <c r="B27" s="7" t="s">
        <v>90</v>
      </c>
      <c r="C27" s="4">
        <v>20</v>
      </c>
      <c r="D27" s="4">
        <v>16</v>
      </c>
      <c r="E27" s="4">
        <v>12</v>
      </c>
      <c r="F27" s="4">
        <v>22</v>
      </c>
      <c r="G27" s="4"/>
      <c r="H27" s="4">
        <v>70</v>
      </c>
      <c r="I27" s="4">
        <v>20</v>
      </c>
      <c r="J27" s="4">
        <v>20</v>
      </c>
      <c r="K27" s="4">
        <v>20</v>
      </c>
      <c r="L27" s="4">
        <v>15</v>
      </c>
      <c r="M27" s="4">
        <v>20</v>
      </c>
      <c r="N27" s="4"/>
      <c r="O27" s="4">
        <v>20</v>
      </c>
      <c r="P27" s="4">
        <v>26</v>
      </c>
      <c r="Q27" s="4">
        <v>19</v>
      </c>
      <c r="R27" s="4">
        <v>22</v>
      </c>
      <c r="S27" s="4">
        <v>42</v>
      </c>
      <c r="T27" s="4">
        <v>20</v>
      </c>
      <c r="V27" s="4">
        <v>13</v>
      </c>
      <c r="W27" s="4">
        <v>20</v>
      </c>
      <c r="X27" s="4">
        <v>20</v>
      </c>
      <c r="Y27" s="4">
        <v>22</v>
      </c>
      <c r="Z27" s="4">
        <v>10</v>
      </c>
      <c r="AA27" s="4">
        <v>14</v>
      </c>
      <c r="AC27" s="4">
        <v>16</v>
      </c>
      <c r="AD27" s="4">
        <v>20</v>
      </c>
      <c r="AE27" s="4">
        <v>18</v>
      </c>
      <c r="AF27" s="4">
        <v>14</v>
      </c>
      <c r="AG27" s="4">
        <v>20</v>
      </c>
      <c r="AK27">
        <f t="shared" si="6"/>
        <v>160</v>
      </c>
      <c r="AL27">
        <f t="shared" si="7"/>
        <v>121</v>
      </c>
      <c r="AM27">
        <f t="shared" si="8"/>
        <v>136</v>
      </c>
      <c r="AN27">
        <f t="shared" si="9"/>
        <v>154</v>
      </c>
      <c r="AP27">
        <f t="shared" si="10"/>
        <v>119</v>
      </c>
      <c r="AQ27">
        <f t="shared" si="11"/>
        <v>86</v>
      </c>
      <c r="AS27">
        <f t="shared" si="13"/>
        <v>776</v>
      </c>
      <c r="AU27">
        <f t="shared" si="0"/>
        <v>568</v>
      </c>
      <c r="AV27">
        <f t="shared" si="1"/>
        <v>598</v>
      </c>
      <c r="AW27">
        <f t="shared" si="2"/>
        <v>641</v>
      </c>
      <c r="AX27">
        <f t="shared" si="3"/>
        <v>579</v>
      </c>
      <c r="AZ27">
        <f t="shared" si="4"/>
        <v>521</v>
      </c>
      <c r="BA27">
        <f t="shared" si="5"/>
        <v>521</v>
      </c>
      <c r="BC27">
        <f t="shared" si="12"/>
        <v>3428</v>
      </c>
    </row>
    <row r="28" spans="2:55" ht="15.6" x14ac:dyDescent="0.3">
      <c r="B28" s="7" t="s">
        <v>91</v>
      </c>
      <c r="C28" s="4">
        <v>35</v>
      </c>
      <c r="D28" s="4">
        <v>15</v>
      </c>
      <c r="E28" s="4">
        <v>20</v>
      </c>
      <c r="F28" s="4">
        <v>63</v>
      </c>
      <c r="G28" s="4"/>
      <c r="H28" s="4">
        <v>26</v>
      </c>
      <c r="I28" s="4">
        <v>35</v>
      </c>
      <c r="J28" s="4">
        <v>25</v>
      </c>
      <c r="K28" s="4">
        <v>35</v>
      </c>
      <c r="L28" s="4">
        <v>35</v>
      </c>
      <c r="M28" s="4">
        <v>35</v>
      </c>
      <c r="N28" s="4"/>
      <c r="O28" s="4">
        <v>35</v>
      </c>
      <c r="P28" s="4">
        <v>33</v>
      </c>
      <c r="Q28" s="4">
        <v>26</v>
      </c>
      <c r="R28" s="4">
        <v>13</v>
      </c>
      <c r="S28" s="4">
        <v>25</v>
      </c>
      <c r="T28" s="4">
        <v>35</v>
      </c>
      <c r="V28" s="4">
        <v>25</v>
      </c>
      <c r="W28" s="4">
        <v>35</v>
      </c>
      <c r="X28" s="4">
        <v>35</v>
      </c>
      <c r="Y28" s="4">
        <v>15</v>
      </c>
      <c r="Z28" s="4">
        <v>17</v>
      </c>
      <c r="AA28" s="4">
        <v>36</v>
      </c>
      <c r="AC28" s="4">
        <v>46</v>
      </c>
      <c r="AD28" s="4">
        <v>35</v>
      </c>
      <c r="AE28" s="4">
        <v>19</v>
      </c>
      <c r="AF28" s="4">
        <v>36</v>
      </c>
      <c r="AG28" s="4">
        <v>35</v>
      </c>
      <c r="AK28">
        <f t="shared" si="6"/>
        <v>194</v>
      </c>
      <c r="AL28">
        <f t="shared" si="7"/>
        <v>198</v>
      </c>
      <c r="AM28">
        <f t="shared" si="8"/>
        <v>159</v>
      </c>
      <c r="AN28">
        <f t="shared" si="9"/>
        <v>274</v>
      </c>
      <c r="AP28">
        <f t="shared" si="10"/>
        <v>132</v>
      </c>
      <c r="AQ28">
        <f t="shared" si="11"/>
        <v>138</v>
      </c>
      <c r="AS28">
        <f t="shared" si="13"/>
        <v>1095</v>
      </c>
      <c r="AU28">
        <f t="shared" si="0"/>
        <v>799</v>
      </c>
      <c r="AV28">
        <f t="shared" si="1"/>
        <v>767</v>
      </c>
      <c r="AW28">
        <f t="shared" si="2"/>
        <v>923</v>
      </c>
      <c r="AX28">
        <f t="shared" si="3"/>
        <v>908</v>
      </c>
      <c r="AZ28">
        <f t="shared" si="4"/>
        <v>794</v>
      </c>
      <c r="BA28">
        <f t="shared" si="5"/>
        <v>843</v>
      </c>
      <c r="BC28">
        <f t="shared" si="12"/>
        <v>5034</v>
      </c>
    </row>
    <row r="29" spans="2:55" ht="15.6" x14ac:dyDescent="0.3">
      <c r="B29" s="7" t="s">
        <v>92</v>
      </c>
      <c r="C29" s="4">
        <v>5</v>
      </c>
      <c r="D29" s="4">
        <v>8</v>
      </c>
      <c r="E29" s="4">
        <v>2</v>
      </c>
      <c r="F29" s="4">
        <v>5</v>
      </c>
      <c r="G29" s="4"/>
      <c r="H29" s="4">
        <v>13</v>
      </c>
      <c r="I29" s="4">
        <v>5</v>
      </c>
      <c r="J29" s="4">
        <v>3</v>
      </c>
      <c r="K29" s="4">
        <v>1</v>
      </c>
      <c r="L29" s="4">
        <v>5</v>
      </c>
      <c r="M29" s="4">
        <v>5</v>
      </c>
      <c r="N29" s="4"/>
      <c r="O29" s="4">
        <v>5</v>
      </c>
      <c r="P29" s="4">
        <v>5</v>
      </c>
      <c r="Q29" s="4">
        <v>6</v>
      </c>
      <c r="R29" s="4">
        <v>6</v>
      </c>
      <c r="S29" s="4">
        <v>3</v>
      </c>
      <c r="T29" s="4">
        <v>5</v>
      </c>
      <c r="V29" s="4">
        <v>9</v>
      </c>
      <c r="W29" s="4">
        <v>4</v>
      </c>
      <c r="X29" s="4">
        <v>5</v>
      </c>
      <c r="Y29" s="4">
        <v>4</v>
      </c>
      <c r="Z29" s="4">
        <v>6</v>
      </c>
      <c r="AA29" s="4">
        <v>6</v>
      </c>
      <c r="AC29" s="4">
        <v>5</v>
      </c>
      <c r="AD29" s="4">
        <v>5</v>
      </c>
      <c r="AE29" s="4">
        <v>5</v>
      </c>
      <c r="AF29" s="4">
        <v>6</v>
      </c>
      <c r="AG29" s="4">
        <v>4</v>
      </c>
      <c r="AK29">
        <f t="shared" si="6"/>
        <v>38</v>
      </c>
      <c r="AL29">
        <f t="shared" si="7"/>
        <v>24</v>
      </c>
      <c r="AM29">
        <f t="shared" si="8"/>
        <v>33</v>
      </c>
      <c r="AN29">
        <f t="shared" si="9"/>
        <v>46</v>
      </c>
      <c r="AP29">
        <f t="shared" si="10"/>
        <v>32</v>
      </c>
      <c r="AQ29">
        <f t="shared" si="11"/>
        <v>19</v>
      </c>
      <c r="AS29">
        <f t="shared" si="13"/>
        <v>192</v>
      </c>
      <c r="AU29">
        <f t="shared" si="0"/>
        <v>160</v>
      </c>
      <c r="AV29">
        <f t="shared" si="1"/>
        <v>116</v>
      </c>
      <c r="AW29">
        <f t="shared" si="2"/>
        <v>138</v>
      </c>
      <c r="AX29">
        <f t="shared" si="3"/>
        <v>141</v>
      </c>
      <c r="AZ29">
        <f t="shared" si="4"/>
        <v>135</v>
      </c>
      <c r="BA29">
        <f t="shared" si="5"/>
        <v>135</v>
      </c>
      <c r="BC29">
        <f t="shared" si="12"/>
        <v>825</v>
      </c>
    </row>
    <row r="30" spans="2:55" ht="15.6" x14ac:dyDescent="0.3">
      <c r="B30" s="7" t="s">
        <v>93</v>
      </c>
      <c r="C30" s="4">
        <v>6</v>
      </c>
      <c r="D30" s="4">
        <v>2</v>
      </c>
      <c r="E30" s="4">
        <v>6</v>
      </c>
      <c r="F30" s="4">
        <v>8</v>
      </c>
      <c r="G30" s="4"/>
      <c r="H30" s="4">
        <v>9</v>
      </c>
      <c r="I30" s="4">
        <v>10</v>
      </c>
      <c r="J30" s="4">
        <v>6</v>
      </c>
      <c r="K30" s="4">
        <v>6</v>
      </c>
      <c r="L30" s="4">
        <v>6</v>
      </c>
      <c r="M30" s="4">
        <v>6</v>
      </c>
      <c r="N30" s="4"/>
      <c r="O30" s="4">
        <v>6</v>
      </c>
      <c r="P30" s="4">
        <v>6</v>
      </c>
      <c r="Q30" s="4">
        <v>2</v>
      </c>
      <c r="R30" s="4">
        <v>5</v>
      </c>
      <c r="S30" s="4">
        <v>6</v>
      </c>
      <c r="T30" s="4">
        <v>6</v>
      </c>
      <c r="V30" s="4">
        <v>4</v>
      </c>
      <c r="W30" s="4">
        <v>5</v>
      </c>
      <c r="X30" s="4">
        <v>6</v>
      </c>
      <c r="Y30" s="4">
        <v>13</v>
      </c>
      <c r="Z30" s="4">
        <v>12</v>
      </c>
      <c r="AA30" s="4">
        <v>4</v>
      </c>
      <c r="AC30" s="4">
        <v>8</v>
      </c>
      <c r="AD30" s="4">
        <v>6</v>
      </c>
      <c r="AE30" s="4">
        <v>8</v>
      </c>
      <c r="AF30" s="4">
        <v>4</v>
      </c>
      <c r="AG30" s="4">
        <v>5</v>
      </c>
      <c r="AK30">
        <f t="shared" si="6"/>
        <v>41</v>
      </c>
      <c r="AL30">
        <f t="shared" si="7"/>
        <v>36</v>
      </c>
      <c r="AM30">
        <f t="shared" si="8"/>
        <v>28</v>
      </c>
      <c r="AN30">
        <f t="shared" si="9"/>
        <v>66</v>
      </c>
      <c r="AP30">
        <f t="shared" si="10"/>
        <v>27</v>
      </c>
      <c r="AQ30">
        <f t="shared" si="11"/>
        <v>27</v>
      </c>
      <c r="AS30">
        <f t="shared" si="13"/>
        <v>225</v>
      </c>
      <c r="AU30">
        <f t="shared" si="0"/>
        <v>171</v>
      </c>
      <c r="AV30">
        <f t="shared" si="1"/>
        <v>151</v>
      </c>
      <c r="AW30">
        <f t="shared" si="2"/>
        <v>158</v>
      </c>
      <c r="AX30">
        <f t="shared" si="3"/>
        <v>176</v>
      </c>
      <c r="AZ30">
        <f t="shared" si="4"/>
        <v>149</v>
      </c>
      <c r="BA30">
        <f t="shared" si="5"/>
        <v>148</v>
      </c>
      <c r="BC30">
        <f t="shared" si="12"/>
        <v>953</v>
      </c>
    </row>
    <row r="31" spans="2:55" ht="15.6" x14ac:dyDescent="0.3">
      <c r="B31" s="7" t="s">
        <v>94</v>
      </c>
      <c r="C31" s="4">
        <v>5</v>
      </c>
      <c r="D31" s="4">
        <v>5</v>
      </c>
      <c r="E31" s="4">
        <v>2</v>
      </c>
      <c r="F31" s="4">
        <v>9</v>
      </c>
      <c r="G31" s="4"/>
      <c r="H31" s="4">
        <v>2</v>
      </c>
      <c r="I31" s="4">
        <v>6</v>
      </c>
      <c r="J31" s="4">
        <v>4</v>
      </c>
      <c r="K31" s="4">
        <v>5</v>
      </c>
      <c r="L31" s="4">
        <v>5</v>
      </c>
      <c r="M31" s="4">
        <v>5</v>
      </c>
      <c r="N31" s="4"/>
      <c r="O31" s="4">
        <v>6</v>
      </c>
      <c r="P31" s="4">
        <v>5</v>
      </c>
      <c r="Q31" s="4">
        <v>3</v>
      </c>
      <c r="R31" s="4">
        <v>8</v>
      </c>
      <c r="S31" s="4">
        <v>15</v>
      </c>
      <c r="T31" s="4">
        <v>5</v>
      </c>
      <c r="V31" s="4">
        <v>8</v>
      </c>
      <c r="W31" s="4">
        <v>9</v>
      </c>
      <c r="X31" s="4">
        <v>6</v>
      </c>
      <c r="Y31" s="4">
        <v>5</v>
      </c>
      <c r="Z31" s="4">
        <v>6</v>
      </c>
      <c r="AA31" s="4">
        <v>11</v>
      </c>
      <c r="AC31" s="4">
        <v>9</v>
      </c>
      <c r="AD31" s="4">
        <v>5</v>
      </c>
      <c r="AE31" s="4">
        <v>9</v>
      </c>
      <c r="AF31" s="4">
        <v>11</v>
      </c>
      <c r="AG31" s="4">
        <v>9</v>
      </c>
      <c r="AK31">
        <f t="shared" si="6"/>
        <v>29</v>
      </c>
      <c r="AL31">
        <f t="shared" si="7"/>
        <v>30</v>
      </c>
      <c r="AM31">
        <f t="shared" si="8"/>
        <v>48</v>
      </c>
      <c r="AN31">
        <f t="shared" si="9"/>
        <v>71</v>
      </c>
      <c r="AP31">
        <f t="shared" si="10"/>
        <v>25</v>
      </c>
      <c r="AQ31">
        <f t="shared" si="11"/>
        <v>25</v>
      </c>
      <c r="AS31">
        <f t="shared" si="13"/>
        <v>228</v>
      </c>
      <c r="AU31">
        <f t="shared" si="0"/>
        <v>125</v>
      </c>
      <c r="AV31">
        <f t="shared" si="1"/>
        <v>163</v>
      </c>
      <c r="AW31">
        <f t="shared" si="2"/>
        <v>237</v>
      </c>
      <c r="AX31">
        <f t="shared" si="3"/>
        <v>211</v>
      </c>
      <c r="AZ31">
        <f t="shared" si="4"/>
        <v>146</v>
      </c>
      <c r="BA31">
        <f t="shared" si="5"/>
        <v>181</v>
      </c>
      <c r="BC31">
        <f t="shared" si="12"/>
        <v>1063</v>
      </c>
    </row>
    <row r="32" spans="2:55" ht="15.6" x14ac:dyDescent="0.3">
      <c r="B32" s="7" t="s">
        <v>95</v>
      </c>
      <c r="C32" s="4">
        <v>15</v>
      </c>
      <c r="D32" s="4">
        <v>6</v>
      </c>
      <c r="E32" s="4">
        <v>3</v>
      </c>
      <c r="F32" s="4">
        <v>15</v>
      </c>
      <c r="G32" s="4"/>
      <c r="H32" s="4">
        <v>16</v>
      </c>
      <c r="I32" s="4">
        <v>13</v>
      </c>
      <c r="J32" s="4">
        <v>19</v>
      </c>
      <c r="K32" s="4">
        <v>15</v>
      </c>
      <c r="L32" s="4">
        <v>12</v>
      </c>
      <c r="M32" s="4">
        <v>15</v>
      </c>
      <c r="N32" s="4"/>
      <c r="O32" s="4">
        <v>2</v>
      </c>
      <c r="P32" s="4">
        <v>15</v>
      </c>
      <c r="Q32" s="4">
        <v>12</v>
      </c>
      <c r="R32" s="4">
        <v>16</v>
      </c>
      <c r="S32" s="4">
        <v>11</v>
      </c>
      <c r="T32" s="4">
        <v>15</v>
      </c>
      <c r="V32" s="4">
        <v>11</v>
      </c>
      <c r="W32" s="4">
        <v>14</v>
      </c>
      <c r="X32" s="4">
        <v>13</v>
      </c>
      <c r="Y32" s="4">
        <v>16</v>
      </c>
      <c r="Z32" s="4">
        <v>16</v>
      </c>
      <c r="AA32" s="4">
        <v>13</v>
      </c>
      <c r="AC32" s="4">
        <v>11</v>
      </c>
      <c r="AD32" s="4">
        <v>15</v>
      </c>
      <c r="AE32" s="4">
        <v>11</v>
      </c>
      <c r="AF32" s="4">
        <v>13</v>
      </c>
      <c r="AG32" s="4">
        <v>14</v>
      </c>
      <c r="AK32">
        <f t="shared" si="6"/>
        <v>68</v>
      </c>
      <c r="AL32">
        <f t="shared" si="7"/>
        <v>78</v>
      </c>
      <c r="AM32">
        <f t="shared" si="8"/>
        <v>79</v>
      </c>
      <c r="AN32">
        <f t="shared" si="9"/>
        <v>122</v>
      </c>
      <c r="AP32">
        <f t="shared" si="10"/>
        <v>40</v>
      </c>
      <c r="AQ32">
        <f t="shared" si="11"/>
        <v>57</v>
      </c>
      <c r="AS32">
        <f t="shared" si="13"/>
        <v>444</v>
      </c>
      <c r="AU32">
        <f t="shared" si="0"/>
        <v>294</v>
      </c>
      <c r="AV32">
        <f t="shared" si="1"/>
        <v>345</v>
      </c>
      <c r="AW32">
        <f t="shared" si="2"/>
        <v>367</v>
      </c>
      <c r="AX32">
        <f t="shared" si="3"/>
        <v>376</v>
      </c>
      <c r="AZ32">
        <f t="shared" si="4"/>
        <v>266</v>
      </c>
      <c r="BA32">
        <f t="shared" si="5"/>
        <v>313</v>
      </c>
      <c r="BC32">
        <f t="shared" si="12"/>
        <v>1961</v>
      </c>
    </row>
    <row r="33" spans="2:55" ht="15.6" x14ac:dyDescent="0.3">
      <c r="B33" s="7" t="s">
        <v>96</v>
      </c>
      <c r="C33" s="4">
        <v>10</v>
      </c>
      <c r="D33" s="4">
        <v>3</v>
      </c>
      <c r="E33" s="4">
        <v>8</v>
      </c>
      <c r="F33" s="4">
        <v>26</v>
      </c>
      <c r="G33" s="4"/>
      <c r="H33" s="4">
        <v>13</v>
      </c>
      <c r="I33" s="4">
        <v>21</v>
      </c>
      <c r="J33" s="4">
        <v>21</v>
      </c>
      <c r="K33" s="4">
        <v>10</v>
      </c>
      <c r="L33" s="4">
        <v>13</v>
      </c>
      <c r="M33" s="4">
        <v>10</v>
      </c>
      <c r="N33" s="4"/>
      <c r="O33" s="4">
        <v>5</v>
      </c>
      <c r="P33" s="4">
        <v>10</v>
      </c>
      <c r="Q33" s="4">
        <v>5</v>
      </c>
      <c r="R33" s="4">
        <v>11</v>
      </c>
      <c r="S33" s="4">
        <v>13</v>
      </c>
      <c r="T33" s="4">
        <v>10</v>
      </c>
      <c r="V33" s="4">
        <v>5</v>
      </c>
      <c r="W33" s="4">
        <v>16</v>
      </c>
      <c r="X33" s="4">
        <v>15</v>
      </c>
      <c r="Y33" s="4">
        <v>10</v>
      </c>
      <c r="Z33" s="4">
        <v>13</v>
      </c>
      <c r="AA33" s="4">
        <v>12</v>
      </c>
      <c r="AC33" s="4">
        <v>20</v>
      </c>
      <c r="AD33" s="4">
        <v>10</v>
      </c>
      <c r="AE33" s="4">
        <v>12</v>
      </c>
      <c r="AF33" s="4">
        <v>12</v>
      </c>
      <c r="AG33" s="4">
        <v>16</v>
      </c>
      <c r="AK33">
        <f t="shared" si="6"/>
        <v>81</v>
      </c>
      <c r="AL33">
        <f t="shared" si="7"/>
        <v>69</v>
      </c>
      <c r="AM33">
        <f t="shared" si="8"/>
        <v>60</v>
      </c>
      <c r="AN33">
        <f t="shared" si="9"/>
        <v>120</v>
      </c>
      <c r="AP33">
        <f t="shared" si="10"/>
        <v>43</v>
      </c>
      <c r="AQ33">
        <f t="shared" si="11"/>
        <v>57</v>
      </c>
      <c r="AS33">
        <f t="shared" si="13"/>
        <v>430</v>
      </c>
      <c r="AU33">
        <f t="shared" si="0"/>
        <v>330</v>
      </c>
      <c r="AV33">
        <f t="shared" si="1"/>
        <v>321</v>
      </c>
      <c r="AW33">
        <f t="shared" si="2"/>
        <v>356</v>
      </c>
      <c r="AX33">
        <f t="shared" si="3"/>
        <v>358</v>
      </c>
      <c r="AZ33">
        <f t="shared" si="4"/>
        <v>276</v>
      </c>
      <c r="BA33">
        <f t="shared" si="5"/>
        <v>319</v>
      </c>
      <c r="BC33">
        <f t="shared" si="12"/>
        <v>1960</v>
      </c>
    </row>
    <row r="34" spans="2:55" ht="15.6" x14ac:dyDescent="0.3">
      <c r="B34" s="7" t="s">
        <v>97</v>
      </c>
      <c r="C34" s="4">
        <v>13</v>
      </c>
      <c r="D34" s="4">
        <v>10</v>
      </c>
      <c r="E34" s="4">
        <v>10</v>
      </c>
      <c r="F34" s="4">
        <v>25</v>
      </c>
      <c r="G34" s="4"/>
      <c r="H34" s="4">
        <v>20</v>
      </c>
      <c r="I34" s="4">
        <v>15</v>
      </c>
      <c r="J34" s="4">
        <v>12</v>
      </c>
      <c r="K34" s="4">
        <v>13</v>
      </c>
      <c r="L34" s="4">
        <v>13</v>
      </c>
      <c r="M34" s="4">
        <v>13</v>
      </c>
      <c r="N34" s="4"/>
      <c r="O34" s="4">
        <v>36</v>
      </c>
      <c r="P34" s="4">
        <v>14</v>
      </c>
      <c r="Q34" s="4">
        <v>9</v>
      </c>
      <c r="R34" s="4">
        <v>14</v>
      </c>
      <c r="S34" s="4">
        <v>12</v>
      </c>
      <c r="T34" s="4">
        <v>13</v>
      </c>
      <c r="V34" s="4">
        <v>14</v>
      </c>
      <c r="W34" s="4">
        <v>13</v>
      </c>
      <c r="X34" s="4">
        <v>14</v>
      </c>
      <c r="Y34" s="4">
        <v>13</v>
      </c>
      <c r="Z34" s="4">
        <v>12</v>
      </c>
      <c r="AA34" s="4">
        <v>13</v>
      </c>
      <c r="AC34" s="4">
        <v>23</v>
      </c>
      <c r="AD34" s="4">
        <v>13</v>
      </c>
      <c r="AE34" s="4">
        <v>16</v>
      </c>
      <c r="AF34" s="4">
        <v>13</v>
      </c>
      <c r="AG34" s="4">
        <v>13</v>
      </c>
      <c r="AK34">
        <f t="shared" si="6"/>
        <v>93</v>
      </c>
      <c r="AL34">
        <f t="shared" si="7"/>
        <v>101</v>
      </c>
      <c r="AM34">
        <f t="shared" si="8"/>
        <v>75</v>
      </c>
      <c r="AN34">
        <f t="shared" si="9"/>
        <v>130</v>
      </c>
      <c r="AP34">
        <f t="shared" si="10"/>
        <v>93</v>
      </c>
      <c r="AQ34">
        <f t="shared" si="11"/>
        <v>55</v>
      </c>
      <c r="AS34">
        <f t="shared" si="13"/>
        <v>547</v>
      </c>
      <c r="AU34">
        <f t="shared" si="0"/>
        <v>375</v>
      </c>
      <c r="AV34">
        <f t="shared" si="1"/>
        <v>376</v>
      </c>
      <c r="AW34">
        <f t="shared" si="2"/>
        <v>397</v>
      </c>
      <c r="AX34">
        <f t="shared" si="3"/>
        <v>401</v>
      </c>
      <c r="AZ34">
        <f t="shared" si="4"/>
        <v>406</v>
      </c>
      <c r="BA34">
        <f t="shared" si="5"/>
        <v>388</v>
      </c>
      <c r="BC34">
        <f t="shared" si="12"/>
        <v>2343</v>
      </c>
    </row>
    <row r="35" spans="2:55" ht="15.6" x14ac:dyDescent="0.3">
      <c r="B35" s="7" t="s">
        <v>98</v>
      </c>
      <c r="C35" s="4">
        <v>15</v>
      </c>
      <c r="D35" s="4">
        <v>13</v>
      </c>
      <c r="E35" s="4">
        <v>5</v>
      </c>
      <c r="F35" s="4">
        <v>6</v>
      </c>
      <c r="G35" s="4"/>
      <c r="H35" s="4">
        <v>13</v>
      </c>
      <c r="I35" s="4">
        <v>16</v>
      </c>
      <c r="J35" s="4">
        <v>35</v>
      </c>
      <c r="K35" s="4">
        <v>15</v>
      </c>
      <c r="L35" s="4">
        <v>15</v>
      </c>
      <c r="M35" s="4">
        <v>15</v>
      </c>
      <c r="N35" s="4"/>
      <c r="O35" s="4">
        <v>15</v>
      </c>
      <c r="P35" s="4">
        <v>13</v>
      </c>
      <c r="Q35" s="4">
        <v>12</v>
      </c>
      <c r="R35" s="4">
        <v>16</v>
      </c>
      <c r="S35" s="4">
        <v>14</v>
      </c>
      <c r="T35" s="4">
        <v>15</v>
      </c>
      <c r="V35" s="4">
        <v>3</v>
      </c>
      <c r="W35" s="4">
        <v>13</v>
      </c>
      <c r="X35" s="4">
        <v>12</v>
      </c>
      <c r="Y35" s="4">
        <v>15</v>
      </c>
      <c r="Z35" s="4">
        <v>18</v>
      </c>
      <c r="AA35" s="4">
        <v>16</v>
      </c>
      <c r="AC35" s="4">
        <v>22</v>
      </c>
      <c r="AD35" s="4">
        <v>15</v>
      </c>
      <c r="AE35" s="4">
        <v>18</v>
      </c>
      <c r="AF35" s="4">
        <v>16</v>
      </c>
      <c r="AG35" s="4">
        <v>13</v>
      </c>
      <c r="AK35">
        <f t="shared" si="6"/>
        <v>68</v>
      </c>
      <c r="AL35">
        <f t="shared" si="7"/>
        <v>108</v>
      </c>
      <c r="AM35">
        <f t="shared" si="8"/>
        <v>73</v>
      </c>
      <c r="AN35">
        <f t="shared" si="9"/>
        <v>145</v>
      </c>
      <c r="AP35">
        <f t="shared" si="10"/>
        <v>53</v>
      </c>
      <c r="AQ35">
        <f t="shared" si="11"/>
        <v>57</v>
      </c>
      <c r="AS35">
        <f t="shared" si="13"/>
        <v>504</v>
      </c>
      <c r="AU35">
        <f t="shared" ref="AU35:AU66" si="14">SUM(AK35,AO105,AN176,AL247,AQ317)</f>
        <v>380</v>
      </c>
      <c r="AV35">
        <f t="shared" ref="AV35:AV66" si="15">SUM(AL35,AP105,AO176,AM247,AK317)</f>
        <v>382</v>
      </c>
      <c r="AW35">
        <f t="shared" ref="AW35:AW66" si="16">SUM(AM35,AQ105,AP176,AN247,AL317)</f>
        <v>392</v>
      </c>
      <c r="AX35">
        <f t="shared" ref="AX35:AX66" si="17">SUM(AN35,AK105,AQ176,AO247,AM317)</f>
        <v>399</v>
      </c>
      <c r="AZ35">
        <f t="shared" ref="AZ35:AZ66" si="18">SUM(AP35,AM105,AL176,AQ247,AO317)</f>
        <v>327</v>
      </c>
      <c r="BA35">
        <f t="shared" ref="BA35:BA66" si="19">SUM(AQ35,AN105,AM176,AK247,AP317)</f>
        <v>357</v>
      </c>
      <c r="BC35">
        <f t="shared" si="12"/>
        <v>2237</v>
      </c>
    </row>
    <row r="36" spans="2:55" ht="15.6" x14ac:dyDescent="0.3">
      <c r="B36" s="7" t="s">
        <v>99</v>
      </c>
      <c r="C36" s="4">
        <v>10</v>
      </c>
      <c r="D36" s="4">
        <v>8</v>
      </c>
      <c r="E36" s="4">
        <v>6</v>
      </c>
      <c r="F36" s="4">
        <v>20</v>
      </c>
      <c r="G36" s="4"/>
      <c r="H36" s="4">
        <v>12</v>
      </c>
      <c r="I36" s="4">
        <v>18</v>
      </c>
      <c r="J36" s="4">
        <v>6</v>
      </c>
      <c r="K36" s="4">
        <v>10</v>
      </c>
      <c r="L36" s="4">
        <v>15</v>
      </c>
      <c r="M36" s="4">
        <v>10</v>
      </c>
      <c r="N36" s="4"/>
      <c r="O36" s="4">
        <v>10</v>
      </c>
      <c r="P36" s="4">
        <v>10</v>
      </c>
      <c r="Q36" s="4">
        <v>3</v>
      </c>
      <c r="R36" s="4">
        <v>13</v>
      </c>
      <c r="S36" s="4">
        <v>11</v>
      </c>
      <c r="T36" s="4">
        <v>10</v>
      </c>
      <c r="V36" s="4">
        <v>12</v>
      </c>
      <c r="W36" s="4">
        <v>15</v>
      </c>
      <c r="X36" s="4">
        <v>22</v>
      </c>
      <c r="Y36" s="4">
        <v>10</v>
      </c>
      <c r="Z36" s="4">
        <v>9</v>
      </c>
      <c r="AA36" s="4">
        <v>4</v>
      </c>
      <c r="AC36" s="4">
        <v>36</v>
      </c>
      <c r="AD36" s="4">
        <v>10</v>
      </c>
      <c r="AE36" s="4">
        <v>15</v>
      </c>
      <c r="AF36" s="4">
        <v>4</v>
      </c>
      <c r="AG36" s="4">
        <v>15</v>
      </c>
      <c r="AK36">
        <f t="shared" si="6"/>
        <v>74</v>
      </c>
      <c r="AL36">
        <f t="shared" si="7"/>
        <v>61</v>
      </c>
      <c r="AM36">
        <f t="shared" si="8"/>
        <v>64</v>
      </c>
      <c r="AN36">
        <f t="shared" si="9"/>
        <v>125</v>
      </c>
      <c r="AP36">
        <f t="shared" ref="AP36:AP69" si="20">SUM(H36,O36,V36,AC36)</f>
        <v>70</v>
      </c>
      <c r="AQ36">
        <f t="shared" ref="AQ36:AQ69" si="21">SUM(I36,P36,W36,AD36)</f>
        <v>53</v>
      </c>
      <c r="AS36">
        <f t="shared" si="13"/>
        <v>447</v>
      </c>
      <c r="AU36">
        <f t="shared" si="14"/>
        <v>257</v>
      </c>
      <c r="AV36">
        <f t="shared" si="15"/>
        <v>274</v>
      </c>
      <c r="AW36">
        <f t="shared" si="16"/>
        <v>336</v>
      </c>
      <c r="AX36">
        <f t="shared" si="17"/>
        <v>340</v>
      </c>
      <c r="AZ36">
        <f t="shared" si="18"/>
        <v>318</v>
      </c>
      <c r="BA36">
        <f t="shared" si="19"/>
        <v>317</v>
      </c>
      <c r="BC36">
        <f t="shared" si="12"/>
        <v>1842</v>
      </c>
    </row>
    <row r="37" spans="2:55" ht="15.6" x14ac:dyDescent="0.3">
      <c r="B37" s="7" t="s">
        <v>100</v>
      </c>
      <c r="C37" s="4">
        <v>4</v>
      </c>
      <c r="D37" s="4">
        <v>5</v>
      </c>
      <c r="E37" s="4">
        <v>20</v>
      </c>
      <c r="F37" s="4">
        <v>15</v>
      </c>
      <c r="G37" s="4"/>
      <c r="H37" s="4">
        <v>2</v>
      </c>
      <c r="I37" s="4">
        <v>13</v>
      </c>
      <c r="J37" s="4">
        <v>6</v>
      </c>
      <c r="K37" s="4">
        <v>20</v>
      </c>
      <c r="L37" s="4">
        <v>6</v>
      </c>
      <c r="M37" s="4">
        <v>4</v>
      </c>
      <c r="N37" s="4"/>
      <c r="O37" s="4">
        <v>4</v>
      </c>
      <c r="P37" s="4">
        <v>5</v>
      </c>
      <c r="Q37" s="4">
        <v>9</v>
      </c>
      <c r="R37" s="4">
        <v>9</v>
      </c>
      <c r="S37" s="4">
        <v>3</v>
      </c>
      <c r="T37" s="4">
        <v>4</v>
      </c>
      <c r="V37" s="4">
        <v>6</v>
      </c>
      <c r="W37" s="4">
        <v>9</v>
      </c>
      <c r="X37" s="4">
        <v>1</v>
      </c>
      <c r="Y37" s="4">
        <v>4</v>
      </c>
      <c r="Z37" s="4">
        <v>5</v>
      </c>
      <c r="AA37" s="4">
        <v>0</v>
      </c>
      <c r="AC37" s="4">
        <v>8</v>
      </c>
      <c r="AD37" s="4">
        <v>4</v>
      </c>
      <c r="AE37" s="4">
        <v>5</v>
      </c>
      <c r="AF37" s="4">
        <v>0</v>
      </c>
      <c r="AG37" s="4">
        <v>9</v>
      </c>
      <c r="AK37">
        <f t="shared" si="6"/>
        <v>59</v>
      </c>
      <c r="AL37">
        <f t="shared" si="7"/>
        <v>45</v>
      </c>
      <c r="AM37">
        <f t="shared" si="8"/>
        <v>40</v>
      </c>
      <c r="AN37">
        <f t="shared" si="9"/>
        <v>36</v>
      </c>
      <c r="AP37">
        <f t="shared" si="20"/>
        <v>20</v>
      </c>
      <c r="AQ37">
        <f t="shared" si="21"/>
        <v>31</v>
      </c>
      <c r="AS37">
        <f t="shared" si="13"/>
        <v>231</v>
      </c>
      <c r="AU37">
        <f t="shared" si="14"/>
        <v>262</v>
      </c>
      <c r="AV37">
        <f t="shared" si="15"/>
        <v>220</v>
      </c>
      <c r="AW37">
        <f t="shared" si="16"/>
        <v>201</v>
      </c>
      <c r="AX37">
        <f t="shared" si="17"/>
        <v>190</v>
      </c>
      <c r="AZ37">
        <f t="shared" si="18"/>
        <v>164</v>
      </c>
      <c r="BA37">
        <f t="shared" si="19"/>
        <v>186</v>
      </c>
      <c r="BC37">
        <f t="shared" si="12"/>
        <v>1223</v>
      </c>
    </row>
    <row r="38" spans="2:55" ht="15.6" x14ac:dyDescent="0.3">
      <c r="B38" s="7" t="s">
        <v>101</v>
      </c>
      <c r="C38" s="4">
        <v>5</v>
      </c>
      <c r="D38" s="4">
        <v>5</v>
      </c>
      <c r="E38" s="4">
        <v>13</v>
      </c>
      <c r="F38" s="4">
        <v>9</v>
      </c>
      <c r="G38" s="4"/>
      <c r="H38" s="4">
        <v>5</v>
      </c>
      <c r="I38" s="4">
        <v>20</v>
      </c>
      <c r="J38" s="4">
        <v>2</v>
      </c>
      <c r="K38" s="4">
        <v>6</v>
      </c>
      <c r="L38" s="4">
        <v>5</v>
      </c>
      <c r="M38" s="4">
        <v>5</v>
      </c>
      <c r="N38" s="4"/>
      <c r="O38" s="4">
        <v>5</v>
      </c>
      <c r="P38" s="4">
        <v>5</v>
      </c>
      <c r="Q38" s="4">
        <v>6</v>
      </c>
      <c r="R38" s="4">
        <v>5</v>
      </c>
      <c r="S38" s="4">
        <v>2</v>
      </c>
      <c r="T38" s="4">
        <v>5</v>
      </c>
      <c r="V38" s="4">
        <v>9</v>
      </c>
      <c r="W38" s="4">
        <v>5</v>
      </c>
      <c r="X38" s="4">
        <v>5</v>
      </c>
      <c r="Y38" s="4">
        <v>4</v>
      </c>
      <c r="Z38" s="4">
        <v>6</v>
      </c>
      <c r="AA38" s="4">
        <v>0</v>
      </c>
      <c r="AC38" s="4">
        <v>9</v>
      </c>
      <c r="AD38" s="4">
        <v>5</v>
      </c>
      <c r="AE38" s="4">
        <v>11</v>
      </c>
      <c r="AF38" s="4">
        <v>0</v>
      </c>
      <c r="AG38" s="4">
        <v>5</v>
      </c>
      <c r="AK38">
        <f t="shared" si="6"/>
        <v>57</v>
      </c>
      <c r="AL38">
        <f t="shared" si="7"/>
        <v>28</v>
      </c>
      <c r="AM38">
        <f t="shared" si="8"/>
        <v>32</v>
      </c>
      <c r="AN38">
        <f t="shared" si="9"/>
        <v>45</v>
      </c>
      <c r="AP38">
        <f t="shared" si="20"/>
        <v>28</v>
      </c>
      <c r="AQ38">
        <f t="shared" si="21"/>
        <v>35</v>
      </c>
      <c r="AS38">
        <f t="shared" si="13"/>
        <v>225</v>
      </c>
      <c r="AU38">
        <f t="shared" si="14"/>
        <v>208</v>
      </c>
      <c r="AV38">
        <f t="shared" si="15"/>
        <v>143</v>
      </c>
      <c r="AW38">
        <f t="shared" si="16"/>
        <v>149</v>
      </c>
      <c r="AX38">
        <f t="shared" si="17"/>
        <v>159</v>
      </c>
      <c r="AZ38">
        <f t="shared" si="18"/>
        <v>160</v>
      </c>
      <c r="BA38">
        <f t="shared" si="19"/>
        <v>174</v>
      </c>
      <c r="BC38">
        <f t="shared" si="12"/>
        <v>993</v>
      </c>
    </row>
    <row r="39" spans="2:55" ht="15.6" x14ac:dyDescent="0.3">
      <c r="B39" s="7" t="s">
        <v>102</v>
      </c>
      <c r="C39" s="4">
        <v>15</v>
      </c>
      <c r="D39" s="4">
        <v>5</v>
      </c>
      <c r="E39" s="4">
        <v>20</v>
      </c>
      <c r="F39" s="4">
        <v>45</v>
      </c>
      <c r="G39" s="4"/>
      <c r="H39" s="4">
        <v>6</v>
      </c>
      <c r="I39" s="4">
        <v>6</v>
      </c>
      <c r="J39" s="4">
        <v>3</v>
      </c>
      <c r="K39" s="4">
        <v>13</v>
      </c>
      <c r="L39" s="4">
        <v>15</v>
      </c>
      <c r="M39" s="4">
        <v>15</v>
      </c>
      <c r="N39" s="4"/>
      <c r="O39" s="4">
        <v>5</v>
      </c>
      <c r="P39" s="4">
        <v>15</v>
      </c>
      <c r="Q39" s="4">
        <v>11</v>
      </c>
      <c r="R39" s="4">
        <v>11</v>
      </c>
      <c r="S39" s="4">
        <v>0</v>
      </c>
      <c r="T39" s="4">
        <v>15</v>
      </c>
      <c r="V39" s="4">
        <v>5</v>
      </c>
      <c r="W39" s="4">
        <v>14</v>
      </c>
      <c r="X39" s="4">
        <v>15</v>
      </c>
      <c r="Y39" s="4">
        <v>18</v>
      </c>
      <c r="Z39" s="4">
        <v>12</v>
      </c>
      <c r="AA39" s="4">
        <v>23</v>
      </c>
      <c r="AC39" s="4">
        <v>5</v>
      </c>
      <c r="AD39" s="4">
        <v>15</v>
      </c>
      <c r="AE39" s="4">
        <v>12</v>
      </c>
      <c r="AF39" s="4">
        <v>23</v>
      </c>
      <c r="AG39" s="4">
        <v>14</v>
      </c>
      <c r="AK39">
        <f t="shared" si="6"/>
        <v>97</v>
      </c>
      <c r="AL39">
        <f t="shared" si="7"/>
        <v>66</v>
      </c>
      <c r="AM39">
        <f t="shared" si="8"/>
        <v>56</v>
      </c>
      <c r="AN39">
        <f t="shared" si="9"/>
        <v>137</v>
      </c>
      <c r="AP39">
        <f t="shared" si="20"/>
        <v>21</v>
      </c>
      <c r="AQ39">
        <f t="shared" si="21"/>
        <v>50</v>
      </c>
      <c r="AS39">
        <f t="shared" si="13"/>
        <v>427</v>
      </c>
      <c r="AU39">
        <f t="shared" si="14"/>
        <v>388</v>
      </c>
      <c r="AV39">
        <f t="shared" si="15"/>
        <v>340</v>
      </c>
      <c r="AW39">
        <f t="shared" si="16"/>
        <v>402</v>
      </c>
      <c r="AX39">
        <f t="shared" si="17"/>
        <v>461</v>
      </c>
      <c r="AZ39">
        <f t="shared" si="18"/>
        <v>329</v>
      </c>
      <c r="BA39">
        <f t="shared" si="19"/>
        <v>374</v>
      </c>
      <c r="BC39">
        <f t="shared" si="12"/>
        <v>2294</v>
      </c>
    </row>
    <row r="40" spans="2:55" ht="15.6" x14ac:dyDescent="0.3">
      <c r="B40" s="7" t="s">
        <v>103</v>
      </c>
      <c r="C40" s="4">
        <v>65</v>
      </c>
      <c r="D40" s="4">
        <v>20</v>
      </c>
      <c r="E40" s="4">
        <v>55</v>
      </c>
      <c r="F40" s="4">
        <v>25</v>
      </c>
      <c r="G40" s="4"/>
      <c r="H40" s="4">
        <v>100</v>
      </c>
      <c r="I40" s="4">
        <v>70</v>
      </c>
      <c r="J40" s="4">
        <v>25</v>
      </c>
      <c r="K40" s="4">
        <v>86</v>
      </c>
      <c r="L40" s="4">
        <v>65</v>
      </c>
      <c r="M40" s="4">
        <v>65</v>
      </c>
      <c r="N40" s="4"/>
      <c r="O40" s="4">
        <v>74</v>
      </c>
      <c r="P40" s="4">
        <v>65</v>
      </c>
      <c r="Q40" s="4">
        <v>34</v>
      </c>
      <c r="R40" s="4">
        <v>25</v>
      </c>
      <c r="S40" s="4">
        <v>25</v>
      </c>
      <c r="T40" s="4">
        <v>65</v>
      </c>
      <c r="V40" s="4">
        <v>64</v>
      </c>
      <c r="W40" s="4">
        <v>66</v>
      </c>
      <c r="X40" s="4">
        <v>65</v>
      </c>
      <c r="Y40" s="4">
        <v>19</v>
      </c>
      <c r="Z40" s="4">
        <v>55</v>
      </c>
      <c r="AA40" s="4">
        <v>13</v>
      </c>
      <c r="AC40" s="4">
        <v>1</v>
      </c>
      <c r="AD40" s="4">
        <v>65</v>
      </c>
      <c r="AE40" s="4">
        <v>55</v>
      </c>
      <c r="AF40" s="4">
        <v>13</v>
      </c>
      <c r="AG40" s="4">
        <v>66</v>
      </c>
      <c r="AK40">
        <f t="shared" si="6"/>
        <v>335</v>
      </c>
      <c r="AL40">
        <f t="shared" si="7"/>
        <v>380</v>
      </c>
      <c r="AM40">
        <f t="shared" si="8"/>
        <v>279</v>
      </c>
      <c r="AN40">
        <f t="shared" si="9"/>
        <v>352</v>
      </c>
      <c r="AP40">
        <f t="shared" si="20"/>
        <v>239</v>
      </c>
      <c r="AQ40">
        <f t="shared" si="21"/>
        <v>266</v>
      </c>
      <c r="AS40">
        <f t="shared" si="13"/>
        <v>1851</v>
      </c>
      <c r="AU40">
        <f t="shared" si="14"/>
        <v>1347</v>
      </c>
      <c r="AV40">
        <f t="shared" si="15"/>
        <v>1244</v>
      </c>
      <c r="AW40">
        <f t="shared" si="16"/>
        <v>1214</v>
      </c>
      <c r="AX40">
        <f t="shared" si="17"/>
        <v>1266</v>
      </c>
      <c r="AZ40">
        <f t="shared" si="18"/>
        <v>1227</v>
      </c>
      <c r="BA40">
        <f t="shared" si="19"/>
        <v>1198</v>
      </c>
      <c r="BC40">
        <f t="shared" si="12"/>
        <v>7496</v>
      </c>
    </row>
    <row r="41" spans="2:55" ht="15.6" x14ac:dyDescent="0.3">
      <c r="B41" s="7" t="s">
        <v>104</v>
      </c>
      <c r="C41" s="4">
        <v>20</v>
      </c>
      <c r="D41" s="4">
        <v>38</v>
      </c>
      <c r="E41" s="4">
        <v>61</v>
      </c>
      <c r="F41" s="4">
        <v>20</v>
      </c>
      <c r="G41" s="4"/>
      <c r="H41" s="4">
        <v>23</v>
      </c>
      <c r="I41" s="4">
        <v>23</v>
      </c>
      <c r="J41" s="4">
        <v>12</v>
      </c>
      <c r="K41" s="4">
        <v>23</v>
      </c>
      <c r="L41" s="4">
        <v>20</v>
      </c>
      <c r="M41" s="4">
        <v>20</v>
      </c>
      <c r="N41" s="4"/>
      <c r="O41" s="4">
        <v>32</v>
      </c>
      <c r="P41" s="4">
        <v>20</v>
      </c>
      <c r="Q41" s="4">
        <v>26</v>
      </c>
      <c r="R41" s="4">
        <v>13</v>
      </c>
      <c r="S41" s="4">
        <v>22</v>
      </c>
      <c r="T41" s="4">
        <v>20</v>
      </c>
      <c r="V41" s="4">
        <v>22</v>
      </c>
      <c r="W41" s="4">
        <v>23</v>
      </c>
      <c r="X41" s="4">
        <v>20</v>
      </c>
      <c r="Y41" s="4">
        <v>14</v>
      </c>
      <c r="Z41" s="4">
        <v>23</v>
      </c>
      <c r="AA41" s="4">
        <v>12</v>
      </c>
      <c r="AC41" s="4">
        <v>0</v>
      </c>
      <c r="AD41" s="4">
        <v>20</v>
      </c>
      <c r="AE41" s="4">
        <v>21</v>
      </c>
      <c r="AF41" s="4">
        <v>12</v>
      </c>
      <c r="AG41" s="4">
        <v>23</v>
      </c>
      <c r="AK41">
        <f t="shared" si="6"/>
        <v>185</v>
      </c>
      <c r="AL41">
        <f t="shared" si="7"/>
        <v>127</v>
      </c>
      <c r="AM41">
        <f t="shared" si="8"/>
        <v>126</v>
      </c>
      <c r="AN41">
        <f t="shared" si="9"/>
        <v>145</v>
      </c>
      <c r="AP41">
        <f t="shared" si="20"/>
        <v>77</v>
      </c>
      <c r="AQ41">
        <f t="shared" si="21"/>
        <v>86</v>
      </c>
      <c r="AS41">
        <f t="shared" si="13"/>
        <v>746</v>
      </c>
      <c r="AU41">
        <f t="shared" si="14"/>
        <v>1029</v>
      </c>
      <c r="AV41">
        <f t="shared" si="15"/>
        <v>526</v>
      </c>
      <c r="AW41">
        <f t="shared" si="16"/>
        <v>603</v>
      </c>
      <c r="AX41">
        <f t="shared" si="17"/>
        <v>639</v>
      </c>
      <c r="AZ41">
        <f t="shared" si="18"/>
        <v>581</v>
      </c>
      <c r="BA41">
        <f t="shared" si="19"/>
        <v>608</v>
      </c>
      <c r="BC41">
        <f t="shared" si="12"/>
        <v>3986</v>
      </c>
    </row>
    <row r="42" spans="2:55" ht="15.6" x14ac:dyDescent="0.3">
      <c r="B42" s="7" t="s">
        <v>105</v>
      </c>
      <c r="C42" s="4">
        <v>5</v>
      </c>
      <c r="D42" s="4">
        <v>10</v>
      </c>
      <c r="E42" s="4">
        <v>3</v>
      </c>
      <c r="F42" s="4">
        <v>6</v>
      </c>
      <c r="G42" s="4"/>
      <c r="H42" s="4">
        <v>6</v>
      </c>
      <c r="I42" s="4">
        <v>5</v>
      </c>
      <c r="J42" s="4">
        <v>6</v>
      </c>
      <c r="K42" s="4">
        <v>6</v>
      </c>
      <c r="L42" s="4">
        <v>5</v>
      </c>
      <c r="M42" s="4">
        <v>5</v>
      </c>
      <c r="N42" s="4"/>
      <c r="O42" s="4">
        <v>5</v>
      </c>
      <c r="P42" s="4">
        <v>5</v>
      </c>
      <c r="Q42" s="4">
        <v>6</v>
      </c>
      <c r="R42" s="4">
        <v>6</v>
      </c>
      <c r="S42" s="4">
        <v>6</v>
      </c>
      <c r="T42" s="4">
        <v>5</v>
      </c>
      <c r="V42" s="4">
        <v>6</v>
      </c>
      <c r="W42" s="4">
        <v>6</v>
      </c>
      <c r="X42" s="4">
        <v>5</v>
      </c>
      <c r="Y42" s="4">
        <v>12</v>
      </c>
      <c r="Z42" s="4">
        <v>6</v>
      </c>
      <c r="AA42" s="4">
        <v>3</v>
      </c>
      <c r="AC42" s="4">
        <v>2</v>
      </c>
      <c r="AD42" s="4">
        <v>5</v>
      </c>
      <c r="AE42" s="4">
        <v>3</v>
      </c>
      <c r="AF42" s="4">
        <v>3</v>
      </c>
      <c r="AG42" s="4">
        <v>6</v>
      </c>
      <c r="AK42">
        <f t="shared" si="6"/>
        <v>35</v>
      </c>
      <c r="AL42">
        <f t="shared" si="7"/>
        <v>32</v>
      </c>
      <c r="AM42">
        <f t="shared" si="8"/>
        <v>35</v>
      </c>
      <c r="AN42">
        <f t="shared" si="9"/>
        <v>45</v>
      </c>
      <c r="AP42">
        <f t="shared" si="20"/>
        <v>19</v>
      </c>
      <c r="AQ42">
        <f t="shared" si="21"/>
        <v>21</v>
      </c>
      <c r="AS42">
        <f t="shared" si="13"/>
        <v>187</v>
      </c>
      <c r="AU42">
        <f t="shared" si="14"/>
        <v>259</v>
      </c>
      <c r="AV42">
        <f t="shared" si="15"/>
        <v>136</v>
      </c>
      <c r="AW42">
        <f t="shared" si="16"/>
        <v>148</v>
      </c>
      <c r="AX42">
        <f t="shared" si="17"/>
        <v>153</v>
      </c>
      <c r="AZ42">
        <f t="shared" si="18"/>
        <v>109</v>
      </c>
      <c r="BA42">
        <f t="shared" si="19"/>
        <v>142</v>
      </c>
      <c r="BC42">
        <f t="shared" si="12"/>
        <v>947</v>
      </c>
    </row>
    <row r="43" spans="2:55" ht="15.6" x14ac:dyDescent="0.3">
      <c r="B43" s="7" t="s">
        <v>106</v>
      </c>
      <c r="C43" s="4">
        <v>60</v>
      </c>
      <c r="D43" s="4">
        <v>55</v>
      </c>
      <c r="E43" s="4">
        <v>25</v>
      </c>
      <c r="F43" s="4">
        <v>18</v>
      </c>
      <c r="G43" s="4"/>
      <c r="H43" s="4">
        <v>50</v>
      </c>
      <c r="I43" s="4">
        <v>9</v>
      </c>
      <c r="J43" s="4">
        <v>40</v>
      </c>
      <c r="K43" s="4">
        <v>40</v>
      </c>
      <c r="L43" s="4">
        <v>55</v>
      </c>
      <c r="M43" s="4">
        <v>60</v>
      </c>
      <c r="N43" s="4"/>
      <c r="O43" s="4">
        <v>50</v>
      </c>
      <c r="P43" s="4">
        <v>60</v>
      </c>
      <c r="Q43" s="4">
        <v>50</v>
      </c>
      <c r="R43" s="4">
        <v>53</v>
      </c>
      <c r="S43" s="4">
        <v>64</v>
      </c>
      <c r="T43" s="4">
        <v>60</v>
      </c>
      <c r="V43" s="4">
        <v>70</v>
      </c>
      <c r="W43" s="4">
        <v>88</v>
      </c>
      <c r="X43" s="4">
        <v>60</v>
      </c>
      <c r="Y43" s="4">
        <v>73</v>
      </c>
      <c r="Z43" s="4">
        <v>72</v>
      </c>
      <c r="AA43" s="4">
        <v>50</v>
      </c>
      <c r="AC43" s="4">
        <v>70</v>
      </c>
      <c r="AD43" s="4">
        <v>13</v>
      </c>
      <c r="AE43" s="4">
        <v>14</v>
      </c>
      <c r="AF43" s="4">
        <v>50</v>
      </c>
      <c r="AG43" s="4">
        <v>88</v>
      </c>
      <c r="AK43">
        <f t="shared" si="6"/>
        <v>217</v>
      </c>
      <c r="AL43">
        <f t="shared" si="7"/>
        <v>305</v>
      </c>
      <c r="AM43">
        <f t="shared" si="8"/>
        <v>385</v>
      </c>
      <c r="AN43">
        <f t="shared" si="9"/>
        <v>490</v>
      </c>
      <c r="AP43">
        <f t="shared" si="20"/>
        <v>240</v>
      </c>
      <c r="AQ43">
        <f t="shared" si="21"/>
        <v>170</v>
      </c>
      <c r="AS43">
        <f t="shared" si="13"/>
        <v>1807</v>
      </c>
      <c r="AU43">
        <f t="shared" si="14"/>
        <v>1120</v>
      </c>
      <c r="AV43">
        <f t="shared" si="15"/>
        <v>1165</v>
      </c>
      <c r="AW43">
        <f t="shared" si="16"/>
        <v>1515</v>
      </c>
      <c r="AX43">
        <f t="shared" si="17"/>
        <v>1561</v>
      </c>
      <c r="AZ43">
        <f t="shared" si="18"/>
        <v>1203</v>
      </c>
      <c r="BA43">
        <f t="shared" si="19"/>
        <v>1235</v>
      </c>
      <c r="BC43">
        <f t="shared" si="12"/>
        <v>7799</v>
      </c>
    </row>
    <row r="44" spans="2:55" ht="15.6" x14ac:dyDescent="0.3">
      <c r="B44" s="7" t="s">
        <v>107</v>
      </c>
      <c r="C44" s="4">
        <v>2</v>
      </c>
      <c r="D44" s="4">
        <v>3</v>
      </c>
      <c r="E44" s="4">
        <v>2</v>
      </c>
      <c r="F44" s="4">
        <v>9</v>
      </c>
      <c r="G44" s="4"/>
      <c r="H44" s="4">
        <v>6</v>
      </c>
      <c r="I44" s="4">
        <v>2</v>
      </c>
      <c r="J44" s="4">
        <v>2</v>
      </c>
      <c r="K44" s="4">
        <v>2</v>
      </c>
      <c r="L44" s="4">
        <v>3</v>
      </c>
      <c r="M44" s="4">
        <v>2</v>
      </c>
      <c r="N44" s="4"/>
      <c r="O44" s="4">
        <v>6</v>
      </c>
      <c r="P44" s="4">
        <v>2</v>
      </c>
      <c r="Q44" s="4">
        <v>2</v>
      </c>
      <c r="R44" s="4">
        <v>1</v>
      </c>
      <c r="S44" s="4">
        <v>3</v>
      </c>
      <c r="T44" s="4">
        <v>2</v>
      </c>
      <c r="V44" s="4">
        <v>45</v>
      </c>
      <c r="W44" s="4">
        <v>2</v>
      </c>
      <c r="X44" s="4">
        <v>2</v>
      </c>
      <c r="Y44" s="4">
        <v>6</v>
      </c>
      <c r="Z44" s="4">
        <v>5</v>
      </c>
      <c r="AA44" s="4">
        <v>1</v>
      </c>
      <c r="AC44" s="4">
        <v>5</v>
      </c>
      <c r="AD44" s="4">
        <v>2</v>
      </c>
      <c r="AE44" s="4">
        <v>6</v>
      </c>
      <c r="AF44" s="4">
        <v>1</v>
      </c>
      <c r="AG44" s="4">
        <v>2</v>
      </c>
      <c r="AK44">
        <f t="shared" si="6"/>
        <v>24</v>
      </c>
      <c r="AL44">
        <f t="shared" si="7"/>
        <v>17</v>
      </c>
      <c r="AM44">
        <f t="shared" si="8"/>
        <v>55</v>
      </c>
      <c r="AN44">
        <f t="shared" si="9"/>
        <v>30</v>
      </c>
      <c r="AP44">
        <f t="shared" si="20"/>
        <v>62</v>
      </c>
      <c r="AQ44">
        <f t="shared" si="21"/>
        <v>8</v>
      </c>
      <c r="AS44">
        <f t="shared" si="13"/>
        <v>196</v>
      </c>
      <c r="AU44">
        <f t="shared" si="14"/>
        <v>120</v>
      </c>
      <c r="AV44">
        <f t="shared" si="15"/>
        <v>70</v>
      </c>
      <c r="AW44">
        <f t="shared" si="16"/>
        <v>125</v>
      </c>
      <c r="AX44">
        <f t="shared" si="17"/>
        <v>84</v>
      </c>
      <c r="AZ44">
        <f t="shared" si="18"/>
        <v>126</v>
      </c>
      <c r="BA44">
        <f t="shared" si="19"/>
        <v>78</v>
      </c>
      <c r="BC44">
        <f t="shared" si="12"/>
        <v>603</v>
      </c>
    </row>
    <row r="45" spans="2:55" ht="15.6" x14ac:dyDescent="0.3">
      <c r="B45" s="7" t="s">
        <v>108</v>
      </c>
      <c r="C45" s="4">
        <v>3</v>
      </c>
      <c r="D45" s="4">
        <v>2</v>
      </c>
      <c r="E45" s="4">
        <v>3</v>
      </c>
      <c r="F45" s="4">
        <v>5</v>
      </c>
      <c r="G45" s="4"/>
      <c r="H45" s="4">
        <v>15</v>
      </c>
      <c r="I45" s="4">
        <v>3</v>
      </c>
      <c r="J45" s="4">
        <v>3</v>
      </c>
      <c r="K45" s="4">
        <v>3</v>
      </c>
      <c r="L45" s="4">
        <v>4</v>
      </c>
      <c r="M45" s="4">
        <v>3</v>
      </c>
      <c r="N45" s="4"/>
      <c r="O45" s="4">
        <v>3</v>
      </c>
      <c r="P45" s="4">
        <v>3</v>
      </c>
      <c r="Q45" s="4">
        <v>5</v>
      </c>
      <c r="R45" s="4">
        <v>3</v>
      </c>
      <c r="S45" s="4">
        <v>6</v>
      </c>
      <c r="T45" s="4">
        <v>3</v>
      </c>
      <c r="V45" s="4">
        <v>5</v>
      </c>
      <c r="W45" s="4">
        <v>3</v>
      </c>
      <c r="X45" s="4">
        <v>3</v>
      </c>
      <c r="Y45" s="4">
        <v>5</v>
      </c>
      <c r="Z45" s="4">
        <v>3</v>
      </c>
      <c r="AA45" s="4">
        <v>3</v>
      </c>
      <c r="AC45" s="4">
        <v>6</v>
      </c>
      <c r="AD45" s="4">
        <v>3</v>
      </c>
      <c r="AE45" s="4">
        <v>5</v>
      </c>
      <c r="AF45" s="4">
        <v>3</v>
      </c>
      <c r="AG45" s="4">
        <v>3</v>
      </c>
      <c r="AK45">
        <f t="shared" si="6"/>
        <v>31</v>
      </c>
      <c r="AL45">
        <f t="shared" si="7"/>
        <v>19</v>
      </c>
      <c r="AM45">
        <f t="shared" si="8"/>
        <v>25</v>
      </c>
      <c r="AN45">
        <f t="shared" si="9"/>
        <v>34</v>
      </c>
      <c r="AP45">
        <f t="shared" si="20"/>
        <v>29</v>
      </c>
      <c r="AQ45">
        <f t="shared" si="21"/>
        <v>12</v>
      </c>
      <c r="AS45">
        <f t="shared" si="13"/>
        <v>150</v>
      </c>
      <c r="AU45">
        <f t="shared" si="14"/>
        <v>150</v>
      </c>
      <c r="AV45">
        <f t="shared" si="15"/>
        <v>100</v>
      </c>
      <c r="AW45">
        <f t="shared" si="16"/>
        <v>122</v>
      </c>
      <c r="AX45">
        <f t="shared" si="17"/>
        <v>105</v>
      </c>
      <c r="AZ45">
        <f t="shared" si="18"/>
        <v>110</v>
      </c>
      <c r="BA45">
        <f t="shared" si="19"/>
        <v>89</v>
      </c>
      <c r="BC45">
        <f t="shared" si="12"/>
        <v>676</v>
      </c>
    </row>
    <row r="46" spans="2:55" ht="15.6" x14ac:dyDescent="0.3">
      <c r="B46" s="7" t="s">
        <v>109</v>
      </c>
      <c r="C46" s="4">
        <v>6</v>
      </c>
      <c r="D46" s="4">
        <v>5</v>
      </c>
      <c r="E46" s="4">
        <v>5</v>
      </c>
      <c r="F46" s="4">
        <v>2</v>
      </c>
      <c r="G46" s="4"/>
      <c r="H46" s="4">
        <v>6</v>
      </c>
      <c r="I46" s="4">
        <v>6</v>
      </c>
      <c r="J46" s="4">
        <v>6</v>
      </c>
      <c r="K46" s="4">
        <v>6</v>
      </c>
      <c r="L46" s="4">
        <v>1</v>
      </c>
      <c r="M46" s="4">
        <v>6</v>
      </c>
      <c r="N46" s="4"/>
      <c r="O46" s="4">
        <v>5</v>
      </c>
      <c r="P46" s="4">
        <v>6</v>
      </c>
      <c r="Q46" s="4">
        <v>6</v>
      </c>
      <c r="R46" s="4">
        <v>6</v>
      </c>
      <c r="S46" s="4">
        <v>5</v>
      </c>
      <c r="T46" s="4">
        <v>6</v>
      </c>
      <c r="V46" s="4">
        <v>6</v>
      </c>
      <c r="W46" s="4">
        <v>6</v>
      </c>
      <c r="X46" s="4">
        <v>6</v>
      </c>
      <c r="Y46" s="4">
        <v>12</v>
      </c>
      <c r="Z46" s="4">
        <v>6</v>
      </c>
      <c r="AA46" s="4">
        <v>16</v>
      </c>
      <c r="AC46" s="4">
        <v>5</v>
      </c>
      <c r="AD46" s="4">
        <v>6</v>
      </c>
      <c r="AE46" s="4">
        <v>4</v>
      </c>
      <c r="AF46" s="4">
        <v>16</v>
      </c>
      <c r="AG46" s="4">
        <v>6</v>
      </c>
      <c r="AK46">
        <f t="shared" si="6"/>
        <v>30</v>
      </c>
      <c r="AL46">
        <f t="shared" si="7"/>
        <v>30</v>
      </c>
      <c r="AM46">
        <f t="shared" si="8"/>
        <v>35</v>
      </c>
      <c r="AN46">
        <f t="shared" si="9"/>
        <v>77</v>
      </c>
      <c r="AP46">
        <f t="shared" si="20"/>
        <v>22</v>
      </c>
      <c r="AQ46">
        <f t="shared" si="21"/>
        <v>24</v>
      </c>
      <c r="AS46">
        <f t="shared" si="13"/>
        <v>218</v>
      </c>
      <c r="AU46">
        <f t="shared" si="14"/>
        <v>261</v>
      </c>
      <c r="AV46">
        <f t="shared" si="15"/>
        <v>143</v>
      </c>
      <c r="AW46">
        <f t="shared" si="16"/>
        <v>172</v>
      </c>
      <c r="AX46">
        <f t="shared" si="17"/>
        <v>194</v>
      </c>
      <c r="AZ46">
        <f t="shared" si="18"/>
        <v>149</v>
      </c>
      <c r="BA46">
        <f t="shared" si="19"/>
        <v>159</v>
      </c>
      <c r="BC46">
        <f t="shared" si="12"/>
        <v>1078</v>
      </c>
    </row>
    <row r="47" spans="2:55" ht="15.6" x14ac:dyDescent="0.3">
      <c r="B47" s="7" t="s">
        <v>110</v>
      </c>
      <c r="C47" s="4">
        <v>5</v>
      </c>
      <c r="D47" s="4">
        <v>6</v>
      </c>
      <c r="E47" s="4">
        <v>6</v>
      </c>
      <c r="F47" s="4">
        <v>5</v>
      </c>
      <c r="G47" s="4"/>
      <c r="H47" s="4">
        <v>9</v>
      </c>
      <c r="I47" s="4">
        <v>5</v>
      </c>
      <c r="J47" s="4">
        <v>5</v>
      </c>
      <c r="K47" s="4">
        <v>5</v>
      </c>
      <c r="L47" s="4">
        <v>5</v>
      </c>
      <c r="M47" s="4">
        <v>5</v>
      </c>
      <c r="N47" s="4"/>
      <c r="O47" s="4">
        <v>12</v>
      </c>
      <c r="P47" s="4">
        <v>5</v>
      </c>
      <c r="Q47" s="4">
        <v>9</v>
      </c>
      <c r="R47" s="4">
        <v>4</v>
      </c>
      <c r="S47" s="4">
        <v>2</v>
      </c>
      <c r="T47" s="4">
        <v>5</v>
      </c>
      <c r="V47" s="4">
        <v>9</v>
      </c>
      <c r="W47" s="4">
        <v>5</v>
      </c>
      <c r="X47" s="4">
        <v>0</v>
      </c>
      <c r="Y47" s="4">
        <v>6</v>
      </c>
      <c r="Z47" s="4">
        <v>12</v>
      </c>
      <c r="AA47" s="4">
        <v>25</v>
      </c>
      <c r="AC47" s="4">
        <v>13</v>
      </c>
      <c r="AD47" s="4">
        <v>5</v>
      </c>
      <c r="AE47" s="4">
        <v>2</v>
      </c>
      <c r="AF47" s="4">
        <v>25</v>
      </c>
      <c r="AG47" s="4">
        <v>5</v>
      </c>
      <c r="AK47">
        <f t="shared" si="6"/>
        <v>36</v>
      </c>
      <c r="AL47">
        <f t="shared" si="7"/>
        <v>37</v>
      </c>
      <c r="AM47">
        <f t="shared" si="8"/>
        <v>34</v>
      </c>
      <c r="AN47">
        <f t="shared" si="9"/>
        <v>93</v>
      </c>
      <c r="AP47">
        <f t="shared" si="20"/>
        <v>43</v>
      </c>
      <c r="AQ47">
        <f t="shared" si="21"/>
        <v>20</v>
      </c>
      <c r="AS47">
        <f t="shared" si="13"/>
        <v>263</v>
      </c>
      <c r="AU47">
        <f t="shared" si="14"/>
        <v>189</v>
      </c>
      <c r="AV47">
        <f t="shared" si="15"/>
        <v>151</v>
      </c>
      <c r="AW47">
        <f t="shared" si="16"/>
        <v>210</v>
      </c>
      <c r="AX47">
        <f t="shared" si="17"/>
        <v>212</v>
      </c>
      <c r="AZ47">
        <f t="shared" si="18"/>
        <v>211</v>
      </c>
      <c r="BA47">
        <f t="shared" si="19"/>
        <v>186</v>
      </c>
      <c r="BC47">
        <f t="shared" si="12"/>
        <v>1159</v>
      </c>
    </row>
    <row r="48" spans="2:55" ht="15.6" x14ac:dyDescent="0.3">
      <c r="B48" s="7" t="s">
        <v>111</v>
      </c>
      <c r="C48" s="4">
        <v>10</v>
      </c>
      <c r="D48" s="4">
        <v>4</v>
      </c>
      <c r="E48" s="4">
        <v>9</v>
      </c>
      <c r="F48" s="4">
        <v>10</v>
      </c>
      <c r="G48" s="4"/>
      <c r="H48" s="4">
        <v>12</v>
      </c>
      <c r="I48" s="4">
        <v>13</v>
      </c>
      <c r="J48" s="4">
        <v>10</v>
      </c>
      <c r="K48" s="4">
        <v>10</v>
      </c>
      <c r="L48" s="4">
        <v>10</v>
      </c>
      <c r="M48" s="4">
        <v>10</v>
      </c>
      <c r="N48" s="4"/>
      <c r="O48" s="4">
        <v>15</v>
      </c>
      <c r="P48" s="4">
        <v>10</v>
      </c>
      <c r="Q48" s="4">
        <v>8</v>
      </c>
      <c r="R48" s="4">
        <v>8</v>
      </c>
      <c r="S48" s="4">
        <v>0</v>
      </c>
      <c r="T48" s="4">
        <v>10</v>
      </c>
      <c r="V48" s="4">
        <v>11</v>
      </c>
      <c r="W48" s="4">
        <v>10</v>
      </c>
      <c r="X48" s="4">
        <v>0</v>
      </c>
      <c r="Y48" s="4">
        <v>10</v>
      </c>
      <c r="Z48" s="4">
        <v>15</v>
      </c>
      <c r="AA48" s="4">
        <v>10</v>
      </c>
      <c r="AC48" s="4">
        <v>12</v>
      </c>
      <c r="AD48" s="4">
        <v>10</v>
      </c>
      <c r="AE48" s="4">
        <v>3</v>
      </c>
      <c r="AF48" s="4">
        <v>10</v>
      </c>
      <c r="AG48" s="4">
        <v>10</v>
      </c>
      <c r="AK48">
        <f t="shared" si="6"/>
        <v>58</v>
      </c>
      <c r="AL48">
        <f t="shared" si="7"/>
        <v>65</v>
      </c>
      <c r="AM48">
        <f t="shared" si="8"/>
        <v>47</v>
      </c>
      <c r="AN48">
        <f t="shared" si="9"/>
        <v>80</v>
      </c>
      <c r="AP48">
        <f t="shared" si="20"/>
        <v>50</v>
      </c>
      <c r="AQ48">
        <f t="shared" si="21"/>
        <v>43</v>
      </c>
      <c r="AS48">
        <f t="shared" si="13"/>
        <v>343</v>
      </c>
      <c r="AU48">
        <f t="shared" si="14"/>
        <v>255</v>
      </c>
      <c r="AV48">
        <f t="shared" si="15"/>
        <v>229</v>
      </c>
      <c r="AW48">
        <f t="shared" si="16"/>
        <v>225</v>
      </c>
      <c r="AX48">
        <f t="shared" si="17"/>
        <v>246</v>
      </c>
      <c r="AZ48">
        <f t="shared" si="18"/>
        <v>245</v>
      </c>
      <c r="BA48">
        <f t="shared" si="19"/>
        <v>233</v>
      </c>
      <c r="BC48">
        <f t="shared" si="12"/>
        <v>1433</v>
      </c>
    </row>
    <row r="49" spans="2:55" ht="15.6" x14ac:dyDescent="0.3">
      <c r="B49" s="7" t="s">
        <v>112</v>
      </c>
      <c r="C49" s="4">
        <v>2</v>
      </c>
      <c r="D49" s="4">
        <v>16</v>
      </c>
      <c r="E49" s="4">
        <v>1</v>
      </c>
      <c r="F49" s="4">
        <v>5</v>
      </c>
      <c r="G49" s="4"/>
      <c r="H49" s="4">
        <v>25</v>
      </c>
      <c r="I49" s="4">
        <v>15</v>
      </c>
      <c r="J49" s="4">
        <v>1</v>
      </c>
      <c r="K49" s="4">
        <v>2</v>
      </c>
      <c r="L49" s="4">
        <v>2</v>
      </c>
      <c r="M49" s="4">
        <v>2</v>
      </c>
      <c r="N49" s="4"/>
      <c r="O49" s="4">
        <v>6</v>
      </c>
      <c r="P49" s="4">
        <v>2</v>
      </c>
      <c r="Q49" s="4">
        <v>9</v>
      </c>
      <c r="R49" s="4">
        <v>5</v>
      </c>
      <c r="S49" s="4">
        <v>0</v>
      </c>
      <c r="T49" s="4">
        <v>2</v>
      </c>
      <c r="V49" s="4">
        <v>3</v>
      </c>
      <c r="W49" s="4">
        <v>2</v>
      </c>
      <c r="X49" s="4">
        <v>12</v>
      </c>
      <c r="Y49" s="4">
        <v>6</v>
      </c>
      <c r="Z49" s="4">
        <v>6</v>
      </c>
      <c r="AA49" s="4">
        <v>2</v>
      </c>
      <c r="AC49" s="4">
        <v>4</v>
      </c>
      <c r="AD49" s="4">
        <v>2</v>
      </c>
      <c r="AE49" s="4">
        <v>4</v>
      </c>
      <c r="AF49" s="4">
        <v>2</v>
      </c>
      <c r="AG49" s="4">
        <v>2</v>
      </c>
      <c r="AK49">
        <f t="shared" si="6"/>
        <v>64</v>
      </c>
      <c r="AL49">
        <f t="shared" si="7"/>
        <v>15</v>
      </c>
      <c r="AM49">
        <f t="shared" si="8"/>
        <v>21</v>
      </c>
      <c r="AN49">
        <f t="shared" si="9"/>
        <v>40</v>
      </c>
      <c r="AP49">
        <f t="shared" si="20"/>
        <v>38</v>
      </c>
      <c r="AQ49">
        <f t="shared" si="21"/>
        <v>21</v>
      </c>
      <c r="AS49">
        <f t="shared" si="13"/>
        <v>199</v>
      </c>
      <c r="AU49">
        <f t="shared" si="14"/>
        <v>179</v>
      </c>
      <c r="AV49">
        <f t="shared" si="15"/>
        <v>108</v>
      </c>
      <c r="AW49">
        <f t="shared" si="16"/>
        <v>85</v>
      </c>
      <c r="AX49">
        <f t="shared" si="17"/>
        <v>107</v>
      </c>
      <c r="AZ49">
        <f t="shared" si="18"/>
        <v>125</v>
      </c>
      <c r="BA49">
        <f t="shared" si="19"/>
        <v>141</v>
      </c>
      <c r="BC49">
        <f t="shared" si="12"/>
        <v>745</v>
      </c>
    </row>
    <row r="50" spans="2:55" ht="15.6" x14ac:dyDescent="0.3">
      <c r="B50" s="7" t="s">
        <v>113</v>
      </c>
      <c r="C50" s="4">
        <v>0</v>
      </c>
      <c r="D50" s="4">
        <v>12</v>
      </c>
      <c r="E50" s="4">
        <v>0</v>
      </c>
      <c r="F50" s="4">
        <v>8</v>
      </c>
      <c r="G50" s="4"/>
      <c r="H50" s="4">
        <v>5</v>
      </c>
      <c r="I50" s="4">
        <v>0</v>
      </c>
      <c r="J50" s="4">
        <v>13</v>
      </c>
      <c r="K50" s="4">
        <v>0</v>
      </c>
      <c r="L50" s="4">
        <v>0</v>
      </c>
      <c r="M50" s="4">
        <v>0</v>
      </c>
      <c r="N50" s="4"/>
      <c r="O50" s="4">
        <v>2</v>
      </c>
      <c r="P50" s="4">
        <v>0</v>
      </c>
      <c r="Q50" s="4">
        <v>3</v>
      </c>
      <c r="R50" s="4">
        <v>2</v>
      </c>
      <c r="S50" s="4">
        <v>6</v>
      </c>
      <c r="T50" s="4">
        <v>0</v>
      </c>
      <c r="V50" s="4">
        <v>2</v>
      </c>
      <c r="W50" s="4">
        <v>0</v>
      </c>
      <c r="X50" s="4">
        <v>2</v>
      </c>
      <c r="Y50" s="4">
        <v>2</v>
      </c>
      <c r="Z50" s="4">
        <v>12</v>
      </c>
      <c r="AA50" s="4">
        <v>0</v>
      </c>
      <c r="AC50" s="4">
        <v>2</v>
      </c>
      <c r="AD50" s="4">
        <v>0</v>
      </c>
      <c r="AE50" s="4">
        <v>2</v>
      </c>
      <c r="AF50" s="4">
        <v>0</v>
      </c>
      <c r="AG50" s="4">
        <v>0</v>
      </c>
      <c r="AK50">
        <f t="shared" si="6"/>
        <v>25</v>
      </c>
      <c r="AL50">
        <f t="shared" si="7"/>
        <v>15</v>
      </c>
      <c r="AM50">
        <f t="shared" si="8"/>
        <v>13</v>
      </c>
      <c r="AN50">
        <f t="shared" si="9"/>
        <v>20</v>
      </c>
      <c r="AP50">
        <f t="shared" si="20"/>
        <v>11</v>
      </c>
      <c r="AQ50">
        <f t="shared" si="21"/>
        <v>0</v>
      </c>
      <c r="AS50">
        <f t="shared" si="13"/>
        <v>84</v>
      </c>
      <c r="AU50">
        <f t="shared" si="14"/>
        <v>124</v>
      </c>
      <c r="AV50">
        <f t="shared" si="15"/>
        <v>72</v>
      </c>
      <c r="AW50">
        <f t="shared" si="16"/>
        <v>65</v>
      </c>
      <c r="AX50">
        <f t="shared" si="17"/>
        <v>67</v>
      </c>
      <c r="AZ50">
        <f t="shared" si="18"/>
        <v>44</v>
      </c>
      <c r="BA50">
        <f t="shared" si="19"/>
        <v>69</v>
      </c>
      <c r="BC50">
        <f t="shared" si="12"/>
        <v>441</v>
      </c>
    </row>
    <row r="51" spans="2:55" ht="15.6" x14ac:dyDescent="0.3">
      <c r="B51" s="7" t="s">
        <v>114</v>
      </c>
      <c r="C51" s="4">
        <v>5</v>
      </c>
      <c r="D51" s="4">
        <v>0</v>
      </c>
      <c r="E51" s="4">
        <v>0</v>
      </c>
      <c r="F51" s="4">
        <v>6</v>
      </c>
      <c r="G51" s="4"/>
      <c r="H51" s="4">
        <v>9</v>
      </c>
      <c r="I51" s="4">
        <v>5</v>
      </c>
      <c r="J51" s="4">
        <v>6</v>
      </c>
      <c r="K51" s="4">
        <v>12</v>
      </c>
      <c r="L51" s="4">
        <v>6</v>
      </c>
      <c r="M51" s="4">
        <v>5</v>
      </c>
      <c r="N51" s="4"/>
      <c r="O51" s="4">
        <v>9</v>
      </c>
      <c r="P51" s="4">
        <v>5</v>
      </c>
      <c r="Q51" s="4">
        <v>0</v>
      </c>
      <c r="R51" s="4">
        <v>0</v>
      </c>
      <c r="S51" s="4">
        <v>9</v>
      </c>
      <c r="T51" s="4">
        <v>5</v>
      </c>
      <c r="V51" s="4">
        <v>5</v>
      </c>
      <c r="W51" s="4">
        <v>5</v>
      </c>
      <c r="X51" s="4">
        <v>3</v>
      </c>
      <c r="Y51" s="4">
        <v>12</v>
      </c>
      <c r="Z51" s="4">
        <v>2</v>
      </c>
      <c r="AA51" s="4">
        <v>5</v>
      </c>
      <c r="AC51" s="4">
        <v>8</v>
      </c>
      <c r="AD51" s="4">
        <v>5</v>
      </c>
      <c r="AE51" s="4">
        <v>0</v>
      </c>
      <c r="AF51" s="4">
        <v>5</v>
      </c>
      <c r="AG51" s="4">
        <v>5</v>
      </c>
      <c r="AK51">
        <f t="shared" si="6"/>
        <v>25</v>
      </c>
      <c r="AL51">
        <f t="shared" si="7"/>
        <v>43</v>
      </c>
      <c r="AM51">
        <f t="shared" si="8"/>
        <v>24</v>
      </c>
      <c r="AN51">
        <f t="shared" si="9"/>
        <v>45</v>
      </c>
      <c r="AP51">
        <f t="shared" si="20"/>
        <v>31</v>
      </c>
      <c r="AQ51">
        <f t="shared" si="21"/>
        <v>20</v>
      </c>
      <c r="AS51">
        <f t="shared" si="13"/>
        <v>188</v>
      </c>
      <c r="AU51">
        <f t="shared" si="14"/>
        <v>115</v>
      </c>
      <c r="AV51">
        <f t="shared" si="15"/>
        <v>137</v>
      </c>
      <c r="AW51">
        <f t="shared" si="16"/>
        <v>145</v>
      </c>
      <c r="AX51">
        <f t="shared" si="17"/>
        <v>125</v>
      </c>
      <c r="AZ51">
        <f t="shared" si="18"/>
        <v>121</v>
      </c>
      <c r="BA51">
        <f t="shared" si="19"/>
        <v>108</v>
      </c>
      <c r="BC51">
        <f t="shared" si="12"/>
        <v>751</v>
      </c>
    </row>
    <row r="52" spans="2:55" ht="15.6" x14ac:dyDescent="0.3">
      <c r="B52" s="7" t="s">
        <v>115</v>
      </c>
      <c r="C52" s="4">
        <v>4</v>
      </c>
      <c r="D52" s="4">
        <v>0</v>
      </c>
      <c r="E52" s="4">
        <v>0</v>
      </c>
      <c r="F52" s="4">
        <v>4</v>
      </c>
      <c r="G52" s="4"/>
      <c r="H52" s="4">
        <v>3</v>
      </c>
      <c r="I52" s="4">
        <v>4</v>
      </c>
      <c r="J52" s="4">
        <v>5</v>
      </c>
      <c r="K52" s="4">
        <v>15</v>
      </c>
      <c r="L52" s="4">
        <v>4</v>
      </c>
      <c r="M52" s="4">
        <v>4</v>
      </c>
      <c r="N52" s="4"/>
      <c r="O52" s="4">
        <v>6</v>
      </c>
      <c r="P52" s="4">
        <v>4</v>
      </c>
      <c r="Q52" s="4">
        <v>0</v>
      </c>
      <c r="R52" s="4">
        <v>0</v>
      </c>
      <c r="S52" s="4">
        <v>15</v>
      </c>
      <c r="T52" s="4">
        <v>4</v>
      </c>
      <c r="V52" s="4">
        <v>3</v>
      </c>
      <c r="W52" s="4">
        <v>4</v>
      </c>
      <c r="X52" s="4">
        <v>4</v>
      </c>
      <c r="Y52" s="4">
        <v>3</v>
      </c>
      <c r="Z52" s="4">
        <v>6</v>
      </c>
      <c r="AA52" s="4">
        <v>4</v>
      </c>
      <c r="AC52" s="4">
        <v>6</v>
      </c>
      <c r="AD52" s="4">
        <v>4</v>
      </c>
      <c r="AE52" s="4">
        <v>0</v>
      </c>
      <c r="AF52" s="4">
        <v>4</v>
      </c>
      <c r="AG52" s="4">
        <v>4</v>
      </c>
      <c r="AK52">
        <f t="shared" si="6"/>
        <v>15</v>
      </c>
      <c r="AL52">
        <f t="shared" si="7"/>
        <v>38</v>
      </c>
      <c r="AM52">
        <f t="shared" si="8"/>
        <v>26</v>
      </c>
      <c r="AN52">
        <f t="shared" si="9"/>
        <v>35</v>
      </c>
      <c r="AP52">
        <f t="shared" si="20"/>
        <v>18</v>
      </c>
      <c r="AQ52">
        <f t="shared" si="21"/>
        <v>16</v>
      </c>
      <c r="AS52">
        <f t="shared" si="13"/>
        <v>148</v>
      </c>
      <c r="AU52">
        <f t="shared" si="14"/>
        <v>86</v>
      </c>
      <c r="AV52">
        <f t="shared" si="15"/>
        <v>134</v>
      </c>
      <c r="AW52">
        <f t="shared" si="16"/>
        <v>155</v>
      </c>
      <c r="AX52">
        <f t="shared" si="17"/>
        <v>113</v>
      </c>
      <c r="AZ52">
        <f t="shared" si="18"/>
        <v>83</v>
      </c>
      <c r="BA52">
        <f t="shared" si="19"/>
        <v>91</v>
      </c>
      <c r="BC52">
        <f t="shared" si="12"/>
        <v>662</v>
      </c>
    </row>
    <row r="53" spans="2:55" ht="15.6" x14ac:dyDescent="0.3">
      <c r="B53" s="7" t="s">
        <v>116</v>
      </c>
      <c r="C53" s="4">
        <v>7</v>
      </c>
      <c r="D53" s="4">
        <v>0</v>
      </c>
      <c r="E53" s="4">
        <v>0</v>
      </c>
      <c r="F53" s="4">
        <v>3</v>
      </c>
      <c r="G53" s="4"/>
      <c r="H53" s="4">
        <v>2</v>
      </c>
      <c r="I53" s="4">
        <v>7</v>
      </c>
      <c r="J53" s="4">
        <v>18</v>
      </c>
      <c r="K53" s="4">
        <v>13</v>
      </c>
      <c r="L53" s="4">
        <v>7</v>
      </c>
      <c r="M53" s="4">
        <v>7</v>
      </c>
      <c r="N53" s="4"/>
      <c r="O53" s="4">
        <v>3</v>
      </c>
      <c r="P53" s="4">
        <v>7</v>
      </c>
      <c r="Q53" s="4">
        <v>5</v>
      </c>
      <c r="R53" s="4">
        <v>6</v>
      </c>
      <c r="S53" s="4">
        <v>16</v>
      </c>
      <c r="T53" s="4">
        <v>7</v>
      </c>
      <c r="V53" s="4">
        <v>6</v>
      </c>
      <c r="W53" s="4">
        <v>7</v>
      </c>
      <c r="X53" s="4">
        <v>7</v>
      </c>
      <c r="Y53" s="4">
        <v>7</v>
      </c>
      <c r="Z53" s="4">
        <v>3</v>
      </c>
      <c r="AA53" s="4">
        <v>7</v>
      </c>
      <c r="AC53" s="4">
        <v>9</v>
      </c>
      <c r="AD53" s="4">
        <v>7</v>
      </c>
      <c r="AE53" s="4">
        <v>12</v>
      </c>
      <c r="AF53" s="4">
        <v>7</v>
      </c>
      <c r="AG53" s="4">
        <v>7</v>
      </c>
      <c r="AK53">
        <f t="shared" si="6"/>
        <v>19</v>
      </c>
      <c r="AL53">
        <f t="shared" si="7"/>
        <v>55</v>
      </c>
      <c r="AM53">
        <f t="shared" si="8"/>
        <v>47</v>
      </c>
      <c r="AN53">
        <f t="shared" si="9"/>
        <v>66</v>
      </c>
      <c r="AP53">
        <f t="shared" si="20"/>
        <v>20</v>
      </c>
      <c r="AQ53">
        <f t="shared" si="21"/>
        <v>28</v>
      </c>
      <c r="AS53">
        <f t="shared" si="13"/>
        <v>235</v>
      </c>
      <c r="AU53">
        <f t="shared" si="14"/>
        <v>158</v>
      </c>
      <c r="AV53">
        <f t="shared" si="15"/>
        <v>203</v>
      </c>
      <c r="AW53">
        <f t="shared" si="16"/>
        <v>237</v>
      </c>
      <c r="AX53">
        <f t="shared" si="17"/>
        <v>191</v>
      </c>
      <c r="AZ53">
        <f t="shared" si="18"/>
        <v>128</v>
      </c>
      <c r="BA53">
        <f t="shared" si="19"/>
        <v>155</v>
      </c>
      <c r="BC53">
        <f t="shared" si="12"/>
        <v>1072</v>
      </c>
    </row>
    <row r="54" spans="2:55" ht="15.6" x14ac:dyDescent="0.3">
      <c r="B54" s="7" t="s">
        <v>117</v>
      </c>
      <c r="C54" s="4">
        <v>5</v>
      </c>
      <c r="D54" s="4">
        <v>15</v>
      </c>
      <c r="E54" s="4">
        <v>6</v>
      </c>
      <c r="F54" s="4">
        <v>2</v>
      </c>
      <c r="G54" s="4"/>
      <c r="H54" s="4">
        <v>15</v>
      </c>
      <c r="I54" s="4">
        <v>5</v>
      </c>
      <c r="J54" s="4">
        <v>9</v>
      </c>
      <c r="K54" s="4">
        <v>16</v>
      </c>
      <c r="L54" s="4">
        <v>5</v>
      </c>
      <c r="M54" s="4">
        <v>5</v>
      </c>
      <c r="N54" s="4"/>
      <c r="O54" s="4">
        <v>5</v>
      </c>
      <c r="P54" s="4">
        <v>5</v>
      </c>
      <c r="Q54" s="4">
        <v>8</v>
      </c>
      <c r="R54" s="4">
        <v>0</v>
      </c>
      <c r="S54" s="4">
        <v>3</v>
      </c>
      <c r="T54" s="4">
        <v>5</v>
      </c>
      <c r="V54" s="4">
        <v>7</v>
      </c>
      <c r="W54" s="4">
        <v>5</v>
      </c>
      <c r="X54" s="4">
        <v>5</v>
      </c>
      <c r="Y54" s="4">
        <v>5</v>
      </c>
      <c r="Z54" s="4">
        <v>3</v>
      </c>
      <c r="AA54" s="4">
        <v>5</v>
      </c>
      <c r="AC54" s="4">
        <v>12</v>
      </c>
      <c r="AD54" s="4">
        <v>5</v>
      </c>
      <c r="AE54" s="4">
        <v>3</v>
      </c>
      <c r="AF54" s="4">
        <v>5</v>
      </c>
      <c r="AG54" s="4">
        <v>5</v>
      </c>
      <c r="AK54">
        <f t="shared" si="6"/>
        <v>48</v>
      </c>
      <c r="AL54">
        <f t="shared" si="7"/>
        <v>45</v>
      </c>
      <c r="AM54">
        <f t="shared" si="8"/>
        <v>28</v>
      </c>
      <c r="AN54">
        <f t="shared" si="9"/>
        <v>48</v>
      </c>
      <c r="AP54">
        <f t="shared" si="20"/>
        <v>39</v>
      </c>
      <c r="AQ54">
        <f t="shared" si="21"/>
        <v>20</v>
      </c>
      <c r="AS54">
        <f t="shared" si="13"/>
        <v>228</v>
      </c>
      <c r="AU54">
        <f t="shared" si="14"/>
        <v>211</v>
      </c>
      <c r="AV54">
        <f t="shared" si="15"/>
        <v>150</v>
      </c>
      <c r="AW54">
        <f t="shared" si="16"/>
        <v>147</v>
      </c>
      <c r="AX54">
        <f t="shared" si="17"/>
        <v>143</v>
      </c>
      <c r="AZ54">
        <f t="shared" si="18"/>
        <v>171</v>
      </c>
      <c r="BA54">
        <f t="shared" si="19"/>
        <v>156</v>
      </c>
      <c r="BC54">
        <f t="shared" si="12"/>
        <v>978</v>
      </c>
    </row>
    <row r="55" spans="2:55" ht="15.6" x14ac:dyDescent="0.3">
      <c r="B55" s="7" t="s">
        <v>118</v>
      </c>
      <c r="C55" s="4">
        <v>0</v>
      </c>
      <c r="D55" s="4">
        <v>2</v>
      </c>
      <c r="E55" s="4">
        <v>0</v>
      </c>
      <c r="F55" s="4">
        <v>0</v>
      </c>
      <c r="G55" s="4"/>
      <c r="H55" s="4">
        <v>6</v>
      </c>
      <c r="I55" s="4">
        <v>0</v>
      </c>
      <c r="J55" s="4">
        <v>5</v>
      </c>
      <c r="K55" s="4">
        <v>15</v>
      </c>
      <c r="L55" s="4">
        <v>0</v>
      </c>
      <c r="M55" s="4">
        <v>0</v>
      </c>
      <c r="N55" s="4"/>
      <c r="O55" s="4">
        <v>9</v>
      </c>
      <c r="P55" s="4">
        <v>0</v>
      </c>
      <c r="Q55" s="4">
        <v>0</v>
      </c>
      <c r="R55" s="4">
        <v>3</v>
      </c>
      <c r="S55" s="4">
        <v>3</v>
      </c>
      <c r="T55" s="4">
        <v>0</v>
      </c>
      <c r="V55" s="4">
        <v>11</v>
      </c>
      <c r="W55" s="4">
        <v>0</v>
      </c>
      <c r="X55" s="4">
        <v>0</v>
      </c>
      <c r="Y55" s="4">
        <v>2</v>
      </c>
      <c r="Z55" s="4">
        <v>0</v>
      </c>
      <c r="AA55" s="4">
        <v>0</v>
      </c>
      <c r="AC55" s="4">
        <v>3</v>
      </c>
      <c r="AD55" s="4">
        <v>0</v>
      </c>
      <c r="AE55" s="4">
        <v>5</v>
      </c>
      <c r="AF55" s="4">
        <v>0</v>
      </c>
      <c r="AG55" s="4">
        <v>0</v>
      </c>
      <c r="AK55">
        <f t="shared" si="6"/>
        <v>8</v>
      </c>
      <c r="AL55">
        <f t="shared" si="7"/>
        <v>29</v>
      </c>
      <c r="AM55">
        <f t="shared" si="8"/>
        <v>17</v>
      </c>
      <c r="AN55">
        <f t="shared" si="9"/>
        <v>10</v>
      </c>
      <c r="AP55">
        <f t="shared" si="20"/>
        <v>29</v>
      </c>
      <c r="AQ55">
        <f t="shared" si="21"/>
        <v>0</v>
      </c>
      <c r="AS55">
        <f t="shared" si="13"/>
        <v>93</v>
      </c>
      <c r="AU55">
        <f t="shared" si="14"/>
        <v>55</v>
      </c>
      <c r="AV55">
        <f t="shared" si="15"/>
        <v>88</v>
      </c>
      <c r="AW55">
        <f t="shared" si="16"/>
        <v>55</v>
      </c>
      <c r="AX55">
        <f t="shared" si="17"/>
        <v>24</v>
      </c>
      <c r="AZ55">
        <f t="shared" si="18"/>
        <v>57</v>
      </c>
      <c r="BA55">
        <f t="shared" si="19"/>
        <v>29</v>
      </c>
      <c r="BC55">
        <f t="shared" si="12"/>
        <v>308</v>
      </c>
    </row>
    <row r="56" spans="2:55" ht="15.6" x14ac:dyDescent="0.3">
      <c r="B56" s="7" t="s">
        <v>119</v>
      </c>
      <c r="C56" s="4">
        <v>5</v>
      </c>
      <c r="D56" s="4">
        <v>5</v>
      </c>
      <c r="E56" s="4">
        <v>5</v>
      </c>
      <c r="F56" s="4">
        <v>2</v>
      </c>
      <c r="G56" s="4"/>
      <c r="H56" s="4">
        <v>13</v>
      </c>
      <c r="I56" s="4">
        <v>5</v>
      </c>
      <c r="J56" s="4">
        <v>5</v>
      </c>
      <c r="K56" s="4">
        <v>18</v>
      </c>
      <c r="L56" s="4">
        <v>5</v>
      </c>
      <c r="M56" s="4">
        <v>5</v>
      </c>
      <c r="N56" s="4"/>
      <c r="O56" s="4">
        <v>5</v>
      </c>
      <c r="P56" s="4">
        <v>5</v>
      </c>
      <c r="Q56" s="4">
        <v>4</v>
      </c>
      <c r="R56" s="4">
        <v>5</v>
      </c>
      <c r="S56" s="4">
        <v>6</v>
      </c>
      <c r="T56" s="4">
        <v>5</v>
      </c>
      <c r="V56" s="4">
        <v>9</v>
      </c>
      <c r="W56" s="4">
        <v>5</v>
      </c>
      <c r="X56" s="4">
        <v>5</v>
      </c>
      <c r="Y56" s="4">
        <v>6</v>
      </c>
      <c r="Z56" s="4">
        <v>0</v>
      </c>
      <c r="AA56" s="4">
        <v>5</v>
      </c>
      <c r="AC56" s="4">
        <v>13</v>
      </c>
      <c r="AD56" s="4">
        <v>5</v>
      </c>
      <c r="AE56" s="4">
        <v>3</v>
      </c>
      <c r="AF56" s="4">
        <v>5</v>
      </c>
      <c r="AG56" s="4">
        <v>5</v>
      </c>
      <c r="AK56">
        <f t="shared" si="6"/>
        <v>35</v>
      </c>
      <c r="AL56">
        <f t="shared" si="7"/>
        <v>43</v>
      </c>
      <c r="AM56">
        <f t="shared" si="8"/>
        <v>34</v>
      </c>
      <c r="AN56">
        <f t="shared" si="9"/>
        <v>47</v>
      </c>
      <c r="AP56">
        <f t="shared" si="20"/>
        <v>40</v>
      </c>
      <c r="AQ56">
        <f t="shared" si="21"/>
        <v>20</v>
      </c>
      <c r="AS56">
        <f t="shared" si="13"/>
        <v>219</v>
      </c>
      <c r="AU56">
        <f t="shared" si="14"/>
        <v>160</v>
      </c>
      <c r="AV56">
        <f t="shared" si="15"/>
        <v>167</v>
      </c>
      <c r="AW56">
        <f t="shared" si="16"/>
        <v>164</v>
      </c>
      <c r="AX56">
        <f t="shared" si="17"/>
        <v>142</v>
      </c>
      <c r="AZ56">
        <f t="shared" si="18"/>
        <v>159</v>
      </c>
      <c r="BA56">
        <f t="shared" si="19"/>
        <v>130</v>
      </c>
      <c r="BC56">
        <f t="shared" si="12"/>
        <v>922</v>
      </c>
    </row>
    <row r="57" spans="2:55" ht="15.6" x14ac:dyDescent="0.3">
      <c r="B57" s="7" t="s">
        <v>132</v>
      </c>
      <c r="C57" s="4">
        <v>10</v>
      </c>
      <c r="D57" s="4">
        <v>20</v>
      </c>
      <c r="E57" s="4">
        <v>10</v>
      </c>
      <c r="F57" s="4">
        <v>2</v>
      </c>
      <c r="G57" s="4"/>
      <c r="H57" s="4">
        <v>16</v>
      </c>
      <c r="I57" s="4">
        <v>15</v>
      </c>
      <c r="J57" s="4">
        <v>10</v>
      </c>
      <c r="K57" s="4">
        <v>20</v>
      </c>
      <c r="L57" s="4">
        <v>10</v>
      </c>
      <c r="M57" s="4">
        <v>10</v>
      </c>
      <c r="N57" s="4"/>
      <c r="O57" s="4">
        <v>10</v>
      </c>
      <c r="P57" s="4">
        <v>10</v>
      </c>
      <c r="Q57" s="4">
        <v>16</v>
      </c>
      <c r="R57" s="4">
        <v>10</v>
      </c>
      <c r="S57" s="4">
        <v>11</v>
      </c>
      <c r="T57" s="4">
        <v>10</v>
      </c>
      <c r="V57" s="4">
        <v>11</v>
      </c>
      <c r="W57" s="4">
        <v>10</v>
      </c>
      <c r="X57" s="4">
        <v>10</v>
      </c>
      <c r="Y57" s="4">
        <v>12</v>
      </c>
      <c r="Z57" s="4">
        <v>2</v>
      </c>
      <c r="AA57" s="4">
        <v>12</v>
      </c>
      <c r="AC57" s="4">
        <v>12</v>
      </c>
      <c r="AD57" s="4">
        <v>10</v>
      </c>
      <c r="AE57" s="4">
        <v>16</v>
      </c>
      <c r="AF57" s="4">
        <v>12</v>
      </c>
      <c r="AG57" s="4">
        <v>10</v>
      </c>
      <c r="AK57">
        <f t="shared" si="6"/>
        <v>73</v>
      </c>
      <c r="AL57">
        <f t="shared" si="7"/>
        <v>70</v>
      </c>
      <c r="AM57">
        <f t="shared" si="8"/>
        <v>68</v>
      </c>
      <c r="AN57">
        <f t="shared" si="9"/>
        <v>96</v>
      </c>
      <c r="AP57">
        <f t="shared" si="20"/>
        <v>49</v>
      </c>
      <c r="AQ57">
        <f t="shared" si="21"/>
        <v>45</v>
      </c>
      <c r="AS57">
        <f t="shared" si="13"/>
        <v>401</v>
      </c>
      <c r="AU57">
        <f t="shared" si="14"/>
        <v>338</v>
      </c>
      <c r="AV57">
        <f t="shared" si="15"/>
        <v>285</v>
      </c>
      <c r="AW57">
        <f t="shared" si="16"/>
        <v>322</v>
      </c>
      <c r="AX57">
        <f t="shared" si="17"/>
        <v>300</v>
      </c>
      <c r="AZ57">
        <f t="shared" si="18"/>
        <v>271</v>
      </c>
      <c r="BA57">
        <f t="shared" si="19"/>
        <v>303</v>
      </c>
      <c r="BC57">
        <f t="shared" si="12"/>
        <v>1819</v>
      </c>
    </row>
    <row r="58" spans="2:55" ht="15.6" x14ac:dyDescent="0.3">
      <c r="B58" s="7" t="s">
        <v>120</v>
      </c>
      <c r="C58" s="4">
        <v>20</v>
      </c>
      <c r="D58" s="4">
        <v>25</v>
      </c>
      <c r="E58" s="4">
        <v>20</v>
      </c>
      <c r="F58" s="4">
        <v>0</v>
      </c>
      <c r="G58" s="4"/>
      <c r="H58" s="4">
        <v>29</v>
      </c>
      <c r="I58" s="4">
        <v>25</v>
      </c>
      <c r="J58" s="4">
        <v>20</v>
      </c>
      <c r="K58" s="4">
        <v>20</v>
      </c>
      <c r="L58" s="4">
        <v>20</v>
      </c>
      <c r="M58" s="4">
        <v>20</v>
      </c>
      <c r="N58" s="4"/>
      <c r="O58" s="4">
        <v>15</v>
      </c>
      <c r="P58" s="4">
        <v>20</v>
      </c>
      <c r="Q58" s="4">
        <v>22</v>
      </c>
      <c r="R58" s="4">
        <v>20</v>
      </c>
      <c r="S58" s="4">
        <v>13</v>
      </c>
      <c r="T58" s="4">
        <v>20</v>
      </c>
      <c r="V58" s="4">
        <v>13</v>
      </c>
      <c r="W58" s="4">
        <v>20</v>
      </c>
      <c r="X58" s="4">
        <v>15</v>
      </c>
      <c r="Y58" s="4">
        <v>22</v>
      </c>
      <c r="Z58" s="4">
        <v>22</v>
      </c>
      <c r="AA58" s="4">
        <v>11</v>
      </c>
      <c r="AC58" s="4">
        <v>22</v>
      </c>
      <c r="AD58" s="4">
        <v>20</v>
      </c>
      <c r="AE58" s="4">
        <v>3</v>
      </c>
      <c r="AF58" s="4">
        <v>11</v>
      </c>
      <c r="AG58" s="4">
        <v>20</v>
      </c>
      <c r="AK58">
        <f t="shared" si="6"/>
        <v>119</v>
      </c>
      <c r="AL58">
        <f t="shared" si="7"/>
        <v>115</v>
      </c>
      <c r="AM58">
        <f t="shared" si="8"/>
        <v>108</v>
      </c>
      <c r="AN58">
        <f t="shared" si="9"/>
        <v>146</v>
      </c>
      <c r="AP58">
        <f t="shared" si="20"/>
        <v>79</v>
      </c>
      <c r="AQ58">
        <f t="shared" si="21"/>
        <v>85</v>
      </c>
      <c r="AS58">
        <f t="shared" si="13"/>
        <v>652</v>
      </c>
      <c r="AU58">
        <f t="shared" si="14"/>
        <v>541</v>
      </c>
      <c r="AV58">
        <f t="shared" si="15"/>
        <v>448</v>
      </c>
      <c r="AW58">
        <f t="shared" si="16"/>
        <v>462</v>
      </c>
      <c r="AX58">
        <f t="shared" si="17"/>
        <v>490</v>
      </c>
      <c r="AZ58">
        <f t="shared" si="18"/>
        <v>437</v>
      </c>
      <c r="BA58">
        <f t="shared" si="19"/>
        <v>462</v>
      </c>
      <c r="BC58">
        <f t="shared" si="12"/>
        <v>2840</v>
      </c>
    </row>
    <row r="59" spans="2:55" ht="15.6" x14ac:dyDescent="0.3">
      <c r="B59" s="7" t="s">
        <v>121</v>
      </c>
      <c r="C59" s="4">
        <v>150</v>
      </c>
      <c r="D59" s="4">
        <v>110</v>
      </c>
      <c r="E59" s="4">
        <v>70</v>
      </c>
      <c r="F59" s="4">
        <v>80</v>
      </c>
      <c r="G59" s="4"/>
      <c r="H59" s="4">
        <v>200</v>
      </c>
      <c r="I59" s="4">
        <v>203</v>
      </c>
      <c r="J59" s="4">
        <v>150</v>
      </c>
      <c r="K59" s="4">
        <v>65</v>
      </c>
      <c r="L59" s="4">
        <v>56</v>
      </c>
      <c r="M59" s="4">
        <v>150</v>
      </c>
      <c r="N59" s="4"/>
      <c r="O59" s="4">
        <v>120</v>
      </c>
      <c r="P59" s="4">
        <v>150</v>
      </c>
      <c r="Q59" s="4">
        <v>119</v>
      </c>
      <c r="R59" s="4">
        <v>150</v>
      </c>
      <c r="S59" s="4">
        <v>103</v>
      </c>
      <c r="T59" s="4">
        <v>150</v>
      </c>
      <c r="V59" s="4">
        <v>102</v>
      </c>
      <c r="W59" s="4">
        <v>110</v>
      </c>
      <c r="X59" s="4">
        <v>120</v>
      </c>
      <c r="Y59" s="4">
        <v>62</v>
      </c>
      <c r="Z59" s="4">
        <v>150</v>
      </c>
      <c r="AA59" s="4">
        <v>142</v>
      </c>
      <c r="AC59" s="4">
        <v>160</v>
      </c>
      <c r="AD59" s="4">
        <v>150</v>
      </c>
      <c r="AE59" s="4">
        <v>110</v>
      </c>
      <c r="AF59" s="4">
        <v>142</v>
      </c>
      <c r="AG59" s="4">
        <v>110</v>
      </c>
      <c r="AK59">
        <f t="shared" si="6"/>
        <v>813</v>
      </c>
      <c r="AL59">
        <f t="shared" si="7"/>
        <v>691</v>
      </c>
      <c r="AM59">
        <f t="shared" si="8"/>
        <v>734</v>
      </c>
      <c r="AN59">
        <f t="shared" si="9"/>
        <v>1146</v>
      </c>
      <c r="AP59">
        <f t="shared" si="20"/>
        <v>582</v>
      </c>
      <c r="AQ59">
        <f t="shared" si="21"/>
        <v>613</v>
      </c>
      <c r="AS59">
        <f t="shared" si="13"/>
        <v>4579</v>
      </c>
      <c r="AU59">
        <f t="shared" si="14"/>
        <v>3388</v>
      </c>
      <c r="AV59">
        <f t="shared" si="15"/>
        <v>3121</v>
      </c>
      <c r="AW59">
        <f t="shared" si="16"/>
        <v>3253</v>
      </c>
      <c r="AX59">
        <f t="shared" si="17"/>
        <v>3593</v>
      </c>
      <c r="AZ59">
        <f t="shared" si="18"/>
        <v>3176</v>
      </c>
      <c r="BA59">
        <f t="shared" si="19"/>
        <v>3392</v>
      </c>
      <c r="BC59">
        <f t="shared" si="12"/>
        <v>19923</v>
      </c>
    </row>
    <row r="60" spans="2:55" ht="15.6" x14ac:dyDescent="0.3">
      <c r="B60" s="7" t="s">
        <v>122</v>
      </c>
      <c r="C60" s="4">
        <v>50</v>
      </c>
      <c r="D60" s="4">
        <v>120</v>
      </c>
      <c r="E60" s="4">
        <v>20</v>
      </c>
      <c r="F60" s="4">
        <v>50</v>
      </c>
      <c r="G60" s="4"/>
      <c r="H60" s="4">
        <v>56</v>
      </c>
      <c r="I60" s="4">
        <v>60</v>
      </c>
      <c r="J60" s="4">
        <v>50</v>
      </c>
      <c r="K60" s="4">
        <v>20</v>
      </c>
      <c r="L60" s="4">
        <v>20</v>
      </c>
      <c r="M60" s="4">
        <v>50</v>
      </c>
      <c r="N60" s="4"/>
      <c r="O60" s="4">
        <v>36</v>
      </c>
      <c r="P60" s="4">
        <v>50</v>
      </c>
      <c r="Q60" s="4">
        <v>40</v>
      </c>
      <c r="R60" s="4">
        <v>64</v>
      </c>
      <c r="S60" s="4">
        <v>23</v>
      </c>
      <c r="T60" s="4">
        <v>50</v>
      </c>
      <c r="V60" s="4">
        <v>52</v>
      </c>
      <c r="W60" s="4">
        <v>63</v>
      </c>
      <c r="X60" s="4">
        <v>66</v>
      </c>
      <c r="Y60" s="4">
        <v>23</v>
      </c>
      <c r="Z60" s="4">
        <v>50</v>
      </c>
      <c r="AA60" s="4">
        <v>56</v>
      </c>
      <c r="AC60" s="4">
        <v>69</v>
      </c>
      <c r="AD60" s="4">
        <v>12</v>
      </c>
      <c r="AE60" s="4">
        <v>13</v>
      </c>
      <c r="AF60" s="4">
        <v>56</v>
      </c>
      <c r="AG60" s="4">
        <v>63</v>
      </c>
      <c r="AK60">
        <f t="shared" si="6"/>
        <v>356</v>
      </c>
      <c r="AL60">
        <f t="shared" si="7"/>
        <v>226</v>
      </c>
      <c r="AM60">
        <f t="shared" si="8"/>
        <v>292</v>
      </c>
      <c r="AN60">
        <f t="shared" si="9"/>
        <v>408</v>
      </c>
      <c r="AP60">
        <f t="shared" si="20"/>
        <v>213</v>
      </c>
      <c r="AQ60">
        <f t="shared" si="21"/>
        <v>185</v>
      </c>
      <c r="AS60">
        <f t="shared" si="13"/>
        <v>1680</v>
      </c>
      <c r="AU60">
        <f t="shared" si="14"/>
        <v>1356</v>
      </c>
      <c r="AV60">
        <f t="shared" si="15"/>
        <v>1100</v>
      </c>
      <c r="AW60">
        <f t="shared" si="16"/>
        <v>1153</v>
      </c>
      <c r="AX60">
        <f t="shared" si="17"/>
        <v>1414</v>
      </c>
      <c r="AZ60">
        <f t="shared" si="18"/>
        <v>1173</v>
      </c>
      <c r="BA60">
        <f t="shared" si="19"/>
        <v>1420</v>
      </c>
      <c r="BC60">
        <f t="shared" si="12"/>
        <v>7616</v>
      </c>
    </row>
    <row r="61" spans="2:55" ht="15.6" x14ac:dyDescent="0.3">
      <c r="B61" s="7" t="s">
        <v>123</v>
      </c>
      <c r="C61" s="4">
        <v>20</v>
      </c>
      <c r="D61" s="4">
        <v>26</v>
      </c>
      <c r="E61" s="4">
        <v>0</v>
      </c>
      <c r="F61" s="4">
        <v>20</v>
      </c>
      <c r="G61" s="4"/>
      <c r="H61" s="4">
        <v>36</v>
      </c>
      <c r="I61" s="4">
        <v>15</v>
      </c>
      <c r="J61" s="4">
        <v>53</v>
      </c>
      <c r="K61" s="4">
        <v>32</v>
      </c>
      <c r="L61" s="4">
        <v>36</v>
      </c>
      <c r="M61" s="4">
        <v>20</v>
      </c>
      <c r="N61" s="4"/>
      <c r="O61" s="4">
        <v>25</v>
      </c>
      <c r="P61" s="4">
        <v>20</v>
      </c>
      <c r="Q61" s="4">
        <v>33</v>
      </c>
      <c r="R61" s="4">
        <v>36</v>
      </c>
      <c r="S61" s="4">
        <v>26</v>
      </c>
      <c r="T61" s="4">
        <v>20</v>
      </c>
      <c r="V61" s="4">
        <v>22</v>
      </c>
      <c r="W61" s="4">
        <v>22</v>
      </c>
      <c r="X61" s="4">
        <v>32</v>
      </c>
      <c r="Y61" s="4">
        <v>33</v>
      </c>
      <c r="Z61" s="4">
        <v>20</v>
      </c>
      <c r="AA61" s="4">
        <v>36</v>
      </c>
      <c r="AC61" s="4">
        <v>26</v>
      </c>
      <c r="AD61" s="4">
        <v>43</v>
      </c>
      <c r="AE61" s="4">
        <v>34</v>
      </c>
      <c r="AF61" s="4">
        <v>36</v>
      </c>
      <c r="AG61" s="4">
        <v>22</v>
      </c>
      <c r="AK61">
        <f t="shared" si="6"/>
        <v>117</v>
      </c>
      <c r="AL61">
        <f t="shared" si="7"/>
        <v>186</v>
      </c>
      <c r="AM61">
        <f t="shared" si="8"/>
        <v>159</v>
      </c>
      <c r="AN61">
        <f t="shared" si="9"/>
        <v>282</v>
      </c>
      <c r="AP61">
        <f t="shared" si="20"/>
        <v>109</v>
      </c>
      <c r="AQ61">
        <f t="shared" si="21"/>
        <v>100</v>
      </c>
      <c r="AS61">
        <f t="shared" si="13"/>
        <v>953</v>
      </c>
      <c r="AU61">
        <f t="shared" si="14"/>
        <v>701</v>
      </c>
      <c r="AV61">
        <f t="shared" si="15"/>
        <v>719</v>
      </c>
      <c r="AW61">
        <f t="shared" si="16"/>
        <v>818</v>
      </c>
      <c r="AX61">
        <f t="shared" si="17"/>
        <v>725</v>
      </c>
      <c r="AZ61">
        <f t="shared" si="18"/>
        <v>559</v>
      </c>
      <c r="BA61">
        <f t="shared" si="19"/>
        <v>652</v>
      </c>
      <c r="BC61">
        <f t="shared" si="12"/>
        <v>4174</v>
      </c>
    </row>
    <row r="62" spans="2:55" ht="15.6" x14ac:dyDescent="0.3">
      <c r="B62" s="7" t="s">
        <v>124</v>
      </c>
      <c r="C62" s="4">
        <v>15</v>
      </c>
      <c r="D62" s="4">
        <v>15</v>
      </c>
      <c r="E62" s="4">
        <v>0</v>
      </c>
      <c r="F62" s="4">
        <v>15</v>
      </c>
      <c r="G62" s="4"/>
      <c r="H62" s="4">
        <v>15</v>
      </c>
      <c r="I62" s="4">
        <v>20</v>
      </c>
      <c r="J62" s="4">
        <v>26</v>
      </c>
      <c r="K62" s="4">
        <v>46</v>
      </c>
      <c r="L62" s="4">
        <v>14</v>
      </c>
      <c r="M62" s="4">
        <v>15</v>
      </c>
      <c r="N62" s="4"/>
      <c r="O62" s="4">
        <v>15</v>
      </c>
      <c r="P62" s="4">
        <v>15</v>
      </c>
      <c r="Q62" s="4">
        <v>16</v>
      </c>
      <c r="R62" s="4">
        <v>22</v>
      </c>
      <c r="S62" s="4">
        <v>20</v>
      </c>
      <c r="T62" s="4">
        <v>15</v>
      </c>
      <c r="V62" s="4">
        <v>16</v>
      </c>
      <c r="W62" s="4">
        <v>15</v>
      </c>
      <c r="X62" s="4">
        <v>14</v>
      </c>
      <c r="Y62" s="4">
        <v>19</v>
      </c>
      <c r="Z62" s="4">
        <v>15</v>
      </c>
      <c r="AA62" s="4">
        <v>25</v>
      </c>
      <c r="AC62" s="4">
        <v>16</v>
      </c>
      <c r="AD62" s="4">
        <v>13</v>
      </c>
      <c r="AE62" s="4">
        <v>4</v>
      </c>
      <c r="AF62" s="4">
        <v>25</v>
      </c>
      <c r="AG62" s="4">
        <v>15</v>
      </c>
      <c r="AK62">
        <f t="shared" si="6"/>
        <v>80</v>
      </c>
      <c r="AL62">
        <f t="shared" si="7"/>
        <v>131</v>
      </c>
      <c r="AM62">
        <f t="shared" si="8"/>
        <v>104</v>
      </c>
      <c r="AN62">
        <f t="shared" si="9"/>
        <v>146</v>
      </c>
      <c r="AP62">
        <f t="shared" si="20"/>
        <v>62</v>
      </c>
      <c r="AQ62">
        <f t="shared" si="21"/>
        <v>63</v>
      </c>
      <c r="AS62">
        <f t="shared" si="13"/>
        <v>586</v>
      </c>
      <c r="AU62">
        <f t="shared" si="14"/>
        <v>441</v>
      </c>
      <c r="AV62">
        <f t="shared" si="15"/>
        <v>528</v>
      </c>
      <c r="AW62">
        <f t="shared" si="16"/>
        <v>509</v>
      </c>
      <c r="AX62">
        <f t="shared" si="17"/>
        <v>451</v>
      </c>
      <c r="AZ62">
        <f t="shared" si="18"/>
        <v>326</v>
      </c>
      <c r="BA62">
        <f t="shared" si="19"/>
        <v>404</v>
      </c>
      <c r="BC62">
        <f t="shared" si="12"/>
        <v>2659</v>
      </c>
    </row>
    <row r="63" spans="2:55" ht="15.6" x14ac:dyDescent="0.3">
      <c r="B63" s="7" t="s">
        <v>125</v>
      </c>
      <c r="C63" s="4">
        <v>3</v>
      </c>
      <c r="D63" s="4">
        <v>30</v>
      </c>
      <c r="E63" s="4">
        <v>22</v>
      </c>
      <c r="F63" s="4">
        <v>3</v>
      </c>
      <c r="G63" s="4"/>
      <c r="H63" s="4">
        <v>45</v>
      </c>
      <c r="I63" s="4">
        <v>5</v>
      </c>
      <c r="J63" s="4">
        <v>26</v>
      </c>
      <c r="K63" s="4">
        <v>9</v>
      </c>
      <c r="L63" s="4">
        <v>6</v>
      </c>
      <c r="M63" s="4">
        <v>3</v>
      </c>
      <c r="N63" s="4"/>
      <c r="O63" s="4">
        <v>3</v>
      </c>
      <c r="P63" s="4">
        <v>3</v>
      </c>
      <c r="Q63" s="4">
        <v>5</v>
      </c>
      <c r="R63" s="4">
        <v>6</v>
      </c>
      <c r="S63" s="4">
        <v>6</v>
      </c>
      <c r="T63" s="4">
        <v>3</v>
      </c>
      <c r="V63" s="4">
        <v>4</v>
      </c>
      <c r="W63" s="4">
        <v>3</v>
      </c>
      <c r="X63" s="4">
        <v>5</v>
      </c>
      <c r="Y63" s="4">
        <v>2</v>
      </c>
      <c r="Z63" s="4">
        <v>3</v>
      </c>
      <c r="AA63" s="4">
        <v>36</v>
      </c>
      <c r="AC63" s="4">
        <v>3</v>
      </c>
      <c r="AD63" s="4">
        <v>46</v>
      </c>
      <c r="AE63" s="4">
        <v>12</v>
      </c>
      <c r="AF63" s="4">
        <v>36</v>
      </c>
      <c r="AG63" s="4">
        <v>3</v>
      </c>
      <c r="AK63">
        <f t="shared" si="6"/>
        <v>108</v>
      </c>
      <c r="AL63">
        <f t="shared" si="7"/>
        <v>50</v>
      </c>
      <c r="AM63">
        <f t="shared" si="8"/>
        <v>27</v>
      </c>
      <c r="AN63">
        <f t="shared" si="9"/>
        <v>146</v>
      </c>
      <c r="AP63">
        <f t="shared" si="20"/>
        <v>55</v>
      </c>
      <c r="AQ63">
        <f t="shared" si="21"/>
        <v>57</v>
      </c>
      <c r="AS63">
        <f t="shared" si="13"/>
        <v>443</v>
      </c>
      <c r="AU63">
        <f t="shared" si="14"/>
        <v>471</v>
      </c>
      <c r="AV63">
        <f t="shared" si="15"/>
        <v>258</v>
      </c>
      <c r="AW63">
        <f t="shared" si="16"/>
        <v>300</v>
      </c>
      <c r="AX63">
        <f t="shared" si="17"/>
        <v>318</v>
      </c>
      <c r="AZ63">
        <f t="shared" si="18"/>
        <v>359</v>
      </c>
      <c r="BA63">
        <f t="shared" si="19"/>
        <v>351</v>
      </c>
      <c r="BC63">
        <f t="shared" si="12"/>
        <v>2057</v>
      </c>
    </row>
    <row r="64" spans="2:55" ht="15.6" x14ac:dyDescent="0.3">
      <c r="B64" s="7" t="s">
        <v>126</v>
      </c>
      <c r="C64" s="4">
        <v>20</v>
      </c>
      <c r="D64" s="4">
        <v>20</v>
      </c>
      <c r="E64" s="4">
        <v>60</v>
      </c>
      <c r="F64" s="4">
        <v>20</v>
      </c>
      <c r="G64" s="4"/>
      <c r="H64" s="4">
        <v>60</v>
      </c>
      <c r="I64" s="4">
        <v>22</v>
      </c>
      <c r="J64" s="4">
        <v>10</v>
      </c>
      <c r="K64" s="4">
        <v>25</v>
      </c>
      <c r="L64" s="4">
        <v>22</v>
      </c>
      <c r="M64" s="4">
        <v>20</v>
      </c>
      <c r="N64" s="4"/>
      <c r="O64" s="4">
        <v>36</v>
      </c>
      <c r="P64" s="4">
        <v>20</v>
      </c>
      <c r="Q64" s="4">
        <v>26</v>
      </c>
      <c r="R64" s="4">
        <v>9</v>
      </c>
      <c r="S64" s="4">
        <v>4</v>
      </c>
      <c r="T64" s="4">
        <v>20</v>
      </c>
      <c r="V64" s="4">
        <v>21</v>
      </c>
      <c r="W64" s="4">
        <v>20</v>
      </c>
      <c r="X64" s="4">
        <v>22</v>
      </c>
      <c r="Y64" s="4">
        <v>32</v>
      </c>
      <c r="Z64" s="4">
        <v>26</v>
      </c>
      <c r="AA64" s="4">
        <v>96</v>
      </c>
      <c r="AC64" s="4">
        <v>55</v>
      </c>
      <c r="AD64" s="4">
        <v>32</v>
      </c>
      <c r="AE64" s="4">
        <v>36</v>
      </c>
      <c r="AF64" s="4">
        <v>96</v>
      </c>
      <c r="AG64" s="4">
        <v>20</v>
      </c>
      <c r="AK64">
        <f t="shared" si="6"/>
        <v>202</v>
      </c>
      <c r="AL64">
        <f t="shared" si="7"/>
        <v>133</v>
      </c>
      <c r="AM64">
        <f t="shared" si="8"/>
        <v>100</v>
      </c>
      <c r="AN64">
        <f t="shared" si="9"/>
        <v>415</v>
      </c>
      <c r="AP64">
        <f t="shared" si="20"/>
        <v>172</v>
      </c>
      <c r="AQ64">
        <f t="shared" si="21"/>
        <v>94</v>
      </c>
      <c r="AS64">
        <f t="shared" si="13"/>
        <v>1116</v>
      </c>
      <c r="AU64">
        <f t="shared" si="14"/>
        <v>1007</v>
      </c>
      <c r="AV64">
        <f t="shared" si="15"/>
        <v>601</v>
      </c>
      <c r="AW64">
        <f t="shared" si="16"/>
        <v>839</v>
      </c>
      <c r="AX64">
        <f t="shared" si="17"/>
        <v>923</v>
      </c>
      <c r="AZ64">
        <f t="shared" si="18"/>
        <v>998</v>
      </c>
      <c r="BA64">
        <f t="shared" si="19"/>
        <v>786</v>
      </c>
      <c r="BC64">
        <f t="shared" si="12"/>
        <v>5154</v>
      </c>
    </row>
    <row r="65" spans="2:55" ht="15.6" x14ac:dyDescent="0.3">
      <c r="B65" s="7" t="s">
        <v>127</v>
      </c>
      <c r="C65" s="4">
        <v>2</v>
      </c>
      <c r="D65" s="4">
        <v>6</v>
      </c>
      <c r="E65" s="4">
        <v>2</v>
      </c>
      <c r="F65" s="4">
        <v>2</v>
      </c>
      <c r="G65" s="4"/>
      <c r="H65" s="4">
        <v>0</v>
      </c>
      <c r="I65" s="4">
        <v>2</v>
      </c>
      <c r="J65" s="4">
        <v>25</v>
      </c>
      <c r="K65" s="4">
        <v>2</v>
      </c>
      <c r="L65" s="4">
        <v>6</v>
      </c>
      <c r="M65" s="4">
        <v>2</v>
      </c>
      <c r="N65" s="4"/>
      <c r="O65" s="4">
        <v>6</v>
      </c>
      <c r="P65" s="4">
        <v>2</v>
      </c>
      <c r="Q65" s="4">
        <v>3</v>
      </c>
      <c r="R65" s="4">
        <v>21</v>
      </c>
      <c r="S65" s="4">
        <v>5</v>
      </c>
      <c r="T65" s="4">
        <v>2</v>
      </c>
      <c r="V65" s="4">
        <v>3</v>
      </c>
      <c r="W65" s="4">
        <v>2</v>
      </c>
      <c r="X65" s="4">
        <v>6</v>
      </c>
      <c r="Y65" s="4">
        <v>5</v>
      </c>
      <c r="Z65" s="4">
        <v>3</v>
      </c>
      <c r="AA65" s="4">
        <v>3</v>
      </c>
      <c r="AC65" s="4">
        <v>3</v>
      </c>
      <c r="AD65" s="4">
        <v>2</v>
      </c>
      <c r="AE65" s="4">
        <v>5</v>
      </c>
      <c r="AF65" s="4">
        <v>3</v>
      </c>
      <c r="AG65" s="4">
        <v>2</v>
      </c>
      <c r="AK65">
        <f t="shared" si="6"/>
        <v>14</v>
      </c>
      <c r="AL65">
        <f t="shared" si="7"/>
        <v>43</v>
      </c>
      <c r="AM65">
        <f t="shared" si="8"/>
        <v>36</v>
      </c>
      <c r="AN65">
        <f t="shared" si="9"/>
        <v>32</v>
      </c>
      <c r="AP65">
        <f t="shared" si="20"/>
        <v>12</v>
      </c>
      <c r="AQ65">
        <f t="shared" si="21"/>
        <v>8</v>
      </c>
      <c r="AS65">
        <f t="shared" si="13"/>
        <v>145</v>
      </c>
      <c r="AU65">
        <f t="shared" si="14"/>
        <v>142</v>
      </c>
      <c r="AV65">
        <f t="shared" si="15"/>
        <v>186</v>
      </c>
      <c r="AW65">
        <f t="shared" si="16"/>
        <v>134</v>
      </c>
      <c r="AX65">
        <f t="shared" si="17"/>
        <v>122</v>
      </c>
      <c r="AZ65">
        <f t="shared" si="18"/>
        <v>65</v>
      </c>
      <c r="BA65">
        <f t="shared" si="19"/>
        <v>97</v>
      </c>
      <c r="BC65">
        <f t="shared" si="12"/>
        <v>746</v>
      </c>
    </row>
    <row r="66" spans="2:55" ht="15.6" x14ac:dyDescent="0.3">
      <c r="B66" s="7" t="s">
        <v>128</v>
      </c>
      <c r="C66" s="4">
        <v>0</v>
      </c>
      <c r="D66" s="4">
        <v>2</v>
      </c>
      <c r="E66" s="4">
        <v>0</v>
      </c>
      <c r="F66" s="4">
        <v>0</v>
      </c>
      <c r="G66" s="4"/>
      <c r="H66" s="4">
        <v>6</v>
      </c>
      <c r="I66" s="4">
        <v>3</v>
      </c>
      <c r="J66" s="4">
        <v>6</v>
      </c>
      <c r="K66" s="4">
        <v>3</v>
      </c>
      <c r="L66" s="4">
        <v>0</v>
      </c>
      <c r="M66" s="4">
        <v>0</v>
      </c>
      <c r="N66" s="4"/>
      <c r="O66" s="4">
        <v>5</v>
      </c>
      <c r="P66" s="4">
        <v>0</v>
      </c>
      <c r="Q66" s="4">
        <v>2</v>
      </c>
      <c r="R66" s="4">
        <v>0</v>
      </c>
      <c r="S66" s="4">
        <v>6</v>
      </c>
      <c r="T66" s="4">
        <v>0</v>
      </c>
      <c r="V66" s="4">
        <v>2</v>
      </c>
      <c r="W66" s="4">
        <v>0</v>
      </c>
      <c r="X66" s="4">
        <v>12</v>
      </c>
      <c r="Y66" s="4">
        <v>0</v>
      </c>
      <c r="Z66" s="4">
        <v>0</v>
      </c>
      <c r="AA66" s="4">
        <v>3</v>
      </c>
      <c r="AC66" s="4">
        <v>0</v>
      </c>
      <c r="AD66" s="4">
        <v>0</v>
      </c>
      <c r="AE66" s="4">
        <v>2</v>
      </c>
      <c r="AF66" s="4">
        <v>3</v>
      </c>
      <c r="AG66" s="4">
        <v>0</v>
      </c>
      <c r="AK66">
        <f t="shared" si="6"/>
        <v>11</v>
      </c>
      <c r="AL66">
        <f t="shared" si="7"/>
        <v>14</v>
      </c>
      <c r="AM66">
        <f t="shared" si="8"/>
        <v>10</v>
      </c>
      <c r="AN66">
        <f t="shared" si="9"/>
        <v>20</v>
      </c>
      <c r="AP66">
        <f t="shared" si="20"/>
        <v>13</v>
      </c>
      <c r="AQ66">
        <f t="shared" si="21"/>
        <v>3</v>
      </c>
      <c r="AS66">
        <f t="shared" si="13"/>
        <v>71</v>
      </c>
      <c r="AU66">
        <f t="shared" si="14"/>
        <v>60</v>
      </c>
      <c r="AV66">
        <f t="shared" si="15"/>
        <v>52</v>
      </c>
      <c r="AW66">
        <f t="shared" si="16"/>
        <v>52</v>
      </c>
      <c r="AX66">
        <f t="shared" si="17"/>
        <v>39</v>
      </c>
      <c r="AZ66">
        <f t="shared" si="18"/>
        <v>34</v>
      </c>
      <c r="BA66">
        <f t="shared" si="19"/>
        <v>33</v>
      </c>
      <c r="BC66">
        <f t="shared" si="12"/>
        <v>270</v>
      </c>
    </row>
    <row r="67" spans="2:55" ht="15.6" x14ac:dyDescent="0.3">
      <c r="B67" s="7" t="s">
        <v>129</v>
      </c>
      <c r="C67" s="4">
        <v>2</v>
      </c>
      <c r="D67" s="4">
        <v>2</v>
      </c>
      <c r="E67" s="4">
        <v>3</v>
      </c>
      <c r="F67" s="4">
        <v>2</v>
      </c>
      <c r="G67" s="4"/>
      <c r="H67" s="4">
        <v>3</v>
      </c>
      <c r="I67" s="4">
        <v>1</v>
      </c>
      <c r="J67" s="4">
        <v>3</v>
      </c>
      <c r="K67" s="4">
        <v>12</v>
      </c>
      <c r="L67" s="4">
        <v>2</v>
      </c>
      <c r="M67" s="4">
        <v>2</v>
      </c>
      <c r="N67" s="4"/>
      <c r="O67" s="4">
        <v>16</v>
      </c>
      <c r="P67" s="4">
        <v>2</v>
      </c>
      <c r="Q67" s="4">
        <v>13</v>
      </c>
      <c r="R67" s="4">
        <v>2</v>
      </c>
      <c r="S67" s="4">
        <v>4</v>
      </c>
      <c r="T67" s="4">
        <v>2</v>
      </c>
      <c r="V67" s="4">
        <v>4</v>
      </c>
      <c r="W67" s="4">
        <v>2</v>
      </c>
      <c r="X67" s="4">
        <v>3</v>
      </c>
      <c r="Y67" s="4">
        <v>2</v>
      </c>
      <c r="Z67" s="4">
        <v>0</v>
      </c>
      <c r="AA67" s="4">
        <v>2</v>
      </c>
      <c r="AC67" s="4">
        <v>2</v>
      </c>
      <c r="AD67" s="4">
        <v>2</v>
      </c>
      <c r="AE67" s="4">
        <v>1</v>
      </c>
      <c r="AF67" s="4">
        <v>2</v>
      </c>
      <c r="AG67" s="4">
        <v>2</v>
      </c>
      <c r="AK67">
        <f t="shared" si="6"/>
        <v>13</v>
      </c>
      <c r="AL67">
        <f t="shared" si="7"/>
        <v>37</v>
      </c>
      <c r="AM67">
        <f t="shared" si="8"/>
        <v>27</v>
      </c>
      <c r="AN67">
        <f t="shared" si="9"/>
        <v>16</v>
      </c>
      <c r="AP67">
        <f t="shared" si="20"/>
        <v>25</v>
      </c>
      <c r="AQ67">
        <f t="shared" si="21"/>
        <v>7</v>
      </c>
      <c r="AS67">
        <f t="shared" si="13"/>
        <v>125</v>
      </c>
      <c r="AU67">
        <f t="shared" ref="AU67:AU69" si="22">SUM(AK67,AO137,AN208,AL279,AQ349)</f>
        <v>121</v>
      </c>
      <c r="AV67">
        <f t="shared" ref="AV67:AV69" si="23">SUM(AL67,AP137,AO208,AM279,AK349)</f>
        <v>112</v>
      </c>
      <c r="AW67">
        <f t="shared" ref="AW67:AW69" si="24">SUM(AM67,AQ137,AP208,AN279,AL349)</f>
        <v>113</v>
      </c>
      <c r="AX67">
        <f t="shared" ref="AX67:AX69" si="25">SUM(AN67,AK137,AQ208,AO279,AM349)</f>
        <v>73</v>
      </c>
      <c r="AZ67">
        <f t="shared" ref="AZ67:AZ69" si="26">SUM(AP67,AM137,AL208,AQ279,AO349)</f>
        <v>82</v>
      </c>
      <c r="BA67">
        <f t="shared" ref="BA67:BA69" si="27">SUM(AQ67,AN137,AM208,AK279,AP349)</f>
        <v>77</v>
      </c>
      <c r="BC67">
        <f t="shared" si="12"/>
        <v>578</v>
      </c>
    </row>
    <row r="68" spans="2:55" ht="15.6" x14ac:dyDescent="0.3">
      <c r="B68" s="7" t="s">
        <v>130</v>
      </c>
      <c r="C68" s="4">
        <v>15</v>
      </c>
      <c r="D68" s="4">
        <v>20</v>
      </c>
      <c r="E68" s="4">
        <v>10</v>
      </c>
      <c r="F68" s="4">
        <v>15</v>
      </c>
      <c r="G68" s="4"/>
      <c r="H68" s="4">
        <v>22</v>
      </c>
      <c r="I68" s="4">
        <v>16</v>
      </c>
      <c r="J68" s="4">
        <v>12</v>
      </c>
      <c r="K68" s="4">
        <v>15</v>
      </c>
      <c r="L68" s="4">
        <v>15</v>
      </c>
      <c r="M68" s="4">
        <v>15</v>
      </c>
      <c r="N68" s="4"/>
      <c r="O68" s="4">
        <v>15</v>
      </c>
      <c r="P68" s="4">
        <v>15</v>
      </c>
      <c r="Q68" s="4">
        <v>11</v>
      </c>
      <c r="R68" s="4">
        <v>15</v>
      </c>
      <c r="S68" s="4">
        <v>5</v>
      </c>
      <c r="T68" s="4">
        <v>15</v>
      </c>
      <c r="V68" s="4">
        <v>11</v>
      </c>
      <c r="W68" s="4">
        <v>17</v>
      </c>
      <c r="X68" s="4">
        <v>15</v>
      </c>
      <c r="Y68" s="4">
        <v>15</v>
      </c>
      <c r="Z68" s="4">
        <v>16</v>
      </c>
      <c r="AA68" s="4">
        <v>7</v>
      </c>
      <c r="AC68" s="4">
        <v>15</v>
      </c>
      <c r="AD68" s="4">
        <v>15</v>
      </c>
      <c r="AE68" s="4">
        <v>12</v>
      </c>
      <c r="AF68" s="4">
        <v>7</v>
      </c>
      <c r="AG68" s="4">
        <v>17</v>
      </c>
      <c r="AK68">
        <f t="shared" ref="AK68:AK131" si="28">SUM(C68:I68)</f>
        <v>98</v>
      </c>
      <c r="AL68">
        <f t="shared" ref="AL68:AL131" si="29">SUM(J68:P68)</f>
        <v>87</v>
      </c>
      <c r="AM68">
        <f t="shared" ref="AM68:AM131" si="30">SUM(Q68:W68)</f>
        <v>74</v>
      </c>
      <c r="AN68">
        <f t="shared" ref="AN68:AN131" si="31">SUM(X68:AG68)</f>
        <v>119</v>
      </c>
      <c r="AP68">
        <f t="shared" si="20"/>
        <v>63</v>
      </c>
      <c r="AQ68">
        <f t="shared" si="21"/>
        <v>63</v>
      </c>
      <c r="AS68">
        <f t="shared" ref="AS68:AS131" si="32">SUM(AK68:AQ68)</f>
        <v>504</v>
      </c>
      <c r="AU68">
        <f t="shared" si="22"/>
        <v>388</v>
      </c>
      <c r="AV68">
        <f t="shared" si="23"/>
        <v>340</v>
      </c>
      <c r="AW68">
        <f t="shared" si="24"/>
        <v>341</v>
      </c>
      <c r="AX68">
        <f t="shared" si="25"/>
        <v>386</v>
      </c>
      <c r="AZ68">
        <f t="shared" si="26"/>
        <v>343</v>
      </c>
      <c r="BA68">
        <f t="shared" si="27"/>
        <v>375</v>
      </c>
      <c r="BC68">
        <f>SUM(AU68:BA68)</f>
        <v>2173</v>
      </c>
    </row>
    <row r="69" spans="2:55" ht="15.6" x14ac:dyDescent="0.3">
      <c r="B69" s="7" t="s">
        <v>131</v>
      </c>
      <c r="C69" s="4">
        <v>10</v>
      </c>
      <c r="D69" s="4">
        <v>12</v>
      </c>
      <c r="E69" s="4">
        <v>9</v>
      </c>
      <c r="F69" s="4">
        <v>13</v>
      </c>
      <c r="G69" s="4"/>
      <c r="H69" s="4">
        <v>20</v>
      </c>
      <c r="I69" s="4">
        <v>10</v>
      </c>
      <c r="J69" s="4">
        <v>5</v>
      </c>
      <c r="K69" s="4">
        <v>10</v>
      </c>
      <c r="L69" s="4">
        <v>5</v>
      </c>
      <c r="M69" s="4">
        <v>10</v>
      </c>
      <c r="N69" s="4"/>
      <c r="O69" s="4">
        <v>15</v>
      </c>
      <c r="P69" s="4">
        <v>12</v>
      </c>
      <c r="Q69" s="4">
        <v>9</v>
      </c>
      <c r="R69" s="4">
        <v>16</v>
      </c>
      <c r="S69" s="4">
        <v>11</v>
      </c>
      <c r="T69" s="4">
        <v>10</v>
      </c>
      <c r="V69" s="4">
        <v>16</v>
      </c>
      <c r="W69" s="4">
        <v>12</v>
      </c>
      <c r="X69" s="4">
        <v>10</v>
      </c>
      <c r="Y69" s="4">
        <v>13</v>
      </c>
      <c r="Z69" s="4">
        <v>16</v>
      </c>
      <c r="AA69" s="4">
        <v>12</v>
      </c>
      <c r="AC69" s="4">
        <v>9</v>
      </c>
      <c r="AD69" s="4">
        <v>14</v>
      </c>
      <c r="AE69" s="4">
        <v>9</v>
      </c>
      <c r="AF69" s="4">
        <v>12</v>
      </c>
      <c r="AG69" s="4">
        <v>12</v>
      </c>
      <c r="AK69">
        <f t="shared" si="28"/>
        <v>74</v>
      </c>
      <c r="AL69">
        <f t="shared" si="29"/>
        <v>57</v>
      </c>
      <c r="AM69">
        <f t="shared" si="30"/>
        <v>74</v>
      </c>
      <c r="AN69">
        <f t="shared" si="31"/>
        <v>107</v>
      </c>
      <c r="AP69">
        <f t="shared" si="20"/>
        <v>60</v>
      </c>
      <c r="AQ69">
        <f t="shared" si="21"/>
        <v>48</v>
      </c>
      <c r="AS69">
        <f t="shared" si="32"/>
        <v>420</v>
      </c>
      <c r="AU69">
        <f t="shared" si="22"/>
        <v>295</v>
      </c>
      <c r="AV69">
        <f t="shared" si="23"/>
        <v>286</v>
      </c>
      <c r="AW69">
        <f t="shared" si="24"/>
        <v>312</v>
      </c>
      <c r="AX69">
        <f t="shared" si="25"/>
        <v>332</v>
      </c>
      <c r="AZ69">
        <f t="shared" si="26"/>
        <v>284</v>
      </c>
      <c r="BA69">
        <f t="shared" si="27"/>
        <v>302</v>
      </c>
      <c r="BC69">
        <f>SUM(AU69:BA69)</f>
        <v>1811</v>
      </c>
    </row>
    <row r="70" spans="2:55" ht="15.6" x14ac:dyDescent="0.3">
      <c r="B70" s="7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2:55" ht="15.6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</row>
    <row r="72" spans="2:55" ht="15.6" x14ac:dyDescent="0.3">
      <c r="B72" s="2" t="s">
        <v>133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  <c r="L72" s="5">
        <v>10</v>
      </c>
      <c r="M72" s="5">
        <v>11</v>
      </c>
      <c r="N72" s="5">
        <v>12</v>
      </c>
      <c r="O72" s="5">
        <v>13</v>
      </c>
      <c r="P72" s="5">
        <v>14</v>
      </c>
      <c r="Q72" s="5">
        <v>15</v>
      </c>
      <c r="R72" s="5">
        <v>16</v>
      </c>
      <c r="S72" s="5">
        <v>17</v>
      </c>
      <c r="T72" s="5">
        <v>18</v>
      </c>
      <c r="U72" s="5">
        <v>19</v>
      </c>
      <c r="V72" s="5">
        <v>20</v>
      </c>
      <c r="W72" s="5">
        <v>21</v>
      </c>
      <c r="X72" s="5">
        <v>22</v>
      </c>
      <c r="Y72" s="5">
        <v>23</v>
      </c>
      <c r="Z72" s="5">
        <v>24</v>
      </c>
      <c r="AA72" s="5">
        <v>25</v>
      </c>
      <c r="AB72" s="5">
        <v>26</v>
      </c>
      <c r="AC72" s="5">
        <v>27</v>
      </c>
      <c r="AD72" s="5">
        <v>28</v>
      </c>
      <c r="AE72" s="5">
        <v>29</v>
      </c>
      <c r="AF72" s="5"/>
      <c r="AG72" s="5"/>
      <c r="AH72" s="4"/>
      <c r="AK72">
        <v>1</v>
      </c>
      <c r="AL72">
        <v>2</v>
      </c>
      <c r="AM72">
        <v>3</v>
      </c>
      <c r="AN72">
        <v>4</v>
      </c>
      <c r="AP72" t="s">
        <v>146</v>
      </c>
      <c r="AQ72" t="s">
        <v>143</v>
      </c>
    </row>
    <row r="73" spans="2:55" ht="15.6" x14ac:dyDescent="0.3">
      <c r="B73" s="7" t="s">
        <v>66</v>
      </c>
      <c r="C73" s="3">
        <v>15</v>
      </c>
      <c r="D73" s="4">
        <v>0</v>
      </c>
      <c r="E73" s="3">
        <v>15</v>
      </c>
      <c r="F73" s="3">
        <v>15</v>
      </c>
      <c r="G73" s="3">
        <v>15</v>
      </c>
      <c r="H73" s="3">
        <v>22</v>
      </c>
      <c r="I73" s="3">
        <v>16</v>
      </c>
      <c r="J73" s="3">
        <v>25</v>
      </c>
      <c r="K73" s="4">
        <v>0</v>
      </c>
      <c r="L73" s="3">
        <v>13</v>
      </c>
      <c r="M73" s="3">
        <v>60</v>
      </c>
      <c r="N73" s="3">
        <v>16</v>
      </c>
      <c r="O73" s="3">
        <v>16</v>
      </c>
      <c r="P73" s="3">
        <v>19</v>
      </c>
      <c r="Q73" s="3">
        <v>25</v>
      </c>
      <c r="R73" s="4">
        <v>0</v>
      </c>
      <c r="S73" s="3">
        <v>25</v>
      </c>
      <c r="T73" s="3">
        <v>20</v>
      </c>
      <c r="U73" s="3">
        <v>15</v>
      </c>
      <c r="V73" s="3">
        <v>15</v>
      </c>
      <c r="W73" s="3">
        <v>6</v>
      </c>
      <c r="X73" s="3">
        <v>13</v>
      </c>
      <c r="Y73" s="4">
        <v>0</v>
      </c>
      <c r="Z73" s="3">
        <v>30</v>
      </c>
      <c r="AA73" s="3">
        <v>25</v>
      </c>
      <c r="AB73" s="3">
        <v>15</v>
      </c>
      <c r="AC73" s="3">
        <v>22</v>
      </c>
      <c r="AD73" s="3">
        <v>16</v>
      </c>
      <c r="AE73" s="3">
        <v>25</v>
      </c>
      <c r="AF73" s="4"/>
      <c r="AG73" s="4"/>
      <c r="AH73" s="4"/>
      <c r="AK73">
        <f>SUM(C73:I73)</f>
        <v>98</v>
      </c>
      <c r="AL73">
        <f>SUM(J73:P73)</f>
        <v>149</v>
      </c>
      <c r="AM73">
        <f>SUM(Q73:W73)</f>
        <v>106</v>
      </c>
      <c r="AN73">
        <f>SUM(X73:AG73)</f>
        <v>146</v>
      </c>
      <c r="AO73">
        <f>SUM(G73,N73,U73,AB73)</f>
        <v>61</v>
      </c>
      <c r="AP73">
        <f t="shared" ref="AP73:AP131" si="33">SUM(H73,O73,V73,AC73)</f>
        <v>75</v>
      </c>
      <c r="AQ73">
        <f>SUM(I73,P73,W73,AD73)</f>
        <v>57</v>
      </c>
      <c r="AS73">
        <f t="shared" si="32"/>
        <v>692</v>
      </c>
    </row>
    <row r="74" spans="2:55" ht="15.6" x14ac:dyDescent="0.3">
      <c r="B74" s="7" t="s">
        <v>67</v>
      </c>
      <c r="C74" s="4">
        <v>20</v>
      </c>
      <c r="D74" s="4"/>
      <c r="E74" s="4">
        <v>2</v>
      </c>
      <c r="F74" s="4">
        <v>20</v>
      </c>
      <c r="G74" s="4">
        <v>16</v>
      </c>
      <c r="H74" s="4">
        <v>16</v>
      </c>
      <c r="I74" s="4">
        <v>12</v>
      </c>
      <c r="J74" s="4">
        <v>30</v>
      </c>
      <c r="K74" s="4"/>
      <c r="L74" s="4">
        <v>20</v>
      </c>
      <c r="M74" s="4">
        <v>40</v>
      </c>
      <c r="N74" s="4">
        <v>13</v>
      </c>
      <c r="O74" s="4">
        <v>23</v>
      </c>
      <c r="P74" s="4">
        <v>6</v>
      </c>
      <c r="Q74" s="4">
        <v>30</v>
      </c>
      <c r="R74" s="4"/>
      <c r="S74" s="4">
        <v>30</v>
      </c>
      <c r="T74" s="4">
        <v>15</v>
      </c>
      <c r="U74" s="4">
        <v>2</v>
      </c>
      <c r="V74" s="4">
        <v>20</v>
      </c>
      <c r="W74" s="4">
        <v>12</v>
      </c>
      <c r="X74" s="4">
        <v>15</v>
      </c>
      <c r="Y74" s="4"/>
      <c r="Z74" s="4">
        <v>15</v>
      </c>
      <c r="AA74" s="4">
        <v>30</v>
      </c>
      <c r="AB74" s="4">
        <v>16</v>
      </c>
      <c r="AC74" s="4">
        <v>16</v>
      </c>
      <c r="AD74" s="4">
        <v>12</v>
      </c>
      <c r="AE74" s="4">
        <v>30</v>
      </c>
      <c r="AF74" s="4"/>
      <c r="AG74" s="4"/>
      <c r="AH74" s="4"/>
      <c r="AK74">
        <f t="shared" si="28"/>
        <v>86</v>
      </c>
      <c r="AL74">
        <f t="shared" si="29"/>
        <v>132</v>
      </c>
      <c r="AM74">
        <f t="shared" si="30"/>
        <v>109</v>
      </c>
      <c r="AN74">
        <f t="shared" si="31"/>
        <v>134</v>
      </c>
      <c r="AO74">
        <f t="shared" ref="AO74:AO137" si="34">SUM(G74,N74,U74,AB74)</f>
        <v>47</v>
      </c>
      <c r="AP74">
        <f t="shared" si="33"/>
        <v>75</v>
      </c>
      <c r="AQ74">
        <f t="shared" ref="AQ74:AQ131" si="35">SUM(I74,P74,W74,AD74)</f>
        <v>42</v>
      </c>
      <c r="AS74">
        <f t="shared" si="32"/>
        <v>625</v>
      </c>
    </row>
    <row r="75" spans="2:55" ht="15.6" x14ac:dyDescent="0.3">
      <c r="B75" s="7" t="s">
        <v>68</v>
      </c>
      <c r="C75" s="3">
        <v>6</v>
      </c>
      <c r="D75" s="4"/>
      <c r="E75" s="3">
        <v>20</v>
      </c>
      <c r="F75" s="3">
        <v>6</v>
      </c>
      <c r="G75" s="3">
        <v>6</v>
      </c>
      <c r="H75" s="3">
        <v>23</v>
      </c>
      <c r="I75" s="3">
        <v>6</v>
      </c>
      <c r="J75" s="3">
        <v>2</v>
      </c>
      <c r="K75" s="4"/>
      <c r="L75" s="3">
        <v>5</v>
      </c>
      <c r="M75" s="3">
        <v>6</v>
      </c>
      <c r="N75" s="3">
        <v>3</v>
      </c>
      <c r="O75" s="3">
        <v>9</v>
      </c>
      <c r="P75" s="3">
        <v>3</v>
      </c>
      <c r="Q75" s="3">
        <v>2</v>
      </c>
      <c r="R75" s="4"/>
      <c r="S75" s="3">
        <v>2</v>
      </c>
      <c r="T75" s="3">
        <v>2</v>
      </c>
      <c r="U75" s="3">
        <v>20</v>
      </c>
      <c r="V75" s="3">
        <v>6</v>
      </c>
      <c r="W75" s="3">
        <v>6</v>
      </c>
      <c r="X75" s="3">
        <v>13</v>
      </c>
      <c r="Y75" s="4"/>
      <c r="Z75" s="3">
        <v>6</v>
      </c>
      <c r="AA75" s="3">
        <v>2</v>
      </c>
      <c r="AB75" s="3">
        <v>6</v>
      </c>
      <c r="AC75" s="3">
        <v>23</v>
      </c>
      <c r="AD75" s="3">
        <v>6</v>
      </c>
      <c r="AE75" s="3">
        <v>2</v>
      </c>
      <c r="AF75" s="4"/>
      <c r="AG75" s="4"/>
      <c r="AH75" s="4"/>
      <c r="AK75">
        <f t="shared" si="28"/>
        <v>67</v>
      </c>
      <c r="AL75">
        <f t="shared" si="29"/>
        <v>28</v>
      </c>
      <c r="AM75">
        <f t="shared" si="30"/>
        <v>38</v>
      </c>
      <c r="AN75">
        <f t="shared" si="31"/>
        <v>58</v>
      </c>
      <c r="AO75">
        <f t="shared" si="34"/>
        <v>35</v>
      </c>
      <c r="AP75">
        <f t="shared" si="33"/>
        <v>61</v>
      </c>
      <c r="AQ75">
        <f t="shared" si="35"/>
        <v>21</v>
      </c>
      <c r="AS75">
        <f t="shared" si="32"/>
        <v>308</v>
      </c>
    </row>
    <row r="76" spans="2:55" ht="15.6" x14ac:dyDescent="0.3">
      <c r="B76" s="7" t="s">
        <v>69</v>
      </c>
      <c r="C76" s="3">
        <v>15</v>
      </c>
      <c r="D76" s="4"/>
      <c r="E76" s="3">
        <v>12</v>
      </c>
      <c r="F76" s="3">
        <v>15</v>
      </c>
      <c r="G76" s="3">
        <v>15</v>
      </c>
      <c r="H76" s="3">
        <v>33</v>
      </c>
      <c r="I76" s="3">
        <v>15</v>
      </c>
      <c r="J76" s="3">
        <v>20</v>
      </c>
      <c r="K76" s="4"/>
      <c r="L76" s="3">
        <v>14</v>
      </c>
      <c r="M76" s="3">
        <v>25</v>
      </c>
      <c r="N76" s="3">
        <v>5</v>
      </c>
      <c r="O76" s="3">
        <v>6</v>
      </c>
      <c r="P76" s="3">
        <v>12</v>
      </c>
      <c r="Q76" s="3">
        <v>20</v>
      </c>
      <c r="R76" s="4"/>
      <c r="S76" s="3">
        <v>20</v>
      </c>
      <c r="T76" s="3">
        <v>10</v>
      </c>
      <c r="U76" s="3">
        <v>12</v>
      </c>
      <c r="V76" s="3">
        <v>15</v>
      </c>
      <c r="W76" s="3">
        <v>19</v>
      </c>
      <c r="X76" s="3">
        <v>10</v>
      </c>
      <c r="Y76" s="4"/>
      <c r="Z76" s="3">
        <v>22</v>
      </c>
      <c r="AA76" s="3">
        <v>20</v>
      </c>
      <c r="AB76" s="3">
        <v>15</v>
      </c>
      <c r="AC76" s="3">
        <v>33</v>
      </c>
      <c r="AD76" s="3">
        <v>15</v>
      </c>
      <c r="AE76" s="3">
        <v>20</v>
      </c>
      <c r="AF76" s="4"/>
      <c r="AG76" s="4"/>
      <c r="AH76" s="4"/>
      <c r="AK76">
        <f t="shared" si="28"/>
        <v>105</v>
      </c>
      <c r="AL76">
        <f t="shared" si="29"/>
        <v>82</v>
      </c>
      <c r="AM76">
        <f t="shared" si="30"/>
        <v>96</v>
      </c>
      <c r="AN76">
        <f t="shared" si="31"/>
        <v>135</v>
      </c>
      <c r="AO76">
        <f t="shared" si="34"/>
        <v>47</v>
      </c>
      <c r="AP76">
        <f t="shared" si="33"/>
        <v>87</v>
      </c>
      <c r="AQ76">
        <f t="shared" si="35"/>
        <v>61</v>
      </c>
      <c r="AS76">
        <f t="shared" si="32"/>
        <v>613</v>
      </c>
    </row>
    <row r="77" spans="2:55" ht="15.6" x14ac:dyDescent="0.3">
      <c r="B77" s="7" t="s">
        <v>70</v>
      </c>
      <c r="C77" s="4">
        <v>17</v>
      </c>
      <c r="D77" s="4"/>
      <c r="E77" s="4">
        <v>23</v>
      </c>
      <c r="F77" s="4">
        <v>17</v>
      </c>
      <c r="G77" s="4">
        <v>12</v>
      </c>
      <c r="H77" s="4">
        <v>26</v>
      </c>
      <c r="I77" s="4">
        <v>8</v>
      </c>
      <c r="J77" s="4">
        <v>10</v>
      </c>
      <c r="K77" s="4"/>
      <c r="L77" s="4">
        <v>11</v>
      </c>
      <c r="M77" s="4">
        <v>15</v>
      </c>
      <c r="N77" s="4">
        <v>12</v>
      </c>
      <c r="O77" s="4">
        <v>10</v>
      </c>
      <c r="P77" s="4">
        <v>10</v>
      </c>
      <c r="Q77" s="4">
        <v>10</v>
      </c>
      <c r="R77" s="4"/>
      <c r="S77" s="4">
        <v>10</v>
      </c>
      <c r="T77" s="4">
        <v>2</v>
      </c>
      <c r="U77" s="4">
        <v>23</v>
      </c>
      <c r="V77" s="4">
        <v>17</v>
      </c>
      <c r="W77" s="4">
        <v>15</v>
      </c>
      <c r="X77" s="4">
        <v>9</v>
      </c>
      <c r="Y77" s="4"/>
      <c r="Z77" s="4">
        <v>15</v>
      </c>
      <c r="AA77" s="4">
        <v>10</v>
      </c>
      <c r="AB77" s="4">
        <v>12</v>
      </c>
      <c r="AC77" s="4">
        <v>26</v>
      </c>
      <c r="AD77" s="4">
        <v>8</v>
      </c>
      <c r="AE77" s="4">
        <v>10</v>
      </c>
      <c r="AF77" s="4"/>
      <c r="AG77" s="4"/>
      <c r="AH77" s="4"/>
      <c r="AK77">
        <f t="shared" si="28"/>
        <v>103</v>
      </c>
      <c r="AL77">
        <f t="shared" si="29"/>
        <v>68</v>
      </c>
      <c r="AM77">
        <f t="shared" si="30"/>
        <v>77</v>
      </c>
      <c r="AN77">
        <f t="shared" si="31"/>
        <v>90</v>
      </c>
      <c r="AO77">
        <f t="shared" si="34"/>
        <v>59</v>
      </c>
      <c r="AP77">
        <f t="shared" si="33"/>
        <v>79</v>
      </c>
      <c r="AQ77">
        <f t="shared" si="35"/>
        <v>41</v>
      </c>
      <c r="AS77">
        <f t="shared" si="32"/>
        <v>517</v>
      </c>
    </row>
    <row r="78" spans="2:55" ht="15.6" x14ac:dyDescent="0.3">
      <c r="B78" s="7" t="s">
        <v>71</v>
      </c>
      <c r="C78" s="4">
        <v>9</v>
      </c>
      <c r="D78" s="4"/>
      <c r="E78" s="4">
        <v>6</v>
      </c>
      <c r="F78" s="4">
        <v>9</v>
      </c>
      <c r="G78" s="4">
        <v>10</v>
      </c>
      <c r="H78" s="4">
        <v>5</v>
      </c>
      <c r="I78" s="4">
        <v>13</v>
      </c>
      <c r="J78" s="4">
        <v>9</v>
      </c>
      <c r="K78" s="4"/>
      <c r="L78" s="4">
        <v>12</v>
      </c>
      <c r="M78" s="4">
        <v>10</v>
      </c>
      <c r="N78" s="4">
        <v>2</v>
      </c>
      <c r="O78" s="4">
        <v>9</v>
      </c>
      <c r="P78" s="4">
        <v>9</v>
      </c>
      <c r="Q78" s="4">
        <v>9</v>
      </c>
      <c r="R78" s="4"/>
      <c r="S78" s="4">
        <v>9</v>
      </c>
      <c r="T78" s="4">
        <v>5</v>
      </c>
      <c r="U78" s="4">
        <v>6</v>
      </c>
      <c r="V78" s="4">
        <v>9</v>
      </c>
      <c r="W78" s="4">
        <v>6</v>
      </c>
      <c r="X78" s="4">
        <v>2</v>
      </c>
      <c r="Y78" s="4"/>
      <c r="Z78" s="4">
        <v>6</v>
      </c>
      <c r="AA78" s="4">
        <v>9</v>
      </c>
      <c r="AB78" s="4">
        <v>10</v>
      </c>
      <c r="AC78" s="4">
        <v>5</v>
      </c>
      <c r="AD78" s="4">
        <v>13</v>
      </c>
      <c r="AE78" s="4">
        <v>9</v>
      </c>
      <c r="AF78" s="4"/>
      <c r="AG78" s="4"/>
      <c r="AH78" s="4"/>
      <c r="AK78">
        <f t="shared" si="28"/>
        <v>52</v>
      </c>
      <c r="AL78">
        <f t="shared" si="29"/>
        <v>51</v>
      </c>
      <c r="AM78">
        <f t="shared" si="30"/>
        <v>44</v>
      </c>
      <c r="AN78">
        <f t="shared" si="31"/>
        <v>54</v>
      </c>
      <c r="AO78">
        <f t="shared" si="34"/>
        <v>28</v>
      </c>
      <c r="AP78">
        <f t="shared" si="33"/>
        <v>28</v>
      </c>
      <c r="AQ78">
        <f t="shared" si="35"/>
        <v>41</v>
      </c>
      <c r="AS78">
        <f t="shared" si="32"/>
        <v>298</v>
      </c>
    </row>
    <row r="79" spans="2:55" ht="15.6" x14ac:dyDescent="0.3">
      <c r="B79" s="7" t="s">
        <v>72</v>
      </c>
      <c r="C79" s="4">
        <v>56</v>
      </c>
      <c r="D79" s="4"/>
      <c r="E79" s="4">
        <v>33</v>
      </c>
      <c r="F79" s="4">
        <v>56</v>
      </c>
      <c r="G79" s="4">
        <v>55</v>
      </c>
      <c r="H79" s="4">
        <v>6</v>
      </c>
      <c r="I79" s="4">
        <v>36</v>
      </c>
      <c r="J79" s="4">
        <v>40</v>
      </c>
      <c r="K79" s="4"/>
      <c r="L79" s="4">
        <v>20</v>
      </c>
      <c r="M79" s="4">
        <v>40</v>
      </c>
      <c r="N79" s="4">
        <v>35</v>
      </c>
      <c r="O79" s="4">
        <v>40</v>
      </c>
      <c r="P79" s="4">
        <v>40</v>
      </c>
      <c r="Q79" s="4">
        <v>40</v>
      </c>
      <c r="R79" s="4"/>
      <c r="S79" s="4">
        <v>40</v>
      </c>
      <c r="T79" s="4">
        <v>15</v>
      </c>
      <c r="U79" s="4">
        <v>33</v>
      </c>
      <c r="V79" s="4">
        <v>56</v>
      </c>
      <c r="W79" s="4">
        <v>22</v>
      </c>
      <c r="X79" s="4">
        <v>60</v>
      </c>
      <c r="Y79" s="4"/>
      <c r="Z79" s="4">
        <v>62</v>
      </c>
      <c r="AA79" s="4">
        <v>40</v>
      </c>
      <c r="AB79" s="4">
        <v>55</v>
      </c>
      <c r="AC79" s="4">
        <v>6</v>
      </c>
      <c r="AD79" s="4">
        <v>36</v>
      </c>
      <c r="AE79" s="4">
        <v>40</v>
      </c>
      <c r="AF79" s="4"/>
      <c r="AG79" s="4"/>
      <c r="AH79" s="4"/>
      <c r="AK79">
        <f t="shared" si="28"/>
        <v>242</v>
      </c>
      <c r="AL79">
        <f t="shared" si="29"/>
        <v>215</v>
      </c>
      <c r="AM79">
        <f t="shared" si="30"/>
        <v>206</v>
      </c>
      <c r="AN79">
        <f t="shared" si="31"/>
        <v>299</v>
      </c>
      <c r="AO79">
        <f t="shared" si="34"/>
        <v>178</v>
      </c>
      <c r="AP79">
        <f t="shared" si="33"/>
        <v>108</v>
      </c>
      <c r="AQ79">
        <f t="shared" si="35"/>
        <v>134</v>
      </c>
      <c r="AS79">
        <f t="shared" si="32"/>
        <v>1382</v>
      </c>
    </row>
    <row r="80" spans="2:55" ht="15.6" x14ac:dyDescent="0.3">
      <c r="B80" s="7" t="s">
        <v>73</v>
      </c>
      <c r="C80" s="4">
        <v>23</v>
      </c>
      <c r="D80" s="4"/>
      <c r="E80" s="4">
        <v>22</v>
      </c>
      <c r="F80" s="4">
        <v>23</v>
      </c>
      <c r="G80" s="4">
        <v>36</v>
      </c>
      <c r="H80" s="4">
        <v>25</v>
      </c>
      <c r="I80" s="4">
        <v>40</v>
      </c>
      <c r="J80" s="4">
        <v>30</v>
      </c>
      <c r="K80" s="4"/>
      <c r="L80" s="4">
        <v>22</v>
      </c>
      <c r="M80" s="4">
        <v>33</v>
      </c>
      <c r="N80" s="4">
        <v>30</v>
      </c>
      <c r="O80" s="4">
        <v>30</v>
      </c>
      <c r="P80" s="4">
        <v>30</v>
      </c>
      <c r="Q80" s="4">
        <v>30</v>
      </c>
      <c r="R80" s="4"/>
      <c r="S80" s="4">
        <v>30</v>
      </c>
      <c r="T80" s="4">
        <v>12</v>
      </c>
      <c r="U80" s="4">
        <v>22</v>
      </c>
      <c r="V80" s="4">
        <v>23</v>
      </c>
      <c r="W80" s="4">
        <v>23</v>
      </c>
      <c r="X80" s="4">
        <v>40</v>
      </c>
      <c r="Y80" s="4"/>
      <c r="Z80" s="4">
        <v>32</v>
      </c>
      <c r="AA80" s="4">
        <v>30</v>
      </c>
      <c r="AB80" s="4">
        <v>36</v>
      </c>
      <c r="AC80" s="4">
        <v>25</v>
      </c>
      <c r="AD80" s="4">
        <v>40</v>
      </c>
      <c r="AE80" s="4">
        <v>30</v>
      </c>
      <c r="AF80" s="4"/>
      <c r="AG80" s="4"/>
      <c r="AH80" s="4"/>
      <c r="AK80">
        <f t="shared" si="28"/>
        <v>169</v>
      </c>
      <c r="AL80">
        <f t="shared" si="29"/>
        <v>175</v>
      </c>
      <c r="AM80">
        <f t="shared" si="30"/>
        <v>140</v>
      </c>
      <c r="AN80">
        <f t="shared" si="31"/>
        <v>233</v>
      </c>
      <c r="AO80">
        <f t="shared" si="34"/>
        <v>124</v>
      </c>
      <c r="AP80">
        <f t="shared" si="33"/>
        <v>103</v>
      </c>
      <c r="AQ80">
        <f t="shared" si="35"/>
        <v>133</v>
      </c>
      <c r="AS80">
        <f t="shared" si="32"/>
        <v>1077</v>
      </c>
    </row>
    <row r="81" spans="2:45" ht="15.6" x14ac:dyDescent="0.3">
      <c r="B81" s="7" t="s">
        <v>74</v>
      </c>
      <c r="C81" s="4">
        <v>55</v>
      </c>
      <c r="D81" s="4"/>
      <c r="E81" s="4">
        <v>80</v>
      </c>
      <c r="F81" s="4">
        <v>55</v>
      </c>
      <c r="G81" s="4">
        <v>65</v>
      </c>
      <c r="H81" s="4">
        <v>46</v>
      </c>
      <c r="I81" s="4">
        <v>55</v>
      </c>
      <c r="J81" s="4">
        <v>70</v>
      </c>
      <c r="K81" s="4"/>
      <c r="L81" s="4">
        <v>45</v>
      </c>
      <c r="M81" s="4">
        <v>65</v>
      </c>
      <c r="N81" s="4">
        <v>70</v>
      </c>
      <c r="O81" s="4">
        <v>20</v>
      </c>
      <c r="P81" s="4">
        <v>70</v>
      </c>
      <c r="Q81" s="4">
        <v>70</v>
      </c>
      <c r="R81" s="4"/>
      <c r="S81" s="4">
        <v>70</v>
      </c>
      <c r="T81" s="4">
        <v>10</v>
      </c>
      <c r="U81" s="4">
        <v>80</v>
      </c>
      <c r="V81" s="4">
        <v>55</v>
      </c>
      <c r="W81" s="4">
        <v>63</v>
      </c>
      <c r="X81" s="4">
        <v>70</v>
      </c>
      <c r="Y81" s="4"/>
      <c r="Z81" s="4">
        <v>48</v>
      </c>
      <c r="AA81" s="4">
        <v>70</v>
      </c>
      <c r="AB81" s="4">
        <v>65</v>
      </c>
      <c r="AC81" s="4">
        <v>46</v>
      </c>
      <c r="AD81" s="4">
        <v>55</v>
      </c>
      <c r="AE81" s="4">
        <v>70</v>
      </c>
      <c r="AF81" s="4"/>
      <c r="AG81" s="4"/>
      <c r="AH81" s="4"/>
      <c r="AK81">
        <f t="shared" si="28"/>
        <v>356</v>
      </c>
      <c r="AL81">
        <f t="shared" si="29"/>
        <v>340</v>
      </c>
      <c r="AM81">
        <f t="shared" si="30"/>
        <v>348</v>
      </c>
      <c r="AN81">
        <f t="shared" si="31"/>
        <v>424</v>
      </c>
      <c r="AO81">
        <f t="shared" si="34"/>
        <v>280</v>
      </c>
      <c r="AP81">
        <f t="shared" si="33"/>
        <v>167</v>
      </c>
      <c r="AQ81">
        <f t="shared" si="35"/>
        <v>243</v>
      </c>
      <c r="AS81">
        <f t="shared" si="32"/>
        <v>2158</v>
      </c>
    </row>
    <row r="82" spans="2:45" ht="15.6" x14ac:dyDescent="0.3">
      <c r="B82" s="7" t="s">
        <v>75</v>
      </c>
      <c r="C82" s="4">
        <v>50</v>
      </c>
      <c r="D82" s="4"/>
      <c r="E82" s="4">
        <v>60</v>
      </c>
      <c r="F82" s="4">
        <v>50</v>
      </c>
      <c r="G82" s="4">
        <v>26</v>
      </c>
      <c r="H82" s="4">
        <v>56</v>
      </c>
      <c r="I82" s="4">
        <v>61</v>
      </c>
      <c r="J82" s="4">
        <v>50</v>
      </c>
      <c r="K82" s="4"/>
      <c r="L82" s="4">
        <v>80</v>
      </c>
      <c r="M82" s="4">
        <v>45</v>
      </c>
      <c r="N82" s="4">
        <v>12</v>
      </c>
      <c r="O82" s="4">
        <v>13</v>
      </c>
      <c r="P82" s="4">
        <v>50</v>
      </c>
      <c r="Q82" s="4">
        <v>50</v>
      </c>
      <c r="R82" s="4"/>
      <c r="S82" s="4">
        <v>50</v>
      </c>
      <c r="T82" s="4">
        <v>20</v>
      </c>
      <c r="U82" s="4">
        <v>60</v>
      </c>
      <c r="V82" s="4">
        <v>50</v>
      </c>
      <c r="W82" s="4">
        <v>33</v>
      </c>
      <c r="X82" s="4">
        <v>52</v>
      </c>
      <c r="Y82" s="4"/>
      <c r="Z82" s="4">
        <v>25</v>
      </c>
      <c r="AA82" s="4">
        <v>50</v>
      </c>
      <c r="AB82" s="4">
        <v>26</v>
      </c>
      <c r="AC82" s="4">
        <v>56</v>
      </c>
      <c r="AD82" s="4">
        <v>61</v>
      </c>
      <c r="AE82" s="4">
        <v>50</v>
      </c>
      <c r="AF82" s="4"/>
      <c r="AG82" s="4"/>
      <c r="AH82" s="4"/>
      <c r="AK82">
        <f t="shared" si="28"/>
        <v>303</v>
      </c>
      <c r="AL82">
        <f t="shared" si="29"/>
        <v>250</v>
      </c>
      <c r="AM82">
        <f t="shared" si="30"/>
        <v>263</v>
      </c>
      <c r="AN82">
        <f t="shared" si="31"/>
        <v>320</v>
      </c>
      <c r="AO82">
        <f t="shared" si="34"/>
        <v>124</v>
      </c>
      <c r="AP82">
        <f t="shared" si="33"/>
        <v>175</v>
      </c>
      <c r="AQ82">
        <f t="shared" si="35"/>
        <v>205</v>
      </c>
      <c r="AS82">
        <f t="shared" si="32"/>
        <v>1640</v>
      </c>
    </row>
    <row r="83" spans="2:45" ht="15.6" x14ac:dyDescent="0.3">
      <c r="B83" s="7" t="s">
        <v>76</v>
      </c>
      <c r="C83" s="4">
        <v>22</v>
      </c>
      <c r="D83" s="4"/>
      <c r="E83" s="4">
        <v>33</v>
      </c>
      <c r="F83" s="4">
        <v>22</v>
      </c>
      <c r="G83" s="4">
        <v>65</v>
      </c>
      <c r="H83" s="4">
        <v>31</v>
      </c>
      <c r="I83" s="4">
        <v>22</v>
      </c>
      <c r="J83" s="4">
        <v>25</v>
      </c>
      <c r="K83" s="4"/>
      <c r="L83" s="4">
        <v>6</v>
      </c>
      <c r="M83" s="4">
        <v>20</v>
      </c>
      <c r="N83" s="4">
        <v>5</v>
      </c>
      <c r="O83" s="4">
        <v>24</v>
      </c>
      <c r="P83" s="4">
        <v>25</v>
      </c>
      <c r="Q83" s="4">
        <v>25</v>
      </c>
      <c r="R83" s="4"/>
      <c r="S83" s="4">
        <v>25</v>
      </c>
      <c r="T83" s="4">
        <v>23</v>
      </c>
      <c r="U83" s="4">
        <v>33</v>
      </c>
      <c r="V83" s="4">
        <v>22</v>
      </c>
      <c r="W83" s="4">
        <v>26</v>
      </c>
      <c r="X83" s="4">
        <v>29</v>
      </c>
      <c r="Y83" s="4"/>
      <c r="Z83" s="4">
        <v>33</v>
      </c>
      <c r="AA83" s="4">
        <v>25</v>
      </c>
      <c r="AB83" s="4">
        <v>65</v>
      </c>
      <c r="AC83" s="4">
        <v>31</v>
      </c>
      <c r="AD83" s="4">
        <v>22</v>
      </c>
      <c r="AE83" s="4">
        <v>25</v>
      </c>
      <c r="AF83" s="4"/>
      <c r="AG83" s="4"/>
      <c r="AH83" s="4"/>
      <c r="AK83">
        <f t="shared" si="28"/>
        <v>195</v>
      </c>
      <c r="AL83">
        <f t="shared" si="29"/>
        <v>105</v>
      </c>
      <c r="AM83">
        <f t="shared" si="30"/>
        <v>154</v>
      </c>
      <c r="AN83">
        <f t="shared" si="31"/>
        <v>230</v>
      </c>
      <c r="AO83">
        <f t="shared" si="34"/>
        <v>168</v>
      </c>
      <c r="AP83">
        <f t="shared" si="33"/>
        <v>108</v>
      </c>
      <c r="AQ83">
        <f t="shared" si="35"/>
        <v>95</v>
      </c>
      <c r="AS83">
        <f t="shared" si="32"/>
        <v>1055</v>
      </c>
    </row>
    <row r="84" spans="2:45" ht="15.6" x14ac:dyDescent="0.3">
      <c r="B84" s="7" t="s">
        <v>77</v>
      </c>
      <c r="C84" s="4">
        <v>52</v>
      </c>
      <c r="D84" s="4"/>
      <c r="E84" s="4">
        <v>44</v>
      </c>
      <c r="F84" s="4">
        <v>52</v>
      </c>
      <c r="G84" s="4">
        <v>30</v>
      </c>
      <c r="H84" s="4">
        <v>10</v>
      </c>
      <c r="I84" s="4">
        <v>10</v>
      </c>
      <c r="J84" s="4">
        <v>22</v>
      </c>
      <c r="K84" s="4"/>
      <c r="L84" s="4">
        <v>32</v>
      </c>
      <c r="M84" s="4">
        <v>15</v>
      </c>
      <c r="N84" s="4">
        <v>36</v>
      </c>
      <c r="O84" s="4">
        <v>3</v>
      </c>
      <c r="P84" s="4">
        <v>22</v>
      </c>
      <c r="Q84" s="4">
        <v>22</v>
      </c>
      <c r="R84" s="4"/>
      <c r="S84" s="4">
        <v>22</v>
      </c>
      <c r="T84" s="4">
        <v>8</v>
      </c>
      <c r="U84" s="4">
        <v>44</v>
      </c>
      <c r="V84" s="4">
        <v>52</v>
      </c>
      <c r="W84" s="4">
        <v>16</v>
      </c>
      <c r="X84" s="4">
        <v>33</v>
      </c>
      <c r="Y84" s="4"/>
      <c r="Z84" s="4">
        <v>20</v>
      </c>
      <c r="AA84" s="4">
        <v>22</v>
      </c>
      <c r="AB84" s="4">
        <v>30</v>
      </c>
      <c r="AC84" s="4">
        <v>10</v>
      </c>
      <c r="AD84" s="4">
        <v>10</v>
      </c>
      <c r="AE84" s="4">
        <v>22</v>
      </c>
      <c r="AF84" s="4"/>
      <c r="AG84" s="4"/>
      <c r="AH84" s="4"/>
      <c r="AK84">
        <f t="shared" si="28"/>
        <v>198</v>
      </c>
      <c r="AL84">
        <f t="shared" si="29"/>
        <v>130</v>
      </c>
      <c r="AM84">
        <f t="shared" si="30"/>
        <v>164</v>
      </c>
      <c r="AN84">
        <f t="shared" si="31"/>
        <v>147</v>
      </c>
      <c r="AO84">
        <f t="shared" si="34"/>
        <v>140</v>
      </c>
      <c r="AP84">
        <f t="shared" si="33"/>
        <v>75</v>
      </c>
      <c r="AQ84">
        <f t="shared" si="35"/>
        <v>58</v>
      </c>
      <c r="AS84">
        <f t="shared" si="32"/>
        <v>912</v>
      </c>
    </row>
    <row r="85" spans="2:45" ht="15.6" x14ac:dyDescent="0.3">
      <c r="B85" s="7" t="s">
        <v>78</v>
      </c>
      <c r="C85" s="4">
        <v>6</v>
      </c>
      <c r="D85" s="4"/>
      <c r="E85" s="4">
        <v>54</v>
      </c>
      <c r="F85" s="4">
        <v>6</v>
      </c>
      <c r="G85" s="4">
        <v>26</v>
      </c>
      <c r="H85" s="4">
        <v>15</v>
      </c>
      <c r="I85" s="4">
        <v>16</v>
      </c>
      <c r="J85" s="4">
        <v>30</v>
      </c>
      <c r="K85" s="4"/>
      <c r="L85" s="4">
        <v>24</v>
      </c>
      <c r="M85" s="4">
        <v>20</v>
      </c>
      <c r="N85" s="4">
        <v>25</v>
      </c>
      <c r="O85" s="4">
        <v>2</v>
      </c>
      <c r="P85" s="4">
        <v>30</v>
      </c>
      <c r="Q85" s="4">
        <v>30</v>
      </c>
      <c r="R85" s="4"/>
      <c r="S85" s="4">
        <v>30</v>
      </c>
      <c r="T85" s="4">
        <v>25</v>
      </c>
      <c r="U85" s="4">
        <v>54</v>
      </c>
      <c r="V85" s="4">
        <v>6</v>
      </c>
      <c r="W85" s="4">
        <v>24</v>
      </c>
      <c r="X85" s="4">
        <v>35</v>
      </c>
      <c r="Y85" s="4"/>
      <c r="Z85" s="4">
        <v>36</v>
      </c>
      <c r="AA85" s="4">
        <v>16</v>
      </c>
      <c r="AB85" s="4">
        <v>26</v>
      </c>
      <c r="AC85" s="4">
        <v>15</v>
      </c>
      <c r="AD85" s="4">
        <v>16</v>
      </c>
      <c r="AE85" s="4">
        <v>30</v>
      </c>
      <c r="AF85" s="4"/>
      <c r="AG85" s="4"/>
      <c r="AH85" s="4"/>
      <c r="AK85">
        <f t="shared" si="28"/>
        <v>123</v>
      </c>
      <c r="AL85">
        <f t="shared" si="29"/>
        <v>131</v>
      </c>
      <c r="AM85">
        <f t="shared" si="30"/>
        <v>169</v>
      </c>
      <c r="AN85">
        <f t="shared" si="31"/>
        <v>174</v>
      </c>
      <c r="AO85">
        <f t="shared" si="34"/>
        <v>131</v>
      </c>
      <c r="AP85">
        <f t="shared" si="33"/>
        <v>38</v>
      </c>
      <c r="AQ85">
        <f t="shared" si="35"/>
        <v>86</v>
      </c>
      <c r="AS85">
        <f t="shared" si="32"/>
        <v>852</v>
      </c>
    </row>
    <row r="86" spans="2:45" ht="15.6" x14ac:dyDescent="0.3">
      <c r="B86" s="7" t="s">
        <v>79</v>
      </c>
      <c r="C86" s="4">
        <v>4</v>
      </c>
      <c r="D86" s="4"/>
      <c r="E86" s="4">
        <v>12</v>
      </c>
      <c r="F86" s="4">
        <v>4</v>
      </c>
      <c r="G86" s="4">
        <v>20</v>
      </c>
      <c r="H86" s="4">
        <v>26</v>
      </c>
      <c r="I86" s="4">
        <v>19</v>
      </c>
      <c r="J86" s="4">
        <v>15</v>
      </c>
      <c r="K86" s="4"/>
      <c r="L86" s="4">
        <v>19</v>
      </c>
      <c r="M86" s="4">
        <v>16</v>
      </c>
      <c r="N86" s="4">
        <v>2</v>
      </c>
      <c r="O86" s="4">
        <v>63</v>
      </c>
      <c r="P86" s="4">
        <v>15</v>
      </c>
      <c r="Q86" s="4">
        <v>15</v>
      </c>
      <c r="R86" s="4"/>
      <c r="S86" s="4">
        <v>15</v>
      </c>
      <c r="T86" s="4">
        <v>20</v>
      </c>
      <c r="U86" s="4">
        <v>12</v>
      </c>
      <c r="V86" s="4">
        <v>4</v>
      </c>
      <c r="W86" s="4">
        <v>22</v>
      </c>
      <c r="X86" s="4">
        <v>12</v>
      </c>
      <c r="Y86" s="4"/>
      <c r="Z86" s="4">
        <v>45</v>
      </c>
      <c r="AA86" s="4">
        <v>15</v>
      </c>
      <c r="AB86" s="4">
        <v>20</v>
      </c>
      <c r="AC86" s="4">
        <v>26</v>
      </c>
      <c r="AD86" s="4">
        <v>19</v>
      </c>
      <c r="AE86" s="4">
        <v>15</v>
      </c>
      <c r="AF86" s="4"/>
      <c r="AG86" s="4"/>
      <c r="AH86" s="4"/>
      <c r="AK86">
        <f t="shared" si="28"/>
        <v>85</v>
      </c>
      <c r="AL86">
        <f t="shared" si="29"/>
        <v>130</v>
      </c>
      <c r="AM86">
        <f t="shared" si="30"/>
        <v>88</v>
      </c>
      <c r="AN86">
        <f t="shared" si="31"/>
        <v>152</v>
      </c>
      <c r="AO86">
        <f t="shared" si="34"/>
        <v>54</v>
      </c>
      <c r="AP86">
        <f t="shared" si="33"/>
        <v>119</v>
      </c>
      <c r="AQ86">
        <f t="shared" si="35"/>
        <v>75</v>
      </c>
      <c r="AS86">
        <f t="shared" si="32"/>
        <v>703</v>
      </c>
    </row>
    <row r="87" spans="2:45" ht="15.6" x14ac:dyDescent="0.3">
      <c r="B87" s="7" t="s">
        <v>80</v>
      </c>
      <c r="C87" s="4">
        <v>78</v>
      </c>
      <c r="D87" s="4"/>
      <c r="E87" s="4">
        <v>0</v>
      </c>
      <c r="F87" s="4">
        <v>78</v>
      </c>
      <c r="G87" s="4">
        <v>36</v>
      </c>
      <c r="H87" s="4">
        <v>63</v>
      </c>
      <c r="I87" s="4">
        <v>26</v>
      </c>
      <c r="J87" s="4">
        <v>87</v>
      </c>
      <c r="K87" s="4"/>
      <c r="L87" s="4">
        <v>65</v>
      </c>
      <c r="M87" s="4">
        <v>87</v>
      </c>
      <c r="N87" s="4">
        <v>60</v>
      </c>
      <c r="O87" s="4">
        <v>60</v>
      </c>
      <c r="P87" s="4">
        <v>87</v>
      </c>
      <c r="Q87" s="4">
        <v>87</v>
      </c>
      <c r="R87" s="4"/>
      <c r="S87" s="4">
        <v>87</v>
      </c>
      <c r="T87" s="4">
        <v>56</v>
      </c>
      <c r="U87" s="4">
        <v>0</v>
      </c>
      <c r="V87" s="4">
        <v>78</v>
      </c>
      <c r="W87" s="4">
        <v>63</v>
      </c>
      <c r="X87" s="4">
        <v>96</v>
      </c>
      <c r="Y87" s="4"/>
      <c r="Z87" s="4">
        <v>90</v>
      </c>
      <c r="AA87" s="4">
        <v>87</v>
      </c>
      <c r="AB87" s="4">
        <v>36</v>
      </c>
      <c r="AC87" s="4">
        <v>63</v>
      </c>
      <c r="AD87" s="4">
        <v>26</v>
      </c>
      <c r="AE87" s="4">
        <v>87</v>
      </c>
      <c r="AF87" s="4"/>
      <c r="AG87" s="4"/>
      <c r="AH87" s="4"/>
      <c r="AK87">
        <f t="shared" si="28"/>
        <v>281</v>
      </c>
      <c r="AL87">
        <f t="shared" si="29"/>
        <v>446</v>
      </c>
      <c r="AM87">
        <f t="shared" si="30"/>
        <v>371</v>
      </c>
      <c r="AN87">
        <f t="shared" si="31"/>
        <v>485</v>
      </c>
      <c r="AO87">
        <f t="shared" si="34"/>
        <v>132</v>
      </c>
      <c r="AP87">
        <f t="shared" si="33"/>
        <v>264</v>
      </c>
      <c r="AQ87">
        <f t="shared" si="35"/>
        <v>202</v>
      </c>
      <c r="AS87">
        <f t="shared" si="32"/>
        <v>2181</v>
      </c>
    </row>
    <row r="88" spans="2:45" ht="15.6" x14ac:dyDescent="0.3">
      <c r="B88" s="7" t="s">
        <v>81</v>
      </c>
      <c r="C88" s="4">
        <v>100</v>
      </c>
      <c r="D88" s="4"/>
      <c r="E88" s="4">
        <v>123</v>
      </c>
      <c r="F88" s="4">
        <v>100</v>
      </c>
      <c r="G88" s="4">
        <v>69</v>
      </c>
      <c r="H88" s="4">
        <v>143</v>
      </c>
      <c r="I88" s="4">
        <v>120</v>
      </c>
      <c r="J88" s="4">
        <v>168</v>
      </c>
      <c r="K88" s="4"/>
      <c r="L88" s="4">
        <v>85</v>
      </c>
      <c r="M88" s="4">
        <v>170</v>
      </c>
      <c r="N88" s="4">
        <v>92</v>
      </c>
      <c r="O88" s="4">
        <v>100</v>
      </c>
      <c r="P88" s="4">
        <v>168</v>
      </c>
      <c r="Q88" s="4">
        <v>168</v>
      </c>
      <c r="R88" s="4"/>
      <c r="S88" s="4">
        <v>168</v>
      </c>
      <c r="T88" s="4">
        <v>120</v>
      </c>
      <c r="U88" s="4">
        <v>123</v>
      </c>
      <c r="V88" s="4">
        <v>100</v>
      </c>
      <c r="W88" s="4">
        <v>148</v>
      </c>
      <c r="X88" s="4">
        <v>185</v>
      </c>
      <c r="Y88" s="4"/>
      <c r="Z88" s="4">
        <v>152</v>
      </c>
      <c r="AA88" s="4">
        <v>136</v>
      </c>
      <c r="AB88" s="4">
        <v>69</v>
      </c>
      <c r="AC88" s="4">
        <v>143</v>
      </c>
      <c r="AD88" s="4">
        <v>120</v>
      </c>
      <c r="AE88" s="4">
        <v>168</v>
      </c>
      <c r="AF88" s="4"/>
      <c r="AG88" s="4"/>
      <c r="AH88" s="4"/>
      <c r="AK88">
        <f t="shared" si="28"/>
        <v>655</v>
      </c>
      <c r="AL88">
        <f t="shared" si="29"/>
        <v>783</v>
      </c>
      <c r="AM88">
        <f t="shared" si="30"/>
        <v>827</v>
      </c>
      <c r="AN88">
        <f t="shared" si="31"/>
        <v>973</v>
      </c>
      <c r="AO88">
        <f t="shared" si="34"/>
        <v>353</v>
      </c>
      <c r="AP88">
        <f t="shared" si="33"/>
        <v>486</v>
      </c>
      <c r="AQ88">
        <f t="shared" si="35"/>
        <v>556</v>
      </c>
      <c r="AS88">
        <f t="shared" si="32"/>
        <v>4633</v>
      </c>
    </row>
    <row r="89" spans="2:45" ht="15.6" x14ac:dyDescent="0.3">
      <c r="B89" s="7" t="s">
        <v>82</v>
      </c>
      <c r="C89" s="4">
        <v>80</v>
      </c>
      <c r="D89" s="4"/>
      <c r="E89" s="4">
        <v>20</v>
      </c>
      <c r="F89" s="4">
        <v>80</v>
      </c>
      <c r="G89" s="4">
        <v>59</v>
      </c>
      <c r="H89" s="4">
        <v>89</v>
      </c>
      <c r="I89" s="4">
        <v>90</v>
      </c>
      <c r="J89" s="4">
        <v>100</v>
      </c>
      <c r="K89" s="4"/>
      <c r="L89" s="4">
        <v>62</v>
      </c>
      <c r="M89" s="4">
        <v>50</v>
      </c>
      <c r="N89" s="4">
        <v>65</v>
      </c>
      <c r="O89" s="4">
        <v>2</v>
      </c>
      <c r="P89" s="4">
        <v>100</v>
      </c>
      <c r="Q89" s="4">
        <v>60</v>
      </c>
      <c r="R89" s="4"/>
      <c r="S89" s="4">
        <v>100</v>
      </c>
      <c r="T89" s="4">
        <v>60</v>
      </c>
      <c r="U89" s="4">
        <v>20</v>
      </c>
      <c r="V89" s="4">
        <v>80</v>
      </c>
      <c r="W89" s="4">
        <v>123</v>
      </c>
      <c r="X89" s="4">
        <v>125</v>
      </c>
      <c r="Y89" s="4"/>
      <c r="Z89" s="4">
        <v>112</v>
      </c>
      <c r="AA89" s="4">
        <v>96</v>
      </c>
      <c r="AB89" s="4">
        <v>59</v>
      </c>
      <c r="AC89" s="4">
        <v>89</v>
      </c>
      <c r="AD89" s="4">
        <v>90</v>
      </c>
      <c r="AE89" s="4">
        <v>100</v>
      </c>
      <c r="AF89" s="4"/>
      <c r="AG89" s="4"/>
      <c r="AH89" s="4"/>
      <c r="AK89">
        <f t="shared" si="28"/>
        <v>418</v>
      </c>
      <c r="AL89">
        <f t="shared" si="29"/>
        <v>379</v>
      </c>
      <c r="AM89">
        <f t="shared" si="30"/>
        <v>443</v>
      </c>
      <c r="AN89">
        <f t="shared" si="31"/>
        <v>671</v>
      </c>
      <c r="AO89">
        <f t="shared" si="34"/>
        <v>203</v>
      </c>
      <c r="AP89">
        <f t="shared" si="33"/>
        <v>260</v>
      </c>
      <c r="AQ89">
        <f t="shared" si="35"/>
        <v>403</v>
      </c>
      <c r="AS89">
        <f t="shared" si="32"/>
        <v>2777</v>
      </c>
    </row>
    <row r="90" spans="2:45" ht="15.6" x14ac:dyDescent="0.3">
      <c r="B90" s="7" t="s">
        <v>83</v>
      </c>
      <c r="C90" s="4">
        <v>61</v>
      </c>
      <c r="D90" s="4"/>
      <c r="E90" s="4">
        <v>2</v>
      </c>
      <c r="F90" s="4">
        <v>61</v>
      </c>
      <c r="G90" s="4">
        <v>2</v>
      </c>
      <c r="H90" s="4">
        <v>2</v>
      </c>
      <c r="I90" s="4">
        <v>2</v>
      </c>
      <c r="J90" s="4">
        <v>0</v>
      </c>
      <c r="K90" s="4"/>
      <c r="L90" s="4">
        <v>2</v>
      </c>
      <c r="M90" s="4">
        <v>3</v>
      </c>
      <c r="N90" s="4">
        <v>9</v>
      </c>
      <c r="O90" s="4">
        <v>0</v>
      </c>
      <c r="P90" s="4">
        <v>0</v>
      </c>
      <c r="Q90" s="4">
        <v>0</v>
      </c>
      <c r="R90" s="4"/>
      <c r="S90" s="4">
        <v>0</v>
      </c>
      <c r="T90" s="4">
        <v>90</v>
      </c>
      <c r="U90" s="4">
        <v>2</v>
      </c>
      <c r="V90" s="4">
        <v>61</v>
      </c>
      <c r="W90" s="4">
        <v>2</v>
      </c>
      <c r="X90" s="4">
        <v>3</v>
      </c>
      <c r="Y90" s="4"/>
      <c r="Z90" s="4">
        <v>60</v>
      </c>
      <c r="AA90" s="4">
        <v>0</v>
      </c>
      <c r="AB90" s="4">
        <v>2</v>
      </c>
      <c r="AC90" s="4">
        <v>2</v>
      </c>
      <c r="AD90" s="4">
        <v>2</v>
      </c>
      <c r="AE90" s="4">
        <v>0</v>
      </c>
      <c r="AF90" s="4"/>
      <c r="AG90" s="4"/>
      <c r="AH90" s="4"/>
      <c r="AK90">
        <f t="shared" si="28"/>
        <v>130</v>
      </c>
      <c r="AL90">
        <f t="shared" si="29"/>
        <v>14</v>
      </c>
      <c r="AM90">
        <f t="shared" si="30"/>
        <v>155</v>
      </c>
      <c r="AN90">
        <f t="shared" si="31"/>
        <v>69</v>
      </c>
      <c r="AO90">
        <f t="shared" si="34"/>
        <v>15</v>
      </c>
      <c r="AP90">
        <f t="shared" si="33"/>
        <v>65</v>
      </c>
      <c r="AQ90">
        <f t="shared" si="35"/>
        <v>6</v>
      </c>
      <c r="AS90">
        <f t="shared" si="32"/>
        <v>454</v>
      </c>
    </row>
    <row r="91" spans="2:45" ht="15.6" x14ac:dyDescent="0.3">
      <c r="B91" s="7" t="s">
        <v>84</v>
      </c>
      <c r="C91" s="4">
        <v>25</v>
      </c>
      <c r="D91" s="4"/>
      <c r="E91" s="4">
        <v>25</v>
      </c>
      <c r="F91" s="4">
        <v>25</v>
      </c>
      <c r="G91" s="4">
        <v>80</v>
      </c>
      <c r="H91" s="4">
        <v>80</v>
      </c>
      <c r="I91" s="4">
        <v>80</v>
      </c>
      <c r="J91" s="4">
        <v>90</v>
      </c>
      <c r="K91" s="4"/>
      <c r="L91" s="4">
        <v>32</v>
      </c>
      <c r="M91" s="4">
        <v>90</v>
      </c>
      <c r="N91" s="4">
        <v>56</v>
      </c>
      <c r="O91" s="4">
        <v>90</v>
      </c>
      <c r="P91" s="4">
        <v>90</v>
      </c>
      <c r="Q91" s="4">
        <v>90</v>
      </c>
      <c r="R91" s="4"/>
      <c r="S91" s="4">
        <v>90</v>
      </c>
      <c r="T91" s="4">
        <v>50</v>
      </c>
      <c r="U91" s="4">
        <v>25</v>
      </c>
      <c r="V91" s="4">
        <v>25</v>
      </c>
      <c r="W91" s="4">
        <v>46</v>
      </c>
      <c r="X91" s="4">
        <v>96</v>
      </c>
      <c r="Y91" s="4"/>
      <c r="Z91" s="4">
        <v>36</v>
      </c>
      <c r="AA91" s="4">
        <v>56</v>
      </c>
      <c r="AB91" s="4">
        <v>80</v>
      </c>
      <c r="AC91" s="4">
        <v>80</v>
      </c>
      <c r="AD91" s="4">
        <v>80</v>
      </c>
      <c r="AE91" s="4">
        <v>90</v>
      </c>
      <c r="AF91" s="4"/>
      <c r="AG91" s="4"/>
      <c r="AH91" s="4"/>
      <c r="AK91">
        <f t="shared" si="28"/>
        <v>315</v>
      </c>
      <c r="AL91">
        <f t="shared" si="29"/>
        <v>448</v>
      </c>
      <c r="AM91">
        <f t="shared" si="30"/>
        <v>326</v>
      </c>
      <c r="AN91">
        <f t="shared" si="31"/>
        <v>518</v>
      </c>
      <c r="AO91">
        <f t="shared" si="34"/>
        <v>241</v>
      </c>
      <c r="AP91">
        <f t="shared" si="33"/>
        <v>275</v>
      </c>
      <c r="AQ91">
        <f t="shared" si="35"/>
        <v>296</v>
      </c>
      <c r="AS91">
        <f t="shared" si="32"/>
        <v>2419</v>
      </c>
    </row>
    <row r="92" spans="2:45" ht="15.6" x14ac:dyDescent="0.3">
      <c r="B92" s="7" t="s">
        <v>85</v>
      </c>
      <c r="C92" s="4">
        <v>45</v>
      </c>
      <c r="D92" s="4"/>
      <c r="E92" s="4">
        <v>3</v>
      </c>
      <c r="F92" s="4">
        <v>45</v>
      </c>
      <c r="G92" s="4">
        <v>120</v>
      </c>
      <c r="H92" s="4">
        <v>93</v>
      </c>
      <c r="I92" s="4">
        <v>36</v>
      </c>
      <c r="J92" s="4">
        <v>100</v>
      </c>
      <c r="K92" s="4"/>
      <c r="L92" s="4">
        <v>5</v>
      </c>
      <c r="M92" s="4">
        <v>100</v>
      </c>
      <c r="N92" s="4">
        <v>90</v>
      </c>
      <c r="O92" s="4">
        <v>100</v>
      </c>
      <c r="P92" s="4">
        <v>50</v>
      </c>
      <c r="Q92" s="4">
        <v>100</v>
      </c>
      <c r="R92" s="4"/>
      <c r="S92" s="4">
        <v>100</v>
      </c>
      <c r="T92" s="4">
        <v>20</v>
      </c>
      <c r="U92" s="4">
        <v>3</v>
      </c>
      <c r="V92" s="4">
        <v>45</v>
      </c>
      <c r="W92" s="4">
        <v>80</v>
      </c>
      <c r="X92" s="4">
        <v>85</v>
      </c>
      <c r="Y92" s="4"/>
      <c r="Z92" s="4">
        <v>49</v>
      </c>
      <c r="AA92" s="4">
        <v>100</v>
      </c>
      <c r="AB92" s="4">
        <v>120</v>
      </c>
      <c r="AC92" s="4">
        <v>93</v>
      </c>
      <c r="AD92" s="4">
        <v>36</v>
      </c>
      <c r="AE92" s="4">
        <v>100</v>
      </c>
      <c r="AF92" s="4"/>
      <c r="AG92" s="4"/>
      <c r="AH92" s="4"/>
      <c r="AK92">
        <f t="shared" si="28"/>
        <v>342</v>
      </c>
      <c r="AL92">
        <f t="shared" si="29"/>
        <v>445</v>
      </c>
      <c r="AM92">
        <f t="shared" si="30"/>
        <v>348</v>
      </c>
      <c r="AN92">
        <f t="shared" si="31"/>
        <v>583</v>
      </c>
      <c r="AO92">
        <f t="shared" si="34"/>
        <v>333</v>
      </c>
      <c r="AP92">
        <f t="shared" si="33"/>
        <v>331</v>
      </c>
      <c r="AQ92">
        <f>SUM(I92,P92,W92,AD92)</f>
        <v>202</v>
      </c>
      <c r="AS92">
        <f t="shared" si="32"/>
        <v>2584</v>
      </c>
    </row>
    <row r="93" spans="2:45" ht="15.6" x14ac:dyDescent="0.3">
      <c r="B93" s="7" t="s">
        <v>86</v>
      </c>
      <c r="C93" s="4">
        <v>8</v>
      </c>
      <c r="D93" s="4"/>
      <c r="E93" s="4">
        <v>4</v>
      </c>
      <c r="F93" s="4">
        <v>8</v>
      </c>
      <c r="G93" s="4">
        <v>0</v>
      </c>
      <c r="H93" s="4">
        <v>3</v>
      </c>
      <c r="I93" s="4">
        <v>5</v>
      </c>
      <c r="J93" s="4">
        <v>2</v>
      </c>
      <c r="K93" s="4"/>
      <c r="L93" s="4">
        <v>35</v>
      </c>
      <c r="M93" s="4">
        <v>2</v>
      </c>
      <c r="N93" s="4">
        <v>2</v>
      </c>
      <c r="O93" s="4">
        <v>2</v>
      </c>
      <c r="P93" s="4">
        <v>63</v>
      </c>
      <c r="Q93" s="4">
        <v>2</v>
      </c>
      <c r="R93" s="4"/>
      <c r="S93" s="4">
        <v>2</v>
      </c>
      <c r="T93" s="4">
        <v>5</v>
      </c>
      <c r="U93" s="4">
        <v>4</v>
      </c>
      <c r="V93" s="4">
        <v>8</v>
      </c>
      <c r="W93" s="4">
        <v>6</v>
      </c>
      <c r="X93" s="4">
        <v>13</v>
      </c>
      <c r="Y93" s="4"/>
      <c r="Z93" s="4">
        <v>6</v>
      </c>
      <c r="AA93" s="4">
        <v>2</v>
      </c>
      <c r="AB93" s="4">
        <v>0</v>
      </c>
      <c r="AC93" s="4">
        <v>3</v>
      </c>
      <c r="AD93" s="4">
        <v>5</v>
      </c>
      <c r="AE93" s="4">
        <v>2</v>
      </c>
      <c r="AF93" s="4"/>
      <c r="AG93" s="4"/>
      <c r="AH93" s="4"/>
      <c r="AK93">
        <f t="shared" si="28"/>
        <v>28</v>
      </c>
      <c r="AL93">
        <f t="shared" si="29"/>
        <v>106</v>
      </c>
      <c r="AM93">
        <f t="shared" si="30"/>
        <v>27</v>
      </c>
      <c r="AN93">
        <f t="shared" si="31"/>
        <v>31</v>
      </c>
      <c r="AO93">
        <f t="shared" si="34"/>
        <v>6</v>
      </c>
      <c r="AP93">
        <f t="shared" si="33"/>
        <v>16</v>
      </c>
      <c r="AQ93">
        <f t="shared" si="35"/>
        <v>79</v>
      </c>
      <c r="AS93">
        <f t="shared" si="32"/>
        <v>293</v>
      </c>
    </row>
    <row r="94" spans="2:45" ht="15.6" x14ac:dyDescent="0.3">
      <c r="B94" s="7" t="s">
        <v>87</v>
      </c>
      <c r="C94" s="4">
        <v>17</v>
      </c>
      <c r="D94" s="4"/>
      <c r="E94" s="4">
        <v>20</v>
      </c>
      <c r="F94" s="4">
        <v>17</v>
      </c>
      <c r="G94" s="4">
        <v>0</v>
      </c>
      <c r="H94" s="4">
        <v>14</v>
      </c>
      <c r="I94" s="4">
        <v>16</v>
      </c>
      <c r="J94" s="4">
        <v>16</v>
      </c>
      <c r="K94" s="4"/>
      <c r="L94" s="4">
        <v>46</v>
      </c>
      <c r="M94" s="4">
        <v>16</v>
      </c>
      <c r="N94" s="4">
        <v>16</v>
      </c>
      <c r="O94" s="4">
        <v>16</v>
      </c>
      <c r="P94" s="4">
        <v>12</v>
      </c>
      <c r="Q94" s="4">
        <v>16</v>
      </c>
      <c r="R94" s="4"/>
      <c r="S94" s="4">
        <v>16</v>
      </c>
      <c r="T94" s="4">
        <v>6</v>
      </c>
      <c r="U94" s="4">
        <v>20</v>
      </c>
      <c r="V94" s="4">
        <v>17</v>
      </c>
      <c r="W94" s="4">
        <v>15</v>
      </c>
      <c r="X94" s="4">
        <v>12</v>
      </c>
      <c r="Y94" s="4"/>
      <c r="Z94" s="4">
        <v>3</v>
      </c>
      <c r="AA94" s="4">
        <v>16</v>
      </c>
      <c r="AB94" s="4">
        <v>0</v>
      </c>
      <c r="AC94" s="4">
        <v>14</v>
      </c>
      <c r="AD94" s="4">
        <v>16</v>
      </c>
      <c r="AE94" s="4">
        <v>16</v>
      </c>
      <c r="AF94" s="4"/>
      <c r="AG94" s="4"/>
      <c r="AH94" s="4"/>
      <c r="AK94">
        <f t="shared" si="28"/>
        <v>84</v>
      </c>
      <c r="AL94">
        <f t="shared" si="29"/>
        <v>122</v>
      </c>
      <c r="AM94">
        <f t="shared" si="30"/>
        <v>90</v>
      </c>
      <c r="AN94">
        <f t="shared" si="31"/>
        <v>77</v>
      </c>
      <c r="AO94">
        <f t="shared" si="34"/>
        <v>36</v>
      </c>
      <c r="AP94">
        <f t="shared" si="33"/>
        <v>61</v>
      </c>
      <c r="AQ94">
        <f t="shared" si="35"/>
        <v>59</v>
      </c>
      <c r="AS94">
        <f t="shared" si="32"/>
        <v>529</v>
      </c>
    </row>
    <row r="95" spans="2:45" ht="15.6" x14ac:dyDescent="0.3">
      <c r="B95" s="7" t="s">
        <v>88</v>
      </c>
      <c r="C95" s="4">
        <v>4</v>
      </c>
      <c r="D95" s="4"/>
      <c r="E95" s="4">
        <v>4</v>
      </c>
      <c r="F95" s="4">
        <v>4</v>
      </c>
      <c r="G95" s="4">
        <v>25</v>
      </c>
      <c r="H95" s="4">
        <v>15</v>
      </c>
      <c r="I95" s="4">
        <v>15</v>
      </c>
      <c r="J95" s="4">
        <v>20</v>
      </c>
      <c r="K95" s="4"/>
      <c r="L95" s="4">
        <v>2</v>
      </c>
      <c r="M95" s="4">
        <v>20</v>
      </c>
      <c r="N95" s="4">
        <v>20</v>
      </c>
      <c r="O95" s="4">
        <v>20</v>
      </c>
      <c r="P95" s="4">
        <v>32</v>
      </c>
      <c r="Q95" s="4">
        <v>20</v>
      </c>
      <c r="R95" s="4"/>
      <c r="S95" s="4">
        <v>20</v>
      </c>
      <c r="T95" s="4">
        <v>20</v>
      </c>
      <c r="U95" s="4">
        <v>4</v>
      </c>
      <c r="V95" s="4">
        <v>4</v>
      </c>
      <c r="W95" s="4">
        <v>13</v>
      </c>
      <c r="X95" s="4">
        <v>20</v>
      </c>
      <c r="Y95" s="4"/>
      <c r="Z95" s="4">
        <v>20</v>
      </c>
      <c r="AA95" s="4">
        <v>18</v>
      </c>
      <c r="AB95" s="4">
        <v>25</v>
      </c>
      <c r="AC95" s="4">
        <v>15</v>
      </c>
      <c r="AD95" s="4">
        <v>15</v>
      </c>
      <c r="AE95" s="4">
        <v>20</v>
      </c>
      <c r="AF95" s="4"/>
      <c r="AG95" s="4"/>
      <c r="AH95" s="4"/>
      <c r="AK95">
        <f t="shared" si="28"/>
        <v>67</v>
      </c>
      <c r="AL95">
        <f t="shared" si="29"/>
        <v>114</v>
      </c>
      <c r="AM95">
        <f t="shared" si="30"/>
        <v>81</v>
      </c>
      <c r="AN95">
        <f t="shared" si="31"/>
        <v>133</v>
      </c>
      <c r="AO95">
        <f t="shared" si="34"/>
        <v>74</v>
      </c>
      <c r="AP95">
        <f t="shared" si="33"/>
        <v>54</v>
      </c>
      <c r="AQ95">
        <f t="shared" si="35"/>
        <v>75</v>
      </c>
      <c r="AS95">
        <f t="shared" si="32"/>
        <v>598</v>
      </c>
    </row>
    <row r="96" spans="2:45" ht="15.6" x14ac:dyDescent="0.3">
      <c r="B96" s="7" t="s">
        <v>89</v>
      </c>
      <c r="C96" s="4">
        <v>5</v>
      </c>
      <c r="D96" s="4"/>
      <c r="E96" s="4">
        <v>6</v>
      </c>
      <c r="F96" s="4">
        <v>5</v>
      </c>
      <c r="G96" s="4">
        <v>19</v>
      </c>
      <c r="H96" s="4">
        <v>18</v>
      </c>
      <c r="I96" s="4">
        <v>8</v>
      </c>
      <c r="J96" s="4">
        <v>15</v>
      </c>
      <c r="K96" s="4"/>
      <c r="L96" s="4">
        <v>5</v>
      </c>
      <c r="M96" s="4">
        <v>15</v>
      </c>
      <c r="N96" s="4">
        <v>15</v>
      </c>
      <c r="O96" s="4">
        <v>15</v>
      </c>
      <c r="P96" s="4">
        <v>16</v>
      </c>
      <c r="Q96" s="4">
        <v>15</v>
      </c>
      <c r="R96" s="4"/>
      <c r="S96" s="4">
        <v>15</v>
      </c>
      <c r="T96" s="4">
        <v>20</v>
      </c>
      <c r="U96" s="4">
        <v>6</v>
      </c>
      <c r="V96" s="4">
        <v>5</v>
      </c>
      <c r="W96" s="4">
        <v>14</v>
      </c>
      <c r="X96" s="4">
        <v>15</v>
      </c>
      <c r="Y96" s="4"/>
      <c r="Z96" s="4">
        <v>15</v>
      </c>
      <c r="AA96" s="4">
        <v>16</v>
      </c>
      <c r="AB96" s="4">
        <v>19</v>
      </c>
      <c r="AC96" s="4">
        <v>18</v>
      </c>
      <c r="AD96" s="4">
        <v>8</v>
      </c>
      <c r="AE96" s="4">
        <v>15</v>
      </c>
      <c r="AF96" s="4"/>
      <c r="AG96" s="4"/>
      <c r="AH96" s="4"/>
      <c r="AK96">
        <f t="shared" si="28"/>
        <v>61</v>
      </c>
      <c r="AL96">
        <f t="shared" si="29"/>
        <v>81</v>
      </c>
      <c r="AM96">
        <f t="shared" si="30"/>
        <v>75</v>
      </c>
      <c r="AN96">
        <f t="shared" si="31"/>
        <v>106</v>
      </c>
      <c r="AO96">
        <f t="shared" si="34"/>
        <v>59</v>
      </c>
      <c r="AP96">
        <f t="shared" si="33"/>
        <v>56</v>
      </c>
      <c r="AQ96">
        <f t="shared" si="35"/>
        <v>46</v>
      </c>
      <c r="AS96">
        <f t="shared" si="32"/>
        <v>484</v>
      </c>
    </row>
    <row r="97" spans="2:45" ht="15.6" x14ac:dyDescent="0.3">
      <c r="B97" s="7" t="s">
        <v>90</v>
      </c>
      <c r="C97" s="4">
        <v>22</v>
      </c>
      <c r="D97" s="4"/>
      <c r="E97" s="4">
        <v>12</v>
      </c>
      <c r="F97" s="4">
        <v>22</v>
      </c>
      <c r="G97" s="4">
        <v>19</v>
      </c>
      <c r="H97" s="4">
        <v>22</v>
      </c>
      <c r="I97" s="4">
        <v>42</v>
      </c>
      <c r="J97" s="4">
        <v>20</v>
      </c>
      <c r="K97" s="4"/>
      <c r="L97" s="4">
        <v>70</v>
      </c>
      <c r="M97" s="4">
        <v>20</v>
      </c>
      <c r="N97" s="4">
        <v>20</v>
      </c>
      <c r="O97" s="4">
        <v>20</v>
      </c>
      <c r="P97" s="4">
        <v>15</v>
      </c>
      <c r="Q97" s="4">
        <v>20</v>
      </c>
      <c r="R97" s="4"/>
      <c r="S97" s="4">
        <v>20</v>
      </c>
      <c r="T97" s="4">
        <v>16</v>
      </c>
      <c r="U97" s="4">
        <v>12</v>
      </c>
      <c r="V97" s="4">
        <v>22</v>
      </c>
      <c r="W97" s="4">
        <v>14</v>
      </c>
      <c r="X97" s="4">
        <v>20</v>
      </c>
      <c r="Y97" s="4"/>
      <c r="Z97" s="4">
        <v>20</v>
      </c>
      <c r="AA97" s="4">
        <v>26</v>
      </c>
      <c r="AB97" s="4">
        <v>19</v>
      </c>
      <c r="AC97" s="4">
        <v>22</v>
      </c>
      <c r="AD97" s="4">
        <v>42</v>
      </c>
      <c r="AE97" s="4">
        <v>20</v>
      </c>
      <c r="AF97" s="4"/>
      <c r="AG97" s="4"/>
      <c r="AH97" s="4"/>
      <c r="AK97">
        <f t="shared" si="28"/>
        <v>139</v>
      </c>
      <c r="AL97">
        <f t="shared" si="29"/>
        <v>165</v>
      </c>
      <c r="AM97">
        <f t="shared" si="30"/>
        <v>104</v>
      </c>
      <c r="AN97">
        <f t="shared" si="31"/>
        <v>169</v>
      </c>
      <c r="AO97">
        <f t="shared" si="34"/>
        <v>70</v>
      </c>
      <c r="AP97">
        <f t="shared" si="33"/>
        <v>86</v>
      </c>
      <c r="AQ97">
        <f t="shared" si="35"/>
        <v>113</v>
      </c>
      <c r="AS97">
        <f t="shared" si="32"/>
        <v>846</v>
      </c>
    </row>
    <row r="98" spans="2:45" ht="15.6" x14ac:dyDescent="0.3">
      <c r="B98" s="7" t="s">
        <v>91</v>
      </c>
      <c r="C98" s="4">
        <v>63</v>
      </c>
      <c r="D98" s="4"/>
      <c r="E98" s="4">
        <v>20</v>
      </c>
      <c r="F98" s="4">
        <v>63</v>
      </c>
      <c r="G98" s="4">
        <v>26</v>
      </c>
      <c r="H98" s="4">
        <v>13</v>
      </c>
      <c r="I98" s="4">
        <v>25</v>
      </c>
      <c r="J98" s="4">
        <v>35</v>
      </c>
      <c r="K98" s="4"/>
      <c r="L98" s="4">
        <v>26</v>
      </c>
      <c r="M98" s="4">
        <v>35</v>
      </c>
      <c r="N98" s="4">
        <v>25</v>
      </c>
      <c r="O98" s="4">
        <v>35</v>
      </c>
      <c r="P98" s="4">
        <v>35</v>
      </c>
      <c r="Q98" s="4">
        <v>35</v>
      </c>
      <c r="R98" s="4"/>
      <c r="S98" s="4">
        <v>35</v>
      </c>
      <c r="T98" s="4">
        <v>15</v>
      </c>
      <c r="U98" s="4">
        <v>20</v>
      </c>
      <c r="V98" s="4">
        <v>63</v>
      </c>
      <c r="W98" s="4">
        <v>36</v>
      </c>
      <c r="X98" s="4">
        <v>35</v>
      </c>
      <c r="Y98" s="4"/>
      <c r="Z98" s="4">
        <v>35</v>
      </c>
      <c r="AA98" s="4">
        <v>33</v>
      </c>
      <c r="AB98" s="4">
        <v>26</v>
      </c>
      <c r="AC98" s="4">
        <v>13</v>
      </c>
      <c r="AD98" s="4">
        <v>25</v>
      </c>
      <c r="AE98" s="4">
        <v>35</v>
      </c>
      <c r="AF98" s="4"/>
      <c r="AG98" s="4"/>
      <c r="AH98" s="4"/>
      <c r="AK98">
        <f t="shared" si="28"/>
        <v>210</v>
      </c>
      <c r="AL98">
        <f t="shared" si="29"/>
        <v>191</v>
      </c>
      <c r="AM98">
        <f t="shared" si="30"/>
        <v>204</v>
      </c>
      <c r="AN98">
        <f t="shared" si="31"/>
        <v>202</v>
      </c>
      <c r="AO98">
        <f t="shared" si="34"/>
        <v>97</v>
      </c>
      <c r="AP98">
        <f t="shared" si="33"/>
        <v>124</v>
      </c>
      <c r="AQ98">
        <f t="shared" si="35"/>
        <v>121</v>
      </c>
      <c r="AS98">
        <f t="shared" si="32"/>
        <v>1149</v>
      </c>
    </row>
    <row r="99" spans="2:45" ht="15.6" x14ac:dyDescent="0.3">
      <c r="B99" s="7" t="s">
        <v>92</v>
      </c>
      <c r="C99" s="4">
        <v>5</v>
      </c>
      <c r="D99" s="4"/>
      <c r="E99" s="4">
        <v>2</v>
      </c>
      <c r="F99" s="4">
        <v>5</v>
      </c>
      <c r="G99" s="4">
        <v>6</v>
      </c>
      <c r="H99" s="4">
        <v>6</v>
      </c>
      <c r="I99" s="4">
        <v>3</v>
      </c>
      <c r="J99" s="4">
        <v>5</v>
      </c>
      <c r="K99" s="4"/>
      <c r="L99" s="4">
        <v>13</v>
      </c>
      <c r="M99" s="4">
        <v>5</v>
      </c>
      <c r="N99" s="4">
        <v>3</v>
      </c>
      <c r="O99" s="4">
        <v>1</v>
      </c>
      <c r="P99" s="4">
        <v>5</v>
      </c>
      <c r="Q99" s="4">
        <v>5</v>
      </c>
      <c r="R99" s="4"/>
      <c r="S99" s="4">
        <v>5</v>
      </c>
      <c r="T99" s="4">
        <v>8</v>
      </c>
      <c r="U99" s="4">
        <v>2</v>
      </c>
      <c r="V99" s="4">
        <v>5</v>
      </c>
      <c r="W99" s="4">
        <v>6</v>
      </c>
      <c r="X99" s="4">
        <v>4</v>
      </c>
      <c r="Y99" s="4"/>
      <c r="Z99" s="4">
        <v>5</v>
      </c>
      <c r="AA99" s="4">
        <v>5</v>
      </c>
      <c r="AB99" s="4">
        <v>6</v>
      </c>
      <c r="AC99" s="4">
        <v>6</v>
      </c>
      <c r="AD99" s="4">
        <v>3</v>
      </c>
      <c r="AE99" s="4">
        <v>5</v>
      </c>
      <c r="AF99" s="4"/>
      <c r="AG99" s="4"/>
      <c r="AH99" s="4"/>
      <c r="AK99">
        <f t="shared" si="28"/>
        <v>27</v>
      </c>
      <c r="AL99">
        <f t="shared" si="29"/>
        <v>32</v>
      </c>
      <c r="AM99">
        <f t="shared" si="30"/>
        <v>31</v>
      </c>
      <c r="AN99">
        <f t="shared" si="31"/>
        <v>34</v>
      </c>
      <c r="AO99">
        <f t="shared" si="34"/>
        <v>17</v>
      </c>
      <c r="AP99">
        <f t="shared" si="33"/>
        <v>18</v>
      </c>
      <c r="AQ99">
        <f t="shared" si="35"/>
        <v>17</v>
      </c>
      <c r="AS99">
        <f t="shared" si="32"/>
        <v>176</v>
      </c>
    </row>
    <row r="100" spans="2:45" ht="15.6" x14ac:dyDescent="0.3">
      <c r="B100" s="7" t="s">
        <v>93</v>
      </c>
      <c r="C100" s="4">
        <v>8</v>
      </c>
      <c r="D100" s="4"/>
      <c r="E100" s="4">
        <v>6</v>
      </c>
      <c r="F100" s="4">
        <v>8</v>
      </c>
      <c r="G100" s="4">
        <v>2</v>
      </c>
      <c r="H100" s="4">
        <v>5</v>
      </c>
      <c r="I100" s="4">
        <v>6</v>
      </c>
      <c r="J100" s="4">
        <v>6</v>
      </c>
      <c r="K100" s="4"/>
      <c r="L100" s="4">
        <v>9</v>
      </c>
      <c r="M100" s="4">
        <v>10</v>
      </c>
      <c r="N100" s="4">
        <v>6</v>
      </c>
      <c r="O100" s="4">
        <v>6</v>
      </c>
      <c r="P100" s="4">
        <v>6</v>
      </c>
      <c r="Q100" s="4">
        <v>6</v>
      </c>
      <c r="R100" s="4"/>
      <c r="S100" s="4">
        <v>6</v>
      </c>
      <c r="T100" s="4">
        <v>2</v>
      </c>
      <c r="U100" s="4">
        <v>6</v>
      </c>
      <c r="V100" s="4">
        <v>8</v>
      </c>
      <c r="W100" s="4">
        <v>4</v>
      </c>
      <c r="X100" s="4">
        <v>5</v>
      </c>
      <c r="Y100" s="4"/>
      <c r="Z100" s="4">
        <v>6</v>
      </c>
      <c r="AA100" s="4">
        <v>6</v>
      </c>
      <c r="AB100" s="4">
        <v>2</v>
      </c>
      <c r="AC100" s="4">
        <v>5</v>
      </c>
      <c r="AD100" s="4">
        <v>6</v>
      </c>
      <c r="AE100" s="4">
        <v>6</v>
      </c>
      <c r="AF100" s="4"/>
      <c r="AG100" s="4"/>
      <c r="AH100" s="4"/>
      <c r="AK100">
        <f t="shared" si="28"/>
        <v>35</v>
      </c>
      <c r="AL100">
        <f t="shared" si="29"/>
        <v>43</v>
      </c>
      <c r="AM100">
        <f t="shared" si="30"/>
        <v>32</v>
      </c>
      <c r="AN100">
        <f t="shared" si="31"/>
        <v>36</v>
      </c>
      <c r="AO100">
        <f t="shared" si="34"/>
        <v>16</v>
      </c>
      <c r="AP100">
        <f t="shared" si="33"/>
        <v>24</v>
      </c>
      <c r="AQ100">
        <f t="shared" si="35"/>
        <v>22</v>
      </c>
      <c r="AS100">
        <f t="shared" si="32"/>
        <v>208</v>
      </c>
    </row>
    <row r="101" spans="2:45" ht="15.6" x14ac:dyDescent="0.3">
      <c r="B101" s="7" t="s">
        <v>94</v>
      </c>
      <c r="C101" s="4">
        <v>9</v>
      </c>
      <c r="D101" s="4"/>
      <c r="E101" s="4">
        <v>2</v>
      </c>
      <c r="F101" s="4">
        <v>9</v>
      </c>
      <c r="G101" s="4">
        <v>3</v>
      </c>
      <c r="H101" s="4">
        <v>8</v>
      </c>
      <c r="I101" s="4">
        <v>15</v>
      </c>
      <c r="J101" s="4">
        <v>5</v>
      </c>
      <c r="K101" s="4"/>
      <c r="L101" s="4">
        <v>2</v>
      </c>
      <c r="M101" s="4">
        <v>6</v>
      </c>
      <c r="N101" s="4">
        <v>4</v>
      </c>
      <c r="O101" s="4">
        <v>5</v>
      </c>
      <c r="P101" s="4">
        <v>5</v>
      </c>
      <c r="Q101" s="4">
        <v>5</v>
      </c>
      <c r="R101" s="4"/>
      <c r="S101" s="4">
        <v>5</v>
      </c>
      <c r="T101" s="4">
        <v>5</v>
      </c>
      <c r="U101" s="4">
        <v>2</v>
      </c>
      <c r="V101" s="4">
        <v>9</v>
      </c>
      <c r="W101" s="4">
        <v>11</v>
      </c>
      <c r="X101" s="4">
        <v>9</v>
      </c>
      <c r="Y101" s="4"/>
      <c r="Z101" s="4">
        <v>6</v>
      </c>
      <c r="AA101" s="4">
        <v>5</v>
      </c>
      <c r="AB101" s="4">
        <v>3</v>
      </c>
      <c r="AC101" s="4">
        <v>8</v>
      </c>
      <c r="AD101" s="4">
        <v>15</v>
      </c>
      <c r="AE101" s="4">
        <v>5</v>
      </c>
      <c r="AF101" s="4"/>
      <c r="AG101" s="4"/>
      <c r="AH101" s="4"/>
      <c r="AK101">
        <f t="shared" si="28"/>
        <v>46</v>
      </c>
      <c r="AL101">
        <f t="shared" si="29"/>
        <v>27</v>
      </c>
      <c r="AM101">
        <f t="shared" si="30"/>
        <v>37</v>
      </c>
      <c r="AN101">
        <f t="shared" si="31"/>
        <v>51</v>
      </c>
      <c r="AO101">
        <f t="shared" si="34"/>
        <v>12</v>
      </c>
      <c r="AP101">
        <f t="shared" si="33"/>
        <v>30</v>
      </c>
      <c r="AQ101">
        <f t="shared" si="35"/>
        <v>46</v>
      </c>
      <c r="AS101">
        <f t="shared" si="32"/>
        <v>249</v>
      </c>
    </row>
    <row r="102" spans="2:45" ht="15.6" x14ac:dyDescent="0.3">
      <c r="B102" s="7" t="s">
        <v>95</v>
      </c>
      <c r="C102" s="4">
        <v>15</v>
      </c>
      <c r="D102" s="4"/>
      <c r="E102" s="4">
        <v>3</v>
      </c>
      <c r="F102" s="4">
        <v>15</v>
      </c>
      <c r="G102" s="4">
        <v>12</v>
      </c>
      <c r="H102" s="4">
        <v>16</v>
      </c>
      <c r="I102" s="4">
        <v>11</v>
      </c>
      <c r="J102" s="4">
        <v>15</v>
      </c>
      <c r="K102" s="4"/>
      <c r="L102" s="4">
        <v>16</v>
      </c>
      <c r="M102" s="4">
        <v>13</v>
      </c>
      <c r="N102" s="4">
        <v>19</v>
      </c>
      <c r="O102" s="4">
        <v>15</v>
      </c>
      <c r="P102" s="4">
        <v>12</v>
      </c>
      <c r="Q102" s="4">
        <v>15</v>
      </c>
      <c r="R102" s="4"/>
      <c r="S102" s="4">
        <v>15</v>
      </c>
      <c r="T102" s="4">
        <v>6</v>
      </c>
      <c r="U102" s="4">
        <v>3</v>
      </c>
      <c r="V102" s="4">
        <v>15</v>
      </c>
      <c r="W102" s="4">
        <v>13</v>
      </c>
      <c r="X102" s="4">
        <v>14</v>
      </c>
      <c r="Y102" s="4"/>
      <c r="Z102" s="4">
        <v>2</v>
      </c>
      <c r="AA102" s="4">
        <v>15</v>
      </c>
      <c r="AB102" s="4">
        <v>12</v>
      </c>
      <c r="AC102" s="4">
        <v>16</v>
      </c>
      <c r="AD102" s="4">
        <v>11</v>
      </c>
      <c r="AE102" s="4">
        <v>15</v>
      </c>
      <c r="AF102" s="4"/>
      <c r="AG102" s="4"/>
      <c r="AH102" s="4"/>
      <c r="AK102">
        <f t="shared" si="28"/>
        <v>72</v>
      </c>
      <c r="AL102">
        <f t="shared" si="29"/>
        <v>90</v>
      </c>
      <c r="AM102">
        <f t="shared" si="30"/>
        <v>67</v>
      </c>
      <c r="AN102">
        <f t="shared" si="31"/>
        <v>85</v>
      </c>
      <c r="AO102">
        <f t="shared" si="34"/>
        <v>46</v>
      </c>
      <c r="AP102">
        <f t="shared" si="33"/>
        <v>62</v>
      </c>
      <c r="AQ102">
        <f t="shared" si="35"/>
        <v>47</v>
      </c>
      <c r="AS102">
        <f t="shared" si="32"/>
        <v>469</v>
      </c>
    </row>
    <row r="103" spans="2:45" ht="15.6" x14ac:dyDescent="0.3">
      <c r="B103" s="7" t="s">
        <v>96</v>
      </c>
      <c r="C103" s="4">
        <v>26</v>
      </c>
      <c r="D103" s="4"/>
      <c r="E103" s="4">
        <v>8</v>
      </c>
      <c r="F103" s="4">
        <v>26</v>
      </c>
      <c r="G103" s="4">
        <v>5</v>
      </c>
      <c r="H103" s="4">
        <v>11</v>
      </c>
      <c r="I103" s="4">
        <v>13</v>
      </c>
      <c r="J103" s="4">
        <v>10</v>
      </c>
      <c r="K103" s="4"/>
      <c r="L103" s="4">
        <v>13</v>
      </c>
      <c r="M103" s="4">
        <v>21</v>
      </c>
      <c r="N103" s="4">
        <v>21</v>
      </c>
      <c r="O103" s="4">
        <v>10</v>
      </c>
      <c r="P103" s="4">
        <v>13</v>
      </c>
      <c r="Q103" s="4">
        <v>10</v>
      </c>
      <c r="R103" s="4"/>
      <c r="S103" s="4">
        <v>10</v>
      </c>
      <c r="T103" s="4">
        <v>3</v>
      </c>
      <c r="U103" s="4">
        <v>8</v>
      </c>
      <c r="V103" s="4">
        <v>26</v>
      </c>
      <c r="W103" s="4">
        <v>12</v>
      </c>
      <c r="X103" s="4">
        <v>16</v>
      </c>
      <c r="Y103" s="4"/>
      <c r="Z103" s="4">
        <v>5</v>
      </c>
      <c r="AA103" s="4">
        <v>10</v>
      </c>
      <c r="AB103" s="4">
        <v>5</v>
      </c>
      <c r="AC103" s="4">
        <v>11</v>
      </c>
      <c r="AD103" s="4">
        <v>13</v>
      </c>
      <c r="AE103" s="4">
        <v>10</v>
      </c>
      <c r="AF103" s="4"/>
      <c r="AG103" s="4"/>
      <c r="AH103" s="4"/>
      <c r="AK103">
        <f t="shared" si="28"/>
        <v>89</v>
      </c>
      <c r="AL103">
        <f t="shared" si="29"/>
        <v>88</v>
      </c>
      <c r="AM103">
        <f t="shared" si="30"/>
        <v>69</v>
      </c>
      <c r="AN103">
        <f t="shared" si="31"/>
        <v>70</v>
      </c>
      <c r="AO103">
        <f t="shared" si="34"/>
        <v>39</v>
      </c>
      <c r="AP103">
        <f t="shared" si="33"/>
        <v>58</v>
      </c>
      <c r="AQ103">
        <f t="shared" si="35"/>
        <v>51</v>
      </c>
      <c r="AS103">
        <f t="shared" si="32"/>
        <v>464</v>
      </c>
    </row>
    <row r="104" spans="2:45" ht="15.6" x14ac:dyDescent="0.3">
      <c r="B104" s="7" t="s">
        <v>97</v>
      </c>
      <c r="C104" s="4">
        <v>25</v>
      </c>
      <c r="D104" s="4"/>
      <c r="E104" s="4">
        <v>10</v>
      </c>
      <c r="F104" s="4">
        <v>25</v>
      </c>
      <c r="G104" s="4">
        <v>9</v>
      </c>
      <c r="H104" s="4">
        <v>14</v>
      </c>
      <c r="I104" s="4">
        <v>12</v>
      </c>
      <c r="J104" s="4">
        <v>13</v>
      </c>
      <c r="K104" s="4"/>
      <c r="L104" s="4">
        <v>20</v>
      </c>
      <c r="M104" s="4">
        <v>15</v>
      </c>
      <c r="N104" s="4">
        <v>12</v>
      </c>
      <c r="O104" s="4">
        <v>13</v>
      </c>
      <c r="P104" s="4">
        <v>13</v>
      </c>
      <c r="Q104" s="4">
        <v>13</v>
      </c>
      <c r="R104" s="4"/>
      <c r="S104" s="4">
        <v>13</v>
      </c>
      <c r="T104" s="4">
        <v>10</v>
      </c>
      <c r="U104" s="4">
        <v>10</v>
      </c>
      <c r="V104" s="4">
        <v>25</v>
      </c>
      <c r="W104" s="4">
        <v>13</v>
      </c>
      <c r="X104" s="4">
        <v>13</v>
      </c>
      <c r="Y104" s="4"/>
      <c r="Z104" s="4">
        <v>36</v>
      </c>
      <c r="AA104" s="4">
        <v>14</v>
      </c>
      <c r="AB104" s="4">
        <v>9</v>
      </c>
      <c r="AC104" s="4">
        <v>14</v>
      </c>
      <c r="AD104" s="4">
        <v>12</v>
      </c>
      <c r="AE104" s="4">
        <v>13</v>
      </c>
      <c r="AF104" s="4"/>
      <c r="AG104" s="4"/>
      <c r="AH104" s="4"/>
      <c r="AK104">
        <f t="shared" si="28"/>
        <v>95</v>
      </c>
      <c r="AL104">
        <f t="shared" si="29"/>
        <v>86</v>
      </c>
      <c r="AM104">
        <f t="shared" si="30"/>
        <v>84</v>
      </c>
      <c r="AN104">
        <f t="shared" si="31"/>
        <v>111</v>
      </c>
      <c r="AO104">
        <f t="shared" si="34"/>
        <v>40</v>
      </c>
      <c r="AP104">
        <f t="shared" si="33"/>
        <v>66</v>
      </c>
      <c r="AQ104">
        <f t="shared" si="35"/>
        <v>50</v>
      </c>
      <c r="AS104">
        <f t="shared" si="32"/>
        <v>532</v>
      </c>
    </row>
    <row r="105" spans="2:45" ht="15.6" x14ac:dyDescent="0.3">
      <c r="B105" s="7" t="s">
        <v>98</v>
      </c>
      <c r="C105" s="4">
        <v>6</v>
      </c>
      <c r="D105" s="4"/>
      <c r="E105" s="4">
        <v>5</v>
      </c>
      <c r="F105" s="4">
        <v>6</v>
      </c>
      <c r="G105" s="4">
        <v>12</v>
      </c>
      <c r="H105" s="4">
        <v>16</v>
      </c>
      <c r="I105" s="4">
        <v>14</v>
      </c>
      <c r="J105" s="4">
        <v>15</v>
      </c>
      <c r="K105" s="4"/>
      <c r="L105" s="4">
        <v>13</v>
      </c>
      <c r="M105" s="4">
        <v>16</v>
      </c>
      <c r="N105" s="4">
        <v>35</v>
      </c>
      <c r="O105" s="4">
        <v>15</v>
      </c>
      <c r="P105" s="4">
        <v>15</v>
      </c>
      <c r="Q105" s="4">
        <v>15</v>
      </c>
      <c r="R105" s="4"/>
      <c r="S105" s="4">
        <v>15</v>
      </c>
      <c r="T105" s="4">
        <v>13</v>
      </c>
      <c r="U105" s="4">
        <v>5</v>
      </c>
      <c r="V105" s="4">
        <v>6</v>
      </c>
      <c r="W105" s="4">
        <v>16</v>
      </c>
      <c r="X105" s="4">
        <v>13</v>
      </c>
      <c r="Y105" s="4"/>
      <c r="Z105" s="4">
        <v>15</v>
      </c>
      <c r="AA105" s="4">
        <v>13</v>
      </c>
      <c r="AB105" s="4">
        <v>12</v>
      </c>
      <c r="AC105" s="4">
        <v>16</v>
      </c>
      <c r="AD105" s="4">
        <v>14</v>
      </c>
      <c r="AE105" s="4">
        <v>15</v>
      </c>
      <c r="AF105" s="4"/>
      <c r="AG105" s="4"/>
      <c r="AH105" s="4"/>
      <c r="AK105">
        <f t="shared" si="28"/>
        <v>59</v>
      </c>
      <c r="AL105">
        <f t="shared" si="29"/>
        <v>109</v>
      </c>
      <c r="AM105">
        <f t="shared" si="30"/>
        <v>70</v>
      </c>
      <c r="AN105">
        <f t="shared" si="31"/>
        <v>98</v>
      </c>
      <c r="AO105">
        <f t="shared" si="34"/>
        <v>64</v>
      </c>
      <c r="AP105">
        <f t="shared" si="33"/>
        <v>53</v>
      </c>
      <c r="AQ105">
        <f t="shared" si="35"/>
        <v>59</v>
      </c>
      <c r="AS105">
        <f t="shared" si="32"/>
        <v>512</v>
      </c>
    </row>
    <row r="106" spans="2:45" ht="15.6" x14ac:dyDescent="0.3">
      <c r="B106" s="7" t="s">
        <v>99</v>
      </c>
      <c r="C106" s="4">
        <v>20</v>
      </c>
      <c r="D106" s="4"/>
      <c r="E106" s="4">
        <v>6</v>
      </c>
      <c r="F106" s="4">
        <v>20</v>
      </c>
      <c r="G106" s="4">
        <v>3</v>
      </c>
      <c r="H106" s="4">
        <v>13</v>
      </c>
      <c r="I106" s="4">
        <v>11</v>
      </c>
      <c r="J106" s="4">
        <v>10</v>
      </c>
      <c r="K106" s="4"/>
      <c r="L106" s="4">
        <v>12</v>
      </c>
      <c r="M106" s="4">
        <v>18</v>
      </c>
      <c r="N106" s="4">
        <v>6</v>
      </c>
      <c r="O106" s="4">
        <v>10</v>
      </c>
      <c r="P106" s="4">
        <v>15</v>
      </c>
      <c r="Q106" s="4">
        <v>10</v>
      </c>
      <c r="R106" s="4"/>
      <c r="S106" s="4">
        <v>10</v>
      </c>
      <c r="T106" s="4">
        <v>8</v>
      </c>
      <c r="U106" s="4">
        <v>6</v>
      </c>
      <c r="V106" s="4">
        <v>20</v>
      </c>
      <c r="W106" s="4">
        <v>4</v>
      </c>
      <c r="X106" s="4">
        <v>15</v>
      </c>
      <c r="Y106" s="4"/>
      <c r="Z106" s="4">
        <v>10</v>
      </c>
      <c r="AA106" s="4">
        <v>10</v>
      </c>
      <c r="AB106" s="4">
        <v>3</v>
      </c>
      <c r="AC106" s="4">
        <v>13</v>
      </c>
      <c r="AD106" s="4">
        <v>11</v>
      </c>
      <c r="AE106" s="4">
        <v>10</v>
      </c>
      <c r="AF106" s="4"/>
      <c r="AG106" s="4"/>
      <c r="AH106" s="4"/>
      <c r="AK106">
        <f t="shared" si="28"/>
        <v>73</v>
      </c>
      <c r="AL106">
        <f t="shared" si="29"/>
        <v>71</v>
      </c>
      <c r="AM106">
        <f t="shared" si="30"/>
        <v>58</v>
      </c>
      <c r="AN106">
        <f t="shared" si="31"/>
        <v>72</v>
      </c>
      <c r="AO106">
        <f t="shared" si="34"/>
        <v>18</v>
      </c>
      <c r="AP106">
        <f t="shared" si="33"/>
        <v>56</v>
      </c>
      <c r="AQ106">
        <f t="shared" si="35"/>
        <v>41</v>
      </c>
      <c r="AS106">
        <f t="shared" si="32"/>
        <v>389</v>
      </c>
    </row>
    <row r="107" spans="2:45" ht="15.6" x14ac:dyDescent="0.3">
      <c r="B107" s="7" t="s">
        <v>100</v>
      </c>
      <c r="C107" s="4">
        <v>15</v>
      </c>
      <c r="D107" s="4"/>
      <c r="E107" s="4">
        <v>20</v>
      </c>
      <c r="F107" s="4">
        <v>15</v>
      </c>
      <c r="G107" s="4">
        <v>9</v>
      </c>
      <c r="H107" s="4">
        <v>9</v>
      </c>
      <c r="I107" s="4">
        <v>3</v>
      </c>
      <c r="J107" s="4">
        <v>4</v>
      </c>
      <c r="K107" s="4"/>
      <c r="L107" s="4">
        <v>2</v>
      </c>
      <c r="M107" s="4">
        <v>13</v>
      </c>
      <c r="N107" s="4">
        <v>6</v>
      </c>
      <c r="O107" s="4">
        <v>20</v>
      </c>
      <c r="P107" s="4">
        <v>6</v>
      </c>
      <c r="Q107" s="4">
        <v>4</v>
      </c>
      <c r="R107" s="4"/>
      <c r="S107" s="4">
        <v>4</v>
      </c>
      <c r="T107" s="4">
        <v>5</v>
      </c>
      <c r="U107" s="4">
        <v>20</v>
      </c>
      <c r="V107" s="4">
        <v>15</v>
      </c>
      <c r="W107" s="4">
        <v>0</v>
      </c>
      <c r="X107" s="4">
        <v>9</v>
      </c>
      <c r="Y107" s="4"/>
      <c r="Z107" s="4">
        <v>4</v>
      </c>
      <c r="AA107" s="4">
        <v>5</v>
      </c>
      <c r="AB107" s="4">
        <v>9</v>
      </c>
      <c r="AC107" s="4">
        <v>9</v>
      </c>
      <c r="AD107" s="4">
        <v>3</v>
      </c>
      <c r="AE107" s="4">
        <v>4</v>
      </c>
      <c r="AF107" s="4"/>
      <c r="AG107" s="4"/>
      <c r="AH107" s="4"/>
      <c r="AK107">
        <f t="shared" si="28"/>
        <v>71</v>
      </c>
      <c r="AL107">
        <f t="shared" si="29"/>
        <v>51</v>
      </c>
      <c r="AM107">
        <f t="shared" si="30"/>
        <v>48</v>
      </c>
      <c r="AN107">
        <f t="shared" si="31"/>
        <v>43</v>
      </c>
      <c r="AO107">
        <f t="shared" si="34"/>
        <v>44</v>
      </c>
      <c r="AP107">
        <f t="shared" si="33"/>
        <v>53</v>
      </c>
      <c r="AQ107">
        <f t="shared" si="35"/>
        <v>12</v>
      </c>
      <c r="AS107">
        <f t="shared" si="32"/>
        <v>322</v>
      </c>
    </row>
    <row r="108" spans="2:45" ht="15.6" x14ac:dyDescent="0.3">
      <c r="B108" s="7" t="s">
        <v>101</v>
      </c>
      <c r="C108" s="4">
        <v>9</v>
      </c>
      <c r="D108" s="4"/>
      <c r="E108" s="4">
        <v>13</v>
      </c>
      <c r="F108" s="4">
        <v>9</v>
      </c>
      <c r="G108" s="4">
        <v>6</v>
      </c>
      <c r="H108" s="4">
        <v>5</v>
      </c>
      <c r="I108" s="4">
        <v>2</v>
      </c>
      <c r="J108" s="4">
        <v>5</v>
      </c>
      <c r="K108" s="4"/>
      <c r="L108" s="4">
        <v>5</v>
      </c>
      <c r="M108" s="4">
        <v>20</v>
      </c>
      <c r="N108" s="4">
        <v>2</v>
      </c>
      <c r="O108" s="4">
        <v>6</v>
      </c>
      <c r="P108" s="4">
        <v>5</v>
      </c>
      <c r="Q108" s="4">
        <v>5</v>
      </c>
      <c r="R108" s="4"/>
      <c r="S108" s="4">
        <v>5</v>
      </c>
      <c r="T108" s="4">
        <v>5</v>
      </c>
      <c r="U108" s="4">
        <v>13</v>
      </c>
      <c r="V108" s="4">
        <v>9</v>
      </c>
      <c r="W108" s="4">
        <v>0</v>
      </c>
      <c r="X108" s="4">
        <v>5</v>
      </c>
      <c r="Y108" s="4"/>
      <c r="Z108" s="4">
        <v>5</v>
      </c>
      <c r="AA108" s="4">
        <v>5</v>
      </c>
      <c r="AB108" s="4">
        <v>6</v>
      </c>
      <c r="AC108" s="4">
        <v>5</v>
      </c>
      <c r="AD108" s="4">
        <v>2</v>
      </c>
      <c r="AE108" s="4">
        <v>5</v>
      </c>
      <c r="AF108" s="4"/>
      <c r="AG108" s="4"/>
      <c r="AH108" s="4"/>
      <c r="AK108">
        <f t="shared" si="28"/>
        <v>44</v>
      </c>
      <c r="AL108">
        <f t="shared" si="29"/>
        <v>43</v>
      </c>
      <c r="AM108">
        <f t="shared" si="30"/>
        <v>37</v>
      </c>
      <c r="AN108">
        <f t="shared" si="31"/>
        <v>33</v>
      </c>
      <c r="AO108">
        <f t="shared" si="34"/>
        <v>27</v>
      </c>
      <c r="AP108">
        <f t="shared" si="33"/>
        <v>25</v>
      </c>
      <c r="AQ108">
        <f t="shared" si="35"/>
        <v>9</v>
      </c>
      <c r="AS108">
        <f t="shared" si="32"/>
        <v>218</v>
      </c>
    </row>
    <row r="109" spans="2:45" ht="15.6" x14ac:dyDescent="0.3">
      <c r="B109" s="7" t="s">
        <v>102</v>
      </c>
      <c r="C109" s="4">
        <v>45</v>
      </c>
      <c r="D109" s="4"/>
      <c r="E109" s="4">
        <v>20</v>
      </c>
      <c r="F109" s="4">
        <v>45</v>
      </c>
      <c r="G109" s="4">
        <v>11</v>
      </c>
      <c r="H109" s="4">
        <v>11</v>
      </c>
      <c r="I109" s="4">
        <v>0</v>
      </c>
      <c r="J109" s="4">
        <v>15</v>
      </c>
      <c r="K109" s="4"/>
      <c r="L109" s="4">
        <v>6</v>
      </c>
      <c r="M109" s="4">
        <v>6</v>
      </c>
      <c r="N109" s="4">
        <v>3</v>
      </c>
      <c r="O109" s="4">
        <v>13</v>
      </c>
      <c r="P109" s="4">
        <v>15</v>
      </c>
      <c r="Q109" s="4">
        <v>15</v>
      </c>
      <c r="R109" s="4"/>
      <c r="S109" s="4">
        <v>15</v>
      </c>
      <c r="T109" s="4">
        <v>5</v>
      </c>
      <c r="U109" s="4">
        <v>20</v>
      </c>
      <c r="V109" s="4">
        <v>45</v>
      </c>
      <c r="W109" s="4">
        <v>23</v>
      </c>
      <c r="X109" s="4">
        <v>14</v>
      </c>
      <c r="Y109" s="4"/>
      <c r="Z109" s="4">
        <v>5</v>
      </c>
      <c r="AA109" s="4">
        <v>15</v>
      </c>
      <c r="AB109" s="4">
        <v>11</v>
      </c>
      <c r="AC109" s="4">
        <v>11</v>
      </c>
      <c r="AD109" s="4">
        <v>0</v>
      </c>
      <c r="AE109" s="4">
        <v>15</v>
      </c>
      <c r="AF109" s="4"/>
      <c r="AG109" s="4"/>
      <c r="AH109" s="4"/>
      <c r="AK109">
        <f t="shared" si="28"/>
        <v>132</v>
      </c>
      <c r="AL109">
        <f t="shared" si="29"/>
        <v>58</v>
      </c>
      <c r="AM109">
        <f t="shared" si="30"/>
        <v>123</v>
      </c>
      <c r="AN109">
        <f t="shared" si="31"/>
        <v>71</v>
      </c>
      <c r="AO109">
        <f t="shared" si="34"/>
        <v>45</v>
      </c>
      <c r="AP109">
        <f t="shared" si="33"/>
        <v>80</v>
      </c>
      <c r="AQ109">
        <f t="shared" si="35"/>
        <v>38</v>
      </c>
      <c r="AS109">
        <f t="shared" si="32"/>
        <v>547</v>
      </c>
    </row>
    <row r="110" spans="2:45" ht="15.6" x14ac:dyDescent="0.3">
      <c r="B110" s="7" t="s">
        <v>103</v>
      </c>
      <c r="C110" s="4">
        <v>25</v>
      </c>
      <c r="D110" s="4"/>
      <c r="E110" s="4">
        <v>55</v>
      </c>
      <c r="F110" s="4">
        <v>25</v>
      </c>
      <c r="G110" s="4">
        <v>34</v>
      </c>
      <c r="H110" s="4">
        <v>25</v>
      </c>
      <c r="I110" s="4">
        <v>25</v>
      </c>
      <c r="J110" s="4">
        <v>65</v>
      </c>
      <c r="K110" s="4"/>
      <c r="L110" s="4">
        <v>100</v>
      </c>
      <c r="M110" s="4">
        <v>70</v>
      </c>
      <c r="N110" s="4">
        <v>25</v>
      </c>
      <c r="O110" s="4">
        <v>86</v>
      </c>
      <c r="P110" s="4">
        <v>65</v>
      </c>
      <c r="Q110" s="4">
        <v>65</v>
      </c>
      <c r="R110" s="4"/>
      <c r="S110" s="4">
        <v>65</v>
      </c>
      <c r="T110" s="4">
        <v>20</v>
      </c>
      <c r="U110" s="4">
        <v>55</v>
      </c>
      <c r="V110" s="4">
        <v>25</v>
      </c>
      <c r="W110" s="4">
        <v>13</v>
      </c>
      <c r="X110" s="4">
        <v>66</v>
      </c>
      <c r="Y110" s="4"/>
      <c r="Z110" s="4">
        <v>74</v>
      </c>
      <c r="AA110" s="4">
        <v>65</v>
      </c>
      <c r="AB110" s="4">
        <v>34</v>
      </c>
      <c r="AC110" s="4">
        <v>25</v>
      </c>
      <c r="AD110" s="4">
        <v>25</v>
      </c>
      <c r="AE110" s="4">
        <v>65</v>
      </c>
      <c r="AF110" s="4"/>
      <c r="AG110" s="4"/>
      <c r="AH110" s="4"/>
      <c r="AK110">
        <f t="shared" si="28"/>
        <v>189</v>
      </c>
      <c r="AL110">
        <f t="shared" si="29"/>
        <v>411</v>
      </c>
      <c r="AM110">
        <f t="shared" si="30"/>
        <v>243</v>
      </c>
      <c r="AN110">
        <f t="shared" si="31"/>
        <v>354</v>
      </c>
      <c r="AO110">
        <f t="shared" si="34"/>
        <v>148</v>
      </c>
      <c r="AP110">
        <f t="shared" si="33"/>
        <v>161</v>
      </c>
      <c r="AQ110">
        <f t="shared" si="35"/>
        <v>128</v>
      </c>
      <c r="AS110">
        <f t="shared" si="32"/>
        <v>1634</v>
      </c>
    </row>
    <row r="111" spans="2:45" ht="15.6" x14ac:dyDescent="0.3">
      <c r="B111" s="7" t="s">
        <v>104</v>
      </c>
      <c r="C111" s="4">
        <v>20</v>
      </c>
      <c r="D111" s="4"/>
      <c r="E111" s="4">
        <v>61</v>
      </c>
      <c r="F111" s="4">
        <v>20</v>
      </c>
      <c r="G111" s="4">
        <v>26</v>
      </c>
      <c r="H111" s="4">
        <v>13</v>
      </c>
      <c r="I111" s="4">
        <v>22</v>
      </c>
      <c r="J111" s="4">
        <v>20</v>
      </c>
      <c r="K111" s="4"/>
      <c r="L111" s="4">
        <v>23</v>
      </c>
      <c r="M111" s="4">
        <v>23</v>
      </c>
      <c r="N111" s="4">
        <v>12</v>
      </c>
      <c r="O111" s="4">
        <v>23</v>
      </c>
      <c r="P111" s="4">
        <v>20</v>
      </c>
      <c r="Q111" s="4">
        <v>20</v>
      </c>
      <c r="R111" s="4"/>
      <c r="S111" s="4">
        <v>20</v>
      </c>
      <c r="T111" s="4">
        <v>38</v>
      </c>
      <c r="U111" s="4">
        <v>61</v>
      </c>
      <c r="V111" s="4">
        <v>20</v>
      </c>
      <c r="W111" s="4">
        <v>12</v>
      </c>
      <c r="X111" s="4">
        <v>23</v>
      </c>
      <c r="Y111" s="4"/>
      <c r="Z111" s="4">
        <v>32</v>
      </c>
      <c r="AA111" s="4">
        <v>20</v>
      </c>
      <c r="AB111" s="4">
        <v>26</v>
      </c>
      <c r="AC111" s="4">
        <v>13</v>
      </c>
      <c r="AD111" s="4">
        <v>22</v>
      </c>
      <c r="AE111" s="4">
        <v>20</v>
      </c>
      <c r="AF111" s="4"/>
      <c r="AG111" s="4"/>
      <c r="AH111" s="4"/>
      <c r="AK111">
        <f t="shared" si="28"/>
        <v>162</v>
      </c>
      <c r="AL111">
        <f t="shared" si="29"/>
        <v>121</v>
      </c>
      <c r="AM111">
        <f t="shared" si="30"/>
        <v>171</v>
      </c>
      <c r="AN111">
        <f t="shared" si="31"/>
        <v>156</v>
      </c>
      <c r="AO111">
        <f t="shared" si="34"/>
        <v>125</v>
      </c>
      <c r="AP111">
        <f t="shared" si="33"/>
        <v>69</v>
      </c>
      <c r="AQ111">
        <f t="shared" si="35"/>
        <v>76</v>
      </c>
      <c r="AS111">
        <f t="shared" si="32"/>
        <v>880</v>
      </c>
    </row>
    <row r="112" spans="2:45" ht="15.6" x14ac:dyDescent="0.3">
      <c r="B112" s="7" t="s">
        <v>105</v>
      </c>
      <c r="C112" s="4">
        <v>6</v>
      </c>
      <c r="D112" s="4"/>
      <c r="E112" s="4">
        <v>3</v>
      </c>
      <c r="F112" s="4">
        <v>6</v>
      </c>
      <c r="G112" s="4">
        <v>6</v>
      </c>
      <c r="H112" s="4">
        <v>6</v>
      </c>
      <c r="I112" s="4">
        <v>6</v>
      </c>
      <c r="J112" s="4">
        <v>5</v>
      </c>
      <c r="K112" s="4"/>
      <c r="L112" s="4">
        <v>6</v>
      </c>
      <c r="M112" s="4">
        <v>5</v>
      </c>
      <c r="N112" s="4">
        <v>6</v>
      </c>
      <c r="O112" s="4">
        <v>6</v>
      </c>
      <c r="P112" s="4">
        <v>5</v>
      </c>
      <c r="Q112" s="4">
        <v>5</v>
      </c>
      <c r="R112" s="4"/>
      <c r="S112" s="4">
        <v>5</v>
      </c>
      <c r="T112" s="4">
        <v>10</v>
      </c>
      <c r="U112" s="4">
        <v>3</v>
      </c>
      <c r="V112" s="4">
        <v>6</v>
      </c>
      <c r="W112" s="4">
        <v>3</v>
      </c>
      <c r="X112" s="4">
        <v>6</v>
      </c>
      <c r="Y112" s="4"/>
      <c r="Z112" s="4">
        <v>5</v>
      </c>
      <c r="AA112" s="4">
        <v>5</v>
      </c>
      <c r="AB112" s="4">
        <v>6</v>
      </c>
      <c r="AC112" s="4">
        <v>6</v>
      </c>
      <c r="AD112" s="4">
        <v>6</v>
      </c>
      <c r="AE112" s="4">
        <v>5</v>
      </c>
      <c r="AF112" s="4"/>
      <c r="AG112" s="4"/>
      <c r="AH112" s="4"/>
      <c r="AK112">
        <f t="shared" si="28"/>
        <v>33</v>
      </c>
      <c r="AL112">
        <f t="shared" si="29"/>
        <v>33</v>
      </c>
      <c r="AM112">
        <f t="shared" si="30"/>
        <v>32</v>
      </c>
      <c r="AN112">
        <f t="shared" si="31"/>
        <v>39</v>
      </c>
      <c r="AO112">
        <f t="shared" si="34"/>
        <v>21</v>
      </c>
      <c r="AP112">
        <f t="shared" si="33"/>
        <v>24</v>
      </c>
      <c r="AQ112">
        <f t="shared" si="35"/>
        <v>20</v>
      </c>
      <c r="AS112">
        <f t="shared" si="32"/>
        <v>202</v>
      </c>
    </row>
    <row r="113" spans="2:45" ht="15.6" x14ac:dyDescent="0.3">
      <c r="B113" s="7" t="s">
        <v>106</v>
      </c>
      <c r="C113" s="4">
        <v>18</v>
      </c>
      <c r="D113" s="4"/>
      <c r="E113" s="4">
        <v>25</v>
      </c>
      <c r="F113" s="4">
        <v>18</v>
      </c>
      <c r="G113" s="4">
        <v>50</v>
      </c>
      <c r="H113" s="4">
        <v>53</v>
      </c>
      <c r="I113" s="4">
        <v>64</v>
      </c>
      <c r="J113" s="4">
        <v>60</v>
      </c>
      <c r="K113" s="4"/>
      <c r="L113" s="4">
        <v>50</v>
      </c>
      <c r="M113" s="4">
        <v>9</v>
      </c>
      <c r="N113" s="4">
        <v>40</v>
      </c>
      <c r="O113" s="4">
        <v>40</v>
      </c>
      <c r="P113" s="4">
        <v>55</v>
      </c>
      <c r="Q113" s="4">
        <v>60</v>
      </c>
      <c r="R113" s="4"/>
      <c r="S113" s="4">
        <v>60</v>
      </c>
      <c r="T113" s="4">
        <v>55</v>
      </c>
      <c r="U113" s="4">
        <v>25</v>
      </c>
      <c r="V113" s="4">
        <v>18</v>
      </c>
      <c r="W113" s="4">
        <v>50</v>
      </c>
      <c r="X113" s="4">
        <v>88</v>
      </c>
      <c r="Y113" s="4"/>
      <c r="Z113" s="4">
        <v>50</v>
      </c>
      <c r="AA113" s="4">
        <v>60</v>
      </c>
      <c r="AB113" s="4">
        <v>50</v>
      </c>
      <c r="AC113" s="4">
        <v>53</v>
      </c>
      <c r="AD113" s="4">
        <v>64</v>
      </c>
      <c r="AE113" s="4">
        <v>60</v>
      </c>
      <c r="AF113" s="4"/>
      <c r="AG113" s="4"/>
      <c r="AH113" s="4"/>
      <c r="AK113">
        <f t="shared" si="28"/>
        <v>228</v>
      </c>
      <c r="AL113">
        <f t="shared" si="29"/>
        <v>254</v>
      </c>
      <c r="AM113">
        <f t="shared" si="30"/>
        <v>268</v>
      </c>
      <c r="AN113">
        <f t="shared" si="31"/>
        <v>425</v>
      </c>
      <c r="AO113">
        <f t="shared" si="34"/>
        <v>165</v>
      </c>
      <c r="AP113">
        <f t="shared" si="33"/>
        <v>164</v>
      </c>
      <c r="AQ113">
        <f t="shared" si="35"/>
        <v>233</v>
      </c>
      <c r="AS113">
        <f t="shared" si="32"/>
        <v>1737</v>
      </c>
    </row>
    <row r="114" spans="2:45" ht="15.6" x14ac:dyDescent="0.3">
      <c r="B114" s="7" t="s">
        <v>107</v>
      </c>
      <c r="C114" s="4">
        <v>9</v>
      </c>
      <c r="D114" s="4"/>
      <c r="E114" s="4">
        <v>2</v>
      </c>
      <c r="F114" s="4">
        <v>9</v>
      </c>
      <c r="G114" s="4">
        <v>2</v>
      </c>
      <c r="H114" s="4">
        <v>1</v>
      </c>
      <c r="I114" s="4">
        <v>3</v>
      </c>
      <c r="J114" s="4">
        <v>2</v>
      </c>
      <c r="K114" s="4"/>
      <c r="L114" s="4">
        <v>6</v>
      </c>
      <c r="M114" s="4">
        <v>2</v>
      </c>
      <c r="N114" s="4">
        <v>2</v>
      </c>
      <c r="O114" s="4">
        <v>2</v>
      </c>
      <c r="P114" s="4">
        <v>3</v>
      </c>
      <c r="Q114" s="4">
        <v>2</v>
      </c>
      <c r="R114" s="4"/>
      <c r="S114" s="4">
        <v>2</v>
      </c>
      <c r="T114" s="4">
        <v>3</v>
      </c>
      <c r="U114" s="4">
        <v>2</v>
      </c>
      <c r="V114" s="4">
        <v>9</v>
      </c>
      <c r="W114" s="4">
        <v>1</v>
      </c>
      <c r="X114" s="4">
        <v>2</v>
      </c>
      <c r="Y114" s="4"/>
      <c r="Z114" s="4">
        <v>6</v>
      </c>
      <c r="AA114" s="4">
        <v>2</v>
      </c>
      <c r="AB114" s="4">
        <v>2</v>
      </c>
      <c r="AC114" s="4">
        <v>1</v>
      </c>
      <c r="AD114" s="4">
        <v>3</v>
      </c>
      <c r="AE114" s="4">
        <v>2</v>
      </c>
      <c r="AF114" s="4"/>
      <c r="AG114" s="4"/>
      <c r="AH114" s="4"/>
      <c r="AK114">
        <f t="shared" si="28"/>
        <v>26</v>
      </c>
      <c r="AL114">
        <f t="shared" si="29"/>
        <v>17</v>
      </c>
      <c r="AM114">
        <f t="shared" si="30"/>
        <v>19</v>
      </c>
      <c r="AN114">
        <f t="shared" si="31"/>
        <v>18</v>
      </c>
      <c r="AO114">
        <f t="shared" si="34"/>
        <v>8</v>
      </c>
      <c r="AP114">
        <f t="shared" si="33"/>
        <v>13</v>
      </c>
      <c r="AQ114">
        <f t="shared" si="35"/>
        <v>10</v>
      </c>
      <c r="AS114">
        <f t="shared" si="32"/>
        <v>111</v>
      </c>
    </row>
    <row r="115" spans="2:45" ht="15.6" x14ac:dyDescent="0.3">
      <c r="B115" s="7" t="s">
        <v>108</v>
      </c>
      <c r="C115" s="4">
        <v>5</v>
      </c>
      <c r="D115" s="4"/>
      <c r="E115" s="4">
        <v>3</v>
      </c>
      <c r="F115" s="4">
        <v>5</v>
      </c>
      <c r="G115" s="4">
        <v>5</v>
      </c>
      <c r="H115" s="4">
        <v>3</v>
      </c>
      <c r="I115" s="4">
        <v>6</v>
      </c>
      <c r="J115" s="4">
        <v>3</v>
      </c>
      <c r="K115" s="4"/>
      <c r="L115" s="4">
        <v>15</v>
      </c>
      <c r="M115" s="4">
        <v>3</v>
      </c>
      <c r="N115" s="4">
        <v>3</v>
      </c>
      <c r="O115" s="4">
        <v>3</v>
      </c>
      <c r="P115" s="4">
        <v>4</v>
      </c>
      <c r="Q115" s="4">
        <v>3</v>
      </c>
      <c r="R115" s="4"/>
      <c r="S115" s="4">
        <v>3</v>
      </c>
      <c r="T115" s="4">
        <v>2</v>
      </c>
      <c r="U115" s="4">
        <v>3</v>
      </c>
      <c r="V115" s="4">
        <v>5</v>
      </c>
      <c r="W115" s="4">
        <v>3</v>
      </c>
      <c r="X115" s="4">
        <v>3</v>
      </c>
      <c r="Y115" s="4"/>
      <c r="Z115" s="4">
        <v>3</v>
      </c>
      <c r="AA115" s="4">
        <v>3</v>
      </c>
      <c r="AB115" s="4">
        <v>5</v>
      </c>
      <c r="AC115" s="4">
        <v>3</v>
      </c>
      <c r="AD115" s="4">
        <v>6</v>
      </c>
      <c r="AE115" s="4">
        <v>3</v>
      </c>
      <c r="AF115" s="4"/>
      <c r="AG115" s="4"/>
      <c r="AH115" s="4"/>
      <c r="AK115">
        <f t="shared" si="28"/>
        <v>27</v>
      </c>
      <c r="AL115">
        <f t="shared" si="29"/>
        <v>31</v>
      </c>
      <c r="AM115">
        <f t="shared" si="30"/>
        <v>19</v>
      </c>
      <c r="AN115">
        <f t="shared" si="31"/>
        <v>26</v>
      </c>
      <c r="AO115">
        <f t="shared" si="34"/>
        <v>16</v>
      </c>
      <c r="AP115">
        <f t="shared" si="33"/>
        <v>14</v>
      </c>
      <c r="AQ115">
        <f t="shared" si="35"/>
        <v>19</v>
      </c>
      <c r="AS115">
        <f t="shared" si="32"/>
        <v>152</v>
      </c>
    </row>
    <row r="116" spans="2:45" ht="15.6" x14ac:dyDescent="0.3">
      <c r="B116" s="7" t="s">
        <v>109</v>
      </c>
      <c r="C116" s="4">
        <v>2</v>
      </c>
      <c r="E116" s="4">
        <v>5</v>
      </c>
      <c r="F116" s="4">
        <v>2</v>
      </c>
      <c r="G116" s="4">
        <v>6</v>
      </c>
      <c r="H116" s="4">
        <v>6</v>
      </c>
      <c r="I116" s="4">
        <v>5</v>
      </c>
      <c r="J116" s="4">
        <v>6</v>
      </c>
      <c r="L116" s="4">
        <v>6</v>
      </c>
      <c r="M116" s="4">
        <v>6</v>
      </c>
      <c r="N116" s="4">
        <v>6</v>
      </c>
      <c r="O116" s="4">
        <v>6</v>
      </c>
      <c r="P116" s="4">
        <v>1</v>
      </c>
      <c r="Q116" s="4">
        <v>6</v>
      </c>
      <c r="S116" s="4">
        <v>6</v>
      </c>
      <c r="T116" s="4">
        <v>5</v>
      </c>
      <c r="U116" s="4">
        <v>5</v>
      </c>
      <c r="V116" s="4">
        <v>2</v>
      </c>
      <c r="W116" s="4">
        <v>16</v>
      </c>
      <c r="X116" s="4">
        <v>6</v>
      </c>
      <c r="Z116" s="4">
        <v>5</v>
      </c>
      <c r="AA116" s="4">
        <v>6</v>
      </c>
      <c r="AB116" s="4">
        <v>6</v>
      </c>
      <c r="AC116" s="4">
        <v>6</v>
      </c>
      <c r="AD116" s="4">
        <v>5</v>
      </c>
      <c r="AE116" s="4">
        <v>6</v>
      </c>
      <c r="AK116">
        <f t="shared" si="28"/>
        <v>26</v>
      </c>
      <c r="AL116">
        <f t="shared" si="29"/>
        <v>31</v>
      </c>
      <c r="AM116">
        <f t="shared" si="30"/>
        <v>40</v>
      </c>
      <c r="AN116">
        <f t="shared" si="31"/>
        <v>40</v>
      </c>
      <c r="AO116">
        <f t="shared" si="34"/>
        <v>23</v>
      </c>
      <c r="AP116">
        <f t="shared" si="33"/>
        <v>20</v>
      </c>
      <c r="AQ116">
        <f t="shared" si="35"/>
        <v>27</v>
      </c>
      <c r="AS116">
        <f t="shared" si="32"/>
        <v>207</v>
      </c>
    </row>
    <row r="117" spans="2:45" ht="15.6" x14ac:dyDescent="0.3">
      <c r="B117" s="7" t="s">
        <v>110</v>
      </c>
      <c r="C117" s="4">
        <v>5</v>
      </c>
      <c r="E117" s="4">
        <v>6</v>
      </c>
      <c r="F117" s="4">
        <v>5</v>
      </c>
      <c r="G117" s="4">
        <v>9</v>
      </c>
      <c r="H117" s="4">
        <v>4</v>
      </c>
      <c r="I117" s="4">
        <v>2</v>
      </c>
      <c r="J117" s="4">
        <v>5</v>
      </c>
      <c r="L117" s="4">
        <v>9</v>
      </c>
      <c r="M117" s="4">
        <v>5</v>
      </c>
      <c r="N117" s="4">
        <v>5</v>
      </c>
      <c r="O117" s="4">
        <v>5</v>
      </c>
      <c r="P117" s="4">
        <v>5</v>
      </c>
      <c r="Q117" s="4">
        <v>5</v>
      </c>
      <c r="S117" s="4">
        <v>5</v>
      </c>
      <c r="T117" s="4">
        <v>6</v>
      </c>
      <c r="U117" s="4">
        <v>6</v>
      </c>
      <c r="V117" s="4">
        <v>5</v>
      </c>
      <c r="W117" s="4">
        <v>25</v>
      </c>
      <c r="X117" s="4">
        <v>5</v>
      </c>
      <c r="Z117" s="4">
        <v>12</v>
      </c>
      <c r="AA117" s="4">
        <v>5</v>
      </c>
      <c r="AB117" s="4">
        <v>9</v>
      </c>
      <c r="AC117" s="4">
        <v>4</v>
      </c>
      <c r="AD117" s="4">
        <v>2</v>
      </c>
      <c r="AE117" s="4">
        <v>5</v>
      </c>
      <c r="AK117">
        <f t="shared" si="28"/>
        <v>31</v>
      </c>
      <c r="AL117">
        <f t="shared" si="29"/>
        <v>34</v>
      </c>
      <c r="AM117">
        <f t="shared" si="30"/>
        <v>52</v>
      </c>
      <c r="AN117">
        <f t="shared" si="31"/>
        <v>42</v>
      </c>
      <c r="AO117">
        <f t="shared" si="34"/>
        <v>29</v>
      </c>
      <c r="AP117">
        <f t="shared" si="33"/>
        <v>18</v>
      </c>
      <c r="AQ117">
        <f t="shared" si="35"/>
        <v>34</v>
      </c>
      <c r="AS117">
        <f t="shared" si="32"/>
        <v>240</v>
      </c>
    </row>
    <row r="118" spans="2:45" ht="15.6" x14ac:dyDescent="0.3">
      <c r="B118" s="7" t="s">
        <v>111</v>
      </c>
      <c r="C118" s="4">
        <v>10</v>
      </c>
      <c r="E118" s="4">
        <v>9</v>
      </c>
      <c r="F118" s="4">
        <v>10</v>
      </c>
      <c r="G118" s="4">
        <v>8</v>
      </c>
      <c r="H118" s="4">
        <v>8</v>
      </c>
      <c r="I118" s="4">
        <v>0</v>
      </c>
      <c r="J118" s="4">
        <v>10</v>
      </c>
      <c r="L118" s="4">
        <v>12</v>
      </c>
      <c r="M118" s="4">
        <v>13</v>
      </c>
      <c r="N118" s="4">
        <v>10</v>
      </c>
      <c r="O118" s="4">
        <v>10</v>
      </c>
      <c r="P118" s="4">
        <v>10</v>
      </c>
      <c r="Q118" s="4">
        <v>10</v>
      </c>
      <c r="S118" s="4">
        <v>10</v>
      </c>
      <c r="T118" s="4">
        <v>4</v>
      </c>
      <c r="U118" s="4">
        <v>9</v>
      </c>
      <c r="V118" s="4">
        <v>10</v>
      </c>
      <c r="W118" s="4">
        <v>10</v>
      </c>
      <c r="X118" s="4">
        <v>10</v>
      </c>
      <c r="Z118" s="4">
        <v>15</v>
      </c>
      <c r="AA118" s="4">
        <v>10</v>
      </c>
      <c r="AB118" s="4">
        <v>8</v>
      </c>
      <c r="AC118" s="4">
        <v>8</v>
      </c>
      <c r="AD118" s="4">
        <v>0</v>
      </c>
      <c r="AE118" s="4">
        <v>10</v>
      </c>
      <c r="AK118">
        <f t="shared" si="28"/>
        <v>45</v>
      </c>
      <c r="AL118">
        <f t="shared" si="29"/>
        <v>65</v>
      </c>
      <c r="AM118">
        <f t="shared" si="30"/>
        <v>53</v>
      </c>
      <c r="AN118">
        <f t="shared" si="31"/>
        <v>61</v>
      </c>
      <c r="AO118">
        <f t="shared" si="34"/>
        <v>35</v>
      </c>
      <c r="AP118">
        <f t="shared" si="33"/>
        <v>36</v>
      </c>
      <c r="AQ118">
        <f t="shared" si="35"/>
        <v>20</v>
      </c>
      <c r="AS118">
        <f t="shared" si="32"/>
        <v>315</v>
      </c>
    </row>
    <row r="119" spans="2:45" ht="15.6" x14ac:dyDescent="0.3">
      <c r="B119" s="7" t="s">
        <v>112</v>
      </c>
      <c r="C119" s="4">
        <v>5</v>
      </c>
      <c r="E119" s="4">
        <v>1</v>
      </c>
      <c r="F119" s="4">
        <v>5</v>
      </c>
      <c r="G119" s="4">
        <v>9</v>
      </c>
      <c r="H119" s="4">
        <v>5</v>
      </c>
      <c r="I119" s="4">
        <v>0</v>
      </c>
      <c r="J119" s="4">
        <v>2</v>
      </c>
      <c r="L119" s="4">
        <v>25</v>
      </c>
      <c r="M119" s="4">
        <v>15</v>
      </c>
      <c r="N119" s="4">
        <v>1</v>
      </c>
      <c r="O119" s="4">
        <v>2</v>
      </c>
      <c r="P119" s="4">
        <v>2</v>
      </c>
      <c r="Q119" s="4">
        <v>2</v>
      </c>
      <c r="S119" s="4">
        <v>2</v>
      </c>
      <c r="T119" s="4">
        <v>16</v>
      </c>
      <c r="U119" s="4">
        <v>1</v>
      </c>
      <c r="V119" s="4">
        <v>5</v>
      </c>
      <c r="W119" s="4">
        <v>2</v>
      </c>
      <c r="X119" s="4">
        <v>2</v>
      </c>
      <c r="Z119" s="4">
        <v>6</v>
      </c>
      <c r="AA119" s="4">
        <v>2</v>
      </c>
      <c r="AB119" s="4">
        <v>9</v>
      </c>
      <c r="AC119" s="4">
        <v>5</v>
      </c>
      <c r="AD119" s="4">
        <v>0</v>
      </c>
      <c r="AE119" s="4">
        <v>2</v>
      </c>
      <c r="AK119">
        <f t="shared" si="28"/>
        <v>25</v>
      </c>
      <c r="AL119">
        <f t="shared" si="29"/>
        <v>47</v>
      </c>
      <c r="AM119">
        <f t="shared" si="30"/>
        <v>28</v>
      </c>
      <c r="AN119">
        <f t="shared" si="31"/>
        <v>26</v>
      </c>
      <c r="AO119">
        <f t="shared" si="34"/>
        <v>20</v>
      </c>
      <c r="AP119">
        <f t="shared" si="33"/>
        <v>17</v>
      </c>
      <c r="AQ119">
        <f t="shared" si="35"/>
        <v>4</v>
      </c>
      <c r="AS119">
        <f t="shared" si="32"/>
        <v>167</v>
      </c>
    </row>
    <row r="120" spans="2:45" ht="15.6" x14ac:dyDescent="0.3">
      <c r="B120" s="7" t="s">
        <v>113</v>
      </c>
      <c r="C120" s="4">
        <v>8</v>
      </c>
      <c r="E120" s="4">
        <v>0</v>
      </c>
      <c r="F120" s="4">
        <v>8</v>
      </c>
      <c r="G120" s="4">
        <v>3</v>
      </c>
      <c r="H120" s="4">
        <v>2</v>
      </c>
      <c r="I120" s="4">
        <v>6</v>
      </c>
      <c r="J120" s="4">
        <v>0</v>
      </c>
      <c r="L120" s="4">
        <v>5</v>
      </c>
      <c r="M120" s="4">
        <v>0</v>
      </c>
      <c r="N120" s="4">
        <v>13</v>
      </c>
      <c r="O120" s="4">
        <v>0</v>
      </c>
      <c r="P120" s="4">
        <v>0</v>
      </c>
      <c r="Q120" s="4">
        <v>0</v>
      </c>
      <c r="S120" s="4">
        <v>0</v>
      </c>
      <c r="T120" s="4">
        <v>12</v>
      </c>
      <c r="U120" s="4">
        <v>0</v>
      </c>
      <c r="V120" s="4">
        <v>8</v>
      </c>
      <c r="W120" s="4">
        <v>0</v>
      </c>
      <c r="X120" s="4">
        <v>0</v>
      </c>
      <c r="Z120" s="4">
        <v>2</v>
      </c>
      <c r="AA120" s="4">
        <v>0</v>
      </c>
      <c r="AB120" s="4">
        <v>3</v>
      </c>
      <c r="AC120" s="4">
        <v>2</v>
      </c>
      <c r="AD120" s="4">
        <v>6</v>
      </c>
      <c r="AE120" s="4">
        <v>0</v>
      </c>
      <c r="AK120">
        <f t="shared" si="28"/>
        <v>27</v>
      </c>
      <c r="AL120">
        <f t="shared" si="29"/>
        <v>18</v>
      </c>
      <c r="AM120">
        <f t="shared" si="30"/>
        <v>20</v>
      </c>
      <c r="AN120">
        <f t="shared" si="31"/>
        <v>13</v>
      </c>
      <c r="AO120">
        <f t="shared" si="34"/>
        <v>19</v>
      </c>
      <c r="AP120">
        <f t="shared" si="33"/>
        <v>12</v>
      </c>
      <c r="AQ120">
        <f t="shared" si="35"/>
        <v>12</v>
      </c>
      <c r="AS120">
        <f t="shared" si="32"/>
        <v>121</v>
      </c>
    </row>
    <row r="121" spans="2:45" ht="15.6" x14ac:dyDescent="0.3">
      <c r="B121" s="7" t="s">
        <v>114</v>
      </c>
      <c r="C121" s="4">
        <v>6</v>
      </c>
      <c r="E121" s="4">
        <v>0</v>
      </c>
      <c r="F121" s="4">
        <v>6</v>
      </c>
      <c r="G121" s="4">
        <v>0</v>
      </c>
      <c r="H121" s="4">
        <v>0</v>
      </c>
      <c r="I121" s="4">
        <v>9</v>
      </c>
      <c r="J121" s="4">
        <v>5</v>
      </c>
      <c r="L121" s="4">
        <v>9</v>
      </c>
      <c r="M121" s="4">
        <v>5</v>
      </c>
      <c r="N121" s="4">
        <v>6</v>
      </c>
      <c r="O121" s="4">
        <v>12</v>
      </c>
      <c r="P121" s="4">
        <v>6</v>
      </c>
      <c r="Q121" s="4">
        <v>5</v>
      </c>
      <c r="S121" s="4">
        <v>5</v>
      </c>
      <c r="T121" s="4">
        <v>0</v>
      </c>
      <c r="U121" s="4">
        <v>0</v>
      </c>
      <c r="V121" s="4">
        <v>6</v>
      </c>
      <c r="W121" s="4">
        <v>5</v>
      </c>
      <c r="X121" s="4">
        <v>5</v>
      </c>
      <c r="Z121" s="4">
        <v>9</v>
      </c>
      <c r="AA121" s="4">
        <v>5</v>
      </c>
      <c r="AB121" s="4">
        <v>0</v>
      </c>
      <c r="AC121" s="4">
        <v>0</v>
      </c>
      <c r="AD121" s="4">
        <v>9</v>
      </c>
      <c r="AE121" s="4">
        <v>5</v>
      </c>
      <c r="AK121">
        <f t="shared" si="28"/>
        <v>21</v>
      </c>
      <c r="AL121">
        <f t="shared" si="29"/>
        <v>43</v>
      </c>
      <c r="AM121">
        <f t="shared" si="30"/>
        <v>21</v>
      </c>
      <c r="AN121">
        <f t="shared" si="31"/>
        <v>33</v>
      </c>
      <c r="AO121">
        <f t="shared" si="34"/>
        <v>6</v>
      </c>
      <c r="AP121">
        <f t="shared" si="33"/>
        <v>18</v>
      </c>
      <c r="AQ121">
        <f t="shared" si="35"/>
        <v>29</v>
      </c>
      <c r="AS121">
        <f t="shared" si="32"/>
        <v>171</v>
      </c>
    </row>
    <row r="122" spans="2:45" ht="15.6" x14ac:dyDescent="0.3">
      <c r="B122" s="7" t="s">
        <v>115</v>
      </c>
      <c r="C122" s="4">
        <v>4</v>
      </c>
      <c r="E122" s="4">
        <v>0</v>
      </c>
      <c r="F122" s="4">
        <v>4</v>
      </c>
      <c r="G122" s="4">
        <v>0</v>
      </c>
      <c r="H122" s="4">
        <v>0</v>
      </c>
      <c r="I122" s="4">
        <v>15</v>
      </c>
      <c r="J122" s="4">
        <v>4</v>
      </c>
      <c r="L122" s="4">
        <v>3</v>
      </c>
      <c r="M122" s="4">
        <v>4</v>
      </c>
      <c r="N122" s="4">
        <v>5</v>
      </c>
      <c r="O122" s="4">
        <v>15</v>
      </c>
      <c r="P122" s="4">
        <v>4</v>
      </c>
      <c r="Q122" s="4">
        <v>4</v>
      </c>
      <c r="S122" s="4">
        <v>4</v>
      </c>
      <c r="T122" s="4">
        <v>0</v>
      </c>
      <c r="U122" s="4">
        <v>0</v>
      </c>
      <c r="V122" s="4">
        <v>4</v>
      </c>
      <c r="W122" s="4">
        <v>4</v>
      </c>
      <c r="X122" s="4">
        <v>4</v>
      </c>
      <c r="Z122" s="4">
        <v>6</v>
      </c>
      <c r="AA122" s="4">
        <v>4</v>
      </c>
      <c r="AB122" s="4">
        <v>0</v>
      </c>
      <c r="AC122" s="4">
        <v>0</v>
      </c>
      <c r="AD122" s="4">
        <v>15</v>
      </c>
      <c r="AE122" s="4">
        <v>4</v>
      </c>
      <c r="AK122">
        <f t="shared" si="28"/>
        <v>23</v>
      </c>
      <c r="AL122">
        <f t="shared" si="29"/>
        <v>35</v>
      </c>
      <c r="AM122">
        <f t="shared" si="30"/>
        <v>16</v>
      </c>
      <c r="AN122">
        <f t="shared" si="31"/>
        <v>33</v>
      </c>
      <c r="AO122">
        <f t="shared" si="34"/>
        <v>5</v>
      </c>
      <c r="AP122">
        <f t="shared" si="33"/>
        <v>19</v>
      </c>
      <c r="AQ122">
        <f t="shared" si="35"/>
        <v>38</v>
      </c>
      <c r="AS122">
        <f t="shared" si="32"/>
        <v>169</v>
      </c>
    </row>
    <row r="123" spans="2:45" ht="15.6" x14ac:dyDescent="0.3">
      <c r="B123" s="7" t="s">
        <v>116</v>
      </c>
      <c r="C123" s="4">
        <v>3</v>
      </c>
      <c r="E123" s="4">
        <v>0</v>
      </c>
      <c r="F123" s="4">
        <v>3</v>
      </c>
      <c r="G123" s="4">
        <v>5</v>
      </c>
      <c r="H123" s="4">
        <v>6</v>
      </c>
      <c r="I123" s="4">
        <v>16</v>
      </c>
      <c r="J123" s="4">
        <v>7</v>
      </c>
      <c r="L123" s="4">
        <v>2</v>
      </c>
      <c r="M123" s="4">
        <v>7</v>
      </c>
      <c r="N123" s="4">
        <v>18</v>
      </c>
      <c r="O123" s="4">
        <v>13</v>
      </c>
      <c r="P123" s="4">
        <v>7</v>
      </c>
      <c r="Q123" s="4">
        <v>7</v>
      </c>
      <c r="S123" s="4">
        <v>7</v>
      </c>
      <c r="T123" s="4">
        <v>0</v>
      </c>
      <c r="U123" s="4">
        <v>0</v>
      </c>
      <c r="V123" s="4">
        <v>3</v>
      </c>
      <c r="W123" s="4">
        <v>7</v>
      </c>
      <c r="X123" s="4">
        <v>7</v>
      </c>
      <c r="Z123" s="4">
        <v>3</v>
      </c>
      <c r="AA123" s="4">
        <v>7</v>
      </c>
      <c r="AB123" s="4">
        <v>5</v>
      </c>
      <c r="AC123" s="4">
        <v>6</v>
      </c>
      <c r="AD123" s="4">
        <v>16</v>
      </c>
      <c r="AE123" s="4">
        <v>7</v>
      </c>
      <c r="AK123">
        <f t="shared" si="28"/>
        <v>33</v>
      </c>
      <c r="AL123">
        <f t="shared" si="29"/>
        <v>54</v>
      </c>
      <c r="AM123">
        <f t="shared" si="30"/>
        <v>24</v>
      </c>
      <c r="AN123">
        <f t="shared" si="31"/>
        <v>51</v>
      </c>
      <c r="AO123">
        <f t="shared" si="34"/>
        <v>28</v>
      </c>
      <c r="AP123">
        <f t="shared" si="33"/>
        <v>28</v>
      </c>
      <c r="AQ123">
        <f t="shared" si="35"/>
        <v>46</v>
      </c>
      <c r="AS123">
        <f t="shared" si="32"/>
        <v>264</v>
      </c>
    </row>
    <row r="124" spans="2:45" ht="15.6" x14ac:dyDescent="0.3">
      <c r="B124" s="7" t="s">
        <v>117</v>
      </c>
      <c r="C124" s="4">
        <v>2</v>
      </c>
      <c r="E124" s="4">
        <v>6</v>
      </c>
      <c r="F124" s="4">
        <v>2</v>
      </c>
      <c r="G124" s="4">
        <v>8</v>
      </c>
      <c r="H124" s="4">
        <v>0</v>
      </c>
      <c r="I124" s="4">
        <v>3</v>
      </c>
      <c r="J124" s="4">
        <v>5</v>
      </c>
      <c r="L124" s="4">
        <v>15</v>
      </c>
      <c r="M124" s="4">
        <v>5</v>
      </c>
      <c r="N124" s="4">
        <v>9</v>
      </c>
      <c r="O124" s="4">
        <v>16</v>
      </c>
      <c r="P124" s="4">
        <v>5</v>
      </c>
      <c r="Q124" s="4">
        <v>5</v>
      </c>
      <c r="S124" s="4">
        <v>5</v>
      </c>
      <c r="T124" s="4">
        <v>15</v>
      </c>
      <c r="U124" s="4">
        <v>6</v>
      </c>
      <c r="V124" s="4">
        <v>2</v>
      </c>
      <c r="W124" s="4">
        <v>5</v>
      </c>
      <c r="X124" s="4">
        <v>5</v>
      </c>
      <c r="Z124" s="4">
        <v>5</v>
      </c>
      <c r="AA124" s="4">
        <v>5</v>
      </c>
      <c r="AB124" s="4">
        <v>8</v>
      </c>
      <c r="AC124" s="4">
        <v>0</v>
      </c>
      <c r="AD124" s="4">
        <v>3</v>
      </c>
      <c r="AE124" s="4">
        <v>5</v>
      </c>
      <c r="AK124">
        <f t="shared" si="28"/>
        <v>21</v>
      </c>
      <c r="AL124">
        <f t="shared" si="29"/>
        <v>55</v>
      </c>
      <c r="AM124">
        <f t="shared" si="30"/>
        <v>38</v>
      </c>
      <c r="AN124">
        <f t="shared" si="31"/>
        <v>31</v>
      </c>
      <c r="AO124">
        <f t="shared" si="34"/>
        <v>31</v>
      </c>
      <c r="AP124">
        <f t="shared" si="33"/>
        <v>18</v>
      </c>
      <c r="AQ124">
        <f t="shared" si="35"/>
        <v>16</v>
      </c>
      <c r="AS124">
        <f t="shared" si="32"/>
        <v>210</v>
      </c>
    </row>
    <row r="125" spans="2:45" ht="15.6" x14ac:dyDescent="0.3">
      <c r="B125" s="7" t="s">
        <v>118</v>
      </c>
      <c r="C125" s="4">
        <v>0</v>
      </c>
      <c r="E125" s="4">
        <v>0</v>
      </c>
      <c r="F125" s="4">
        <v>0</v>
      </c>
      <c r="G125" s="4">
        <v>0</v>
      </c>
      <c r="H125" s="4">
        <v>3</v>
      </c>
      <c r="I125" s="4">
        <v>3</v>
      </c>
      <c r="J125" s="4">
        <v>0</v>
      </c>
      <c r="L125" s="4">
        <v>6</v>
      </c>
      <c r="M125" s="4">
        <v>0</v>
      </c>
      <c r="N125" s="4">
        <v>5</v>
      </c>
      <c r="O125" s="4">
        <v>15</v>
      </c>
      <c r="P125" s="4">
        <v>0</v>
      </c>
      <c r="Q125" s="4">
        <v>0</v>
      </c>
      <c r="S125" s="4">
        <v>0</v>
      </c>
      <c r="T125" s="4">
        <v>2</v>
      </c>
      <c r="U125" s="4">
        <v>0</v>
      </c>
      <c r="V125" s="4">
        <v>0</v>
      </c>
      <c r="W125" s="4">
        <v>0</v>
      </c>
      <c r="X125" s="4">
        <v>0</v>
      </c>
      <c r="Z125" s="4">
        <v>9</v>
      </c>
      <c r="AA125" s="4">
        <v>0</v>
      </c>
      <c r="AB125" s="4">
        <v>0</v>
      </c>
      <c r="AC125" s="4">
        <v>3</v>
      </c>
      <c r="AD125" s="4">
        <v>3</v>
      </c>
      <c r="AE125" s="4">
        <v>0</v>
      </c>
      <c r="AK125">
        <f t="shared" si="28"/>
        <v>6</v>
      </c>
      <c r="AL125">
        <f t="shared" si="29"/>
        <v>26</v>
      </c>
      <c r="AM125">
        <f t="shared" si="30"/>
        <v>2</v>
      </c>
      <c r="AN125">
        <f t="shared" si="31"/>
        <v>15</v>
      </c>
      <c r="AO125">
        <f t="shared" si="34"/>
        <v>5</v>
      </c>
      <c r="AP125">
        <f t="shared" si="33"/>
        <v>21</v>
      </c>
      <c r="AQ125">
        <f t="shared" si="35"/>
        <v>6</v>
      </c>
      <c r="AS125">
        <f t="shared" si="32"/>
        <v>81</v>
      </c>
    </row>
    <row r="126" spans="2:45" ht="15.6" x14ac:dyDescent="0.3">
      <c r="B126" s="7" t="s">
        <v>119</v>
      </c>
      <c r="C126" s="4">
        <v>2</v>
      </c>
      <c r="E126" s="4">
        <v>5</v>
      </c>
      <c r="F126" s="4">
        <v>2</v>
      </c>
      <c r="G126" s="4">
        <v>4</v>
      </c>
      <c r="H126" s="4">
        <v>5</v>
      </c>
      <c r="I126" s="4">
        <v>6</v>
      </c>
      <c r="J126" s="4">
        <v>5</v>
      </c>
      <c r="L126" s="4">
        <v>13</v>
      </c>
      <c r="M126" s="4">
        <v>5</v>
      </c>
      <c r="N126" s="4">
        <v>5</v>
      </c>
      <c r="O126" s="4">
        <v>18</v>
      </c>
      <c r="P126" s="4">
        <v>5</v>
      </c>
      <c r="Q126" s="4">
        <v>5</v>
      </c>
      <c r="S126" s="4">
        <v>5</v>
      </c>
      <c r="T126" s="4">
        <v>5</v>
      </c>
      <c r="U126" s="4">
        <v>5</v>
      </c>
      <c r="V126" s="4">
        <v>2</v>
      </c>
      <c r="W126" s="4">
        <v>5</v>
      </c>
      <c r="X126" s="4">
        <v>5</v>
      </c>
      <c r="Z126" s="4">
        <v>5</v>
      </c>
      <c r="AA126" s="4">
        <v>5</v>
      </c>
      <c r="AB126" s="4">
        <v>4</v>
      </c>
      <c r="AC126" s="4">
        <v>5</v>
      </c>
      <c r="AD126" s="4">
        <v>6</v>
      </c>
      <c r="AE126" s="4">
        <v>5</v>
      </c>
      <c r="AK126">
        <f t="shared" si="28"/>
        <v>24</v>
      </c>
      <c r="AL126">
        <f t="shared" si="29"/>
        <v>51</v>
      </c>
      <c r="AM126">
        <f t="shared" si="30"/>
        <v>27</v>
      </c>
      <c r="AN126">
        <f t="shared" si="31"/>
        <v>35</v>
      </c>
      <c r="AO126">
        <f t="shared" si="34"/>
        <v>18</v>
      </c>
      <c r="AP126">
        <f t="shared" si="33"/>
        <v>30</v>
      </c>
      <c r="AQ126">
        <f t="shared" si="35"/>
        <v>22</v>
      </c>
      <c r="AS126">
        <f t="shared" si="32"/>
        <v>207</v>
      </c>
    </row>
    <row r="127" spans="2:45" ht="15.6" x14ac:dyDescent="0.3">
      <c r="B127" s="7" t="s">
        <v>132</v>
      </c>
      <c r="C127" s="4">
        <v>2</v>
      </c>
      <c r="E127" s="4">
        <v>10</v>
      </c>
      <c r="F127" s="4">
        <v>2</v>
      </c>
      <c r="G127" s="4">
        <v>16</v>
      </c>
      <c r="H127" s="4">
        <v>10</v>
      </c>
      <c r="I127" s="4">
        <v>11</v>
      </c>
      <c r="J127" s="4">
        <v>10</v>
      </c>
      <c r="L127" s="4">
        <v>16</v>
      </c>
      <c r="M127" s="4">
        <v>15</v>
      </c>
      <c r="N127" s="4">
        <v>10</v>
      </c>
      <c r="O127" s="4">
        <v>20</v>
      </c>
      <c r="P127" s="4">
        <v>10</v>
      </c>
      <c r="Q127" s="4">
        <v>10</v>
      </c>
      <c r="S127" s="4">
        <v>10</v>
      </c>
      <c r="T127" s="4">
        <v>20</v>
      </c>
      <c r="U127" s="4">
        <v>10</v>
      </c>
      <c r="V127" s="4">
        <v>2</v>
      </c>
      <c r="W127" s="4">
        <v>12</v>
      </c>
      <c r="X127" s="4">
        <v>10</v>
      </c>
      <c r="Z127" s="4">
        <v>10</v>
      </c>
      <c r="AA127" s="4">
        <v>10</v>
      </c>
      <c r="AB127" s="4">
        <v>16</v>
      </c>
      <c r="AC127" s="4">
        <v>10</v>
      </c>
      <c r="AD127" s="4">
        <v>11</v>
      </c>
      <c r="AE127" s="4">
        <v>10</v>
      </c>
      <c r="AK127">
        <f t="shared" si="28"/>
        <v>51</v>
      </c>
      <c r="AL127">
        <f t="shared" si="29"/>
        <v>81</v>
      </c>
      <c r="AM127">
        <f t="shared" si="30"/>
        <v>64</v>
      </c>
      <c r="AN127">
        <f t="shared" si="31"/>
        <v>77</v>
      </c>
      <c r="AO127">
        <f t="shared" si="34"/>
        <v>52</v>
      </c>
      <c r="AP127">
        <f t="shared" si="33"/>
        <v>42</v>
      </c>
      <c r="AQ127">
        <f>SUM(I127,P127,W127,AD127)</f>
        <v>44</v>
      </c>
      <c r="AS127">
        <f t="shared" si="32"/>
        <v>411</v>
      </c>
    </row>
    <row r="128" spans="2:45" ht="15.6" x14ac:dyDescent="0.3">
      <c r="B128" s="7" t="s">
        <v>120</v>
      </c>
      <c r="C128" s="4">
        <v>0</v>
      </c>
      <c r="E128" s="4">
        <v>20</v>
      </c>
      <c r="F128" s="4">
        <v>0</v>
      </c>
      <c r="G128" s="4">
        <v>22</v>
      </c>
      <c r="H128" s="4">
        <v>20</v>
      </c>
      <c r="I128" s="4">
        <v>13</v>
      </c>
      <c r="J128" s="4">
        <v>20</v>
      </c>
      <c r="L128" s="4">
        <v>29</v>
      </c>
      <c r="M128" s="4">
        <v>25</v>
      </c>
      <c r="N128" s="4">
        <v>20</v>
      </c>
      <c r="O128" s="4">
        <v>20</v>
      </c>
      <c r="P128" s="4">
        <v>20</v>
      </c>
      <c r="Q128" s="4">
        <v>20</v>
      </c>
      <c r="S128" s="4">
        <v>20</v>
      </c>
      <c r="T128" s="4">
        <v>25</v>
      </c>
      <c r="U128" s="4">
        <v>20</v>
      </c>
      <c r="V128" s="4">
        <v>0</v>
      </c>
      <c r="W128" s="4">
        <v>11</v>
      </c>
      <c r="X128" s="4">
        <v>20</v>
      </c>
      <c r="Z128" s="4">
        <v>15</v>
      </c>
      <c r="AA128" s="4">
        <v>20</v>
      </c>
      <c r="AB128" s="4">
        <v>22</v>
      </c>
      <c r="AC128" s="4">
        <v>20</v>
      </c>
      <c r="AD128" s="4">
        <v>13</v>
      </c>
      <c r="AE128" s="4">
        <v>20</v>
      </c>
      <c r="AK128">
        <f t="shared" si="28"/>
        <v>75</v>
      </c>
      <c r="AL128">
        <f t="shared" si="29"/>
        <v>134</v>
      </c>
      <c r="AM128">
        <f t="shared" si="30"/>
        <v>96</v>
      </c>
      <c r="AN128">
        <f t="shared" si="31"/>
        <v>130</v>
      </c>
      <c r="AO128">
        <f t="shared" si="34"/>
        <v>84</v>
      </c>
      <c r="AP128">
        <f t="shared" si="33"/>
        <v>60</v>
      </c>
      <c r="AQ128">
        <f t="shared" si="35"/>
        <v>57</v>
      </c>
      <c r="AS128">
        <f t="shared" si="32"/>
        <v>636</v>
      </c>
    </row>
    <row r="129" spans="2:45" ht="15.6" x14ac:dyDescent="0.3">
      <c r="B129" s="7" t="s">
        <v>121</v>
      </c>
      <c r="C129" s="4">
        <v>80</v>
      </c>
      <c r="E129" s="4">
        <v>70</v>
      </c>
      <c r="F129" s="4">
        <v>80</v>
      </c>
      <c r="G129" s="4">
        <v>119</v>
      </c>
      <c r="H129" s="4">
        <v>150</v>
      </c>
      <c r="I129" s="4">
        <v>103</v>
      </c>
      <c r="J129" s="4">
        <v>150</v>
      </c>
      <c r="L129" s="4">
        <v>200</v>
      </c>
      <c r="M129" s="4">
        <v>203</v>
      </c>
      <c r="N129" s="4">
        <v>150</v>
      </c>
      <c r="O129" s="4">
        <v>65</v>
      </c>
      <c r="P129" s="4">
        <v>56</v>
      </c>
      <c r="Q129" s="4">
        <v>150</v>
      </c>
      <c r="S129" s="4">
        <v>150</v>
      </c>
      <c r="T129" s="4">
        <v>110</v>
      </c>
      <c r="U129" s="4">
        <v>70</v>
      </c>
      <c r="V129" s="4">
        <v>80</v>
      </c>
      <c r="W129" s="4">
        <v>142</v>
      </c>
      <c r="X129" s="4">
        <v>110</v>
      </c>
      <c r="Z129" s="4">
        <v>120</v>
      </c>
      <c r="AA129" s="4">
        <v>150</v>
      </c>
      <c r="AB129" s="4">
        <v>119</v>
      </c>
      <c r="AC129" s="4">
        <v>150</v>
      </c>
      <c r="AD129" s="4">
        <v>103</v>
      </c>
      <c r="AE129" s="4">
        <v>150</v>
      </c>
      <c r="AK129">
        <f t="shared" si="28"/>
        <v>602</v>
      </c>
      <c r="AL129">
        <f t="shared" si="29"/>
        <v>824</v>
      </c>
      <c r="AM129">
        <f t="shared" si="30"/>
        <v>702</v>
      </c>
      <c r="AN129">
        <f t="shared" si="31"/>
        <v>902</v>
      </c>
      <c r="AO129">
        <f t="shared" si="34"/>
        <v>458</v>
      </c>
      <c r="AP129">
        <f t="shared" si="33"/>
        <v>445</v>
      </c>
      <c r="AQ129">
        <f t="shared" si="35"/>
        <v>404</v>
      </c>
      <c r="AS129">
        <f t="shared" si="32"/>
        <v>4337</v>
      </c>
    </row>
    <row r="130" spans="2:45" ht="15.6" x14ac:dyDescent="0.3">
      <c r="B130" s="7" t="s">
        <v>122</v>
      </c>
      <c r="C130" s="4">
        <v>50</v>
      </c>
      <c r="E130" s="4">
        <v>20</v>
      </c>
      <c r="F130" s="4">
        <v>50</v>
      </c>
      <c r="G130" s="4">
        <v>40</v>
      </c>
      <c r="H130" s="4">
        <v>64</v>
      </c>
      <c r="I130" s="4">
        <v>23</v>
      </c>
      <c r="J130" s="4">
        <v>50</v>
      </c>
      <c r="L130" s="4">
        <v>56</v>
      </c>
      <c r="M130" s="4">
        <v>60</v>
      </c>
      <c r="N130" s="4">
        <v>50</v>
      </c>
      <c r="O130" s="4">
        <v>20</v>
      </c>
      <c r="P130" s="4">
        <v>20</v>
      </c>
      <c r="Q130" s="4">
        <v>50</v>
      </c>
      <c r="S130" s="4">
        <v>50</v>
      </c>
      <c r="T130" s="4">
        <v>120</v>
      </c>
      <c r="U130" s="4">
        <v>20</v>
      </c>
      <c r="V130" s="4">
        <v>50</v>
      </c>
      <c r="W130" s="4">
        <v>56</v>
      </c>
      <c r="X130" s="4">
        <v>63</v>
      </c>
      <c r="Z130" s="4">
        <v>36</v>
      </c>
      <c r="AA130" s="4">
        <v>50</v>
      </c>
      <c r="AB130" s="4">
        <v>40</v>
      </c>
      <c r="AC130" s="4">
        <v>64</v>
      </c>
      <c r="AD130" s="4">
        <v>23</v>
      </c>
      <c r="AE130" s="4">
        <v>50</v>
      </c>
      <c r="AK130">
        <f t="shared" si="28"/>
        <v>247</v>
      </c>
      <c r="AL130">
        <f t="shared" si="29"/>
        <v>256</v>
      </c>
      <c r="AM130">
        <f t="shared" si="30"/>
        <v>346</v>
      </c>
      <c r="AN130">
        <f t="shared" si="31"/>
        <v>326</v>
      </c>
      <c r="AO130">
        <f t="shared" si="34"/>
        <v>150</v>
      </c>
      <c r="AP130">
        <f t="shared" si="33"/>
        <v>198</v>
      </c>
      <c r="AQ130">
        <f t="shared" si="35"/>
        <v>122</v>
      </c>
      <c r="AS130">
        <f t="shared" si="32"/>
        <v>1645</v>
      </c>
    </row>
    <row r="131" spans="2:45" ht="15.6" x14ac:dyDescent="0.3">
      <c r="B131" s="7" t="s">
        <v>123</v>
      </c>
      <c r="C131" s="4">
        <v>20</v>
      </c>
      <c r="E131" s="4">
        <v>0</v>
      </c>
      <c r="F131" s="4">
        <v>20</v>
      </c>
      <c r="G131" s="4">
        <v>33</v>
      </c>
      <c r="H131" s="4">
        <v>36</v>
      </c>
      <c r="I131" s="4">
        <v>26</v>
      </c>
      <c r="J131" s="4">
        <v>20</v>
      </c>
      <c r="L131" s="4">
        <v>36</v>
      </c>
      <c r="M131" s="4">
        <v>15</v>
      </c>
      <c r="N131" s="4">
        <v>53</v>
      </c>
      <c r="O131" s="4">
        <v>32</v>
      </c>
      <c r="P131" s="4">
        <v>36</v>
      </c>
      <c r="Q131" s="4">
        <v>20</v>
      </c>
      <c r="S131" s="4">
        <v>20</v>
      </c>
      <c r="T131" s="4">
        <v>26</v>
      </c>
      <c r="U131" s="4">
        <v>0</v>
      </c>
      <c r="V131" s="4">
        <v>20</v>
      </c>
      <c r="W131" s="4">
        <v>36</v>
      </c>
      <c r="X131" s="4">
        <v>22</v>
      </c>
      <c r="Z131" s="4">
        <v>25</v>
      </c>
      <c r="AA131" s="4">
        <v>20</v>
      </c>
      <c r="AB131" s="4">
        <v>33</v>
      </c>
      <c r="AC131" s="4">
        <v>36</v>
      </c>
      <c r="AD131" s="4">
        <v>26</v>
      </c>
      <c r="AE131" s="4">
        <v>20</v>
      </c>
      <c r="AK131">
        <f t="shared" si="28"/>
        <v>135</v>
      </c>
      <c r="AL131">
        <f t="shared" si="29"/>
        <v>192</v>
      </c>
      <c r="AM131">
        <f t="shared" si="30"/>
        <v>122</v>
      </c>
      <c r="AN131">
        <f t="shared" si="31"/>
        <v>182</v>
      </c>
      <c r="AO131">
        <f t="shared" si="34"/>
        <v>119</v>
      </c>
      <c r="AP131">
        <f t="shared" si="33"/>
        <v>124</v>
      </c>
      <c r="AQ131">
        <f t="shared" si="35"/>
        <v>124</v>
      </c>
      <c r="AS131">
        <f t="shared" si="32"/>
        <v>998</v>
      </c>
    </row>
    <row r="132" spans="2:45" ht="15.6" x14ac:dyDescent="0.3">
      <c r="B132" s="7" t="s">
        <v>124</v>
      </c>
      <c r="C132" s="4">
        <v>15</v>
      </c>
      <c r="E132" s="4">
        <v>0</v>
      </c>
      <c r="F132" s="4">
        <v>15</v>
      </c>
      <c r="G132" s="4">
        <v>16</v>
      </c>
      <c r="H132" s="4">
        <v>22</v>
      </c>
      <c r="I132" s="4">
        <v>20</v>
      </c>
      <c r="J132" s="4">
        <v>15</v>
      </c>
      <c r="L132" s="4">
        <v>15</v>
      </c>
      <c r="M132" s="4">
        <v>20</v>
      </c>
      <c r="N132" s="4">
        <v>26</v>
      </c>
      <c r="O132" s="4">
        <v>46</v>
      </c>
      <c r="P132" s="4">
        <v>14</v>
      </c>
      <c r="Q132" s="4">
        <v>15</v>
      </c>
      <c r="S132" s="4">
        <v>15</v>
      </c>
      <c r="T132" s="4">
        <v>15</v>
      </c>
      <c r="U132" s="4">
        <v>0</v>
      </c>
      <c r="V132" s="4">
        <v>15</v>
      </c>
      <c r="W132" s="4">
        <v>25</v>
      </c>
      <c r="X132" s="4">
        <v>15</v>
      </c>
      <c r="Z132" s="4">
        <v>15</v>
      </c>
      <c r="AA132" s="4">
        <v>15</v>
      </c>
      <c r="AB132" s="4">
        <v>16</v>
      </c>
      <c r="AC132" s="4">
        <v>22</v>
      </c>
      <c r="AD132" s="4">
        <v>20</v>
      </c>
      <c r="AE132" s="4">
        <v>15</v>
      </c>
      <c r="AK132">
        <f t="shared" ref="AK132:AK195" si="36">SUM(C132:I132)</f>
        <v>88</v>
      </c>
      <c r="AL132">
        <f t="shared" ref="AL132:AL195" si="37">SUM(J132:P132)</f>
        <v>136</v>
      </c>
      <c r="AM132">
        <f t="shared" ref="AM132:AM195" si="38">SUM(Q132:W132)</f>
        <v>85</v>
      </c>
      <c r="AN132">
        <f t="shared" ref="AN132:AN195" si="39">SUM(X132:AG132)</f>
        <v>118</v>
      </c>
      <c r="AO132">
        <f t="shared" si="34"/>
        <v>58</v>
      </c>
      <c r="AP132">
        <f t="shared" ref="AP132:AP195" si="40">SUM(H132,O132,V132,AC132)</f>
        <v>105</v>
      </c>
      <c r="AQ132">
        <f t="shared" ref="AQ132:AQ195" si="41">SUM(I132,P132,W132,AD132)</f>
        <v>79</v>
      </c>
      <c r="AS132">
        <f t="shared" ref="AS132:AS195" si="42">SUM(AK132:AQ132)</f>
        <v>669</v>
      </c>
    </row>
    <row r="133" spans="2:45" ht="15.6" x14ac:dyDescent="0.3">
      <c r="B133" s="7" t="s">
        <v>125</v>
      </c>
      <c r="C133" s="4">
        <v>3</v>
      </c>
      <c r="E133" s="4">
        <v>22</v>
      </c>
      <c r="F133" s="4">
        <v>3</v>
      </c>
      <c r="G133" s="4">
        <v>5</v>
      </c>
      <c r="H133" s="4">
        <v>6</v>
      </c>
      <c r="I133" s="4">
        <v>6</v>
      </c>
      <c r="J133" s="4">
        <v>3</v>
      </c>
      <c r="L133" s="4">
        <v>45</v>
      </c>
      <c r="M133" s="4">
        <v>5</v>
      </c>
      <c r="N133" s="4">
        <v>26</v>
      </c>
      <c r="O133" s="4">
        <v>9</v>
      </c>
      <c r="P133" s="4">
        <v>6</v>
      </c>
      <c r="Q133" s="4">
        <v>3</v>
      </c>
      <c r="S133" s="4">
        <v>3</v>
      </c>
      <c r="T133" s="4">
        <v>30</v>
      </c>
      <c r="U133" s="4">
        <v>22</v>
      </c>
      <c r="V133" s="4">
        <v>3</v>
      </c>
      <c r="W133" s="4">
        <v>36</v>
      </c>
      <c r="X133" s="4">
        <v>3</v>
      </c>
      <c r="Z133" s="4">
        <v>3</v>
      </c>
      <c r="AA133" s="4">
        <v>3</v>
      </c>
      <c r="AB133" s="4">
        <v>5</v>
      </c>
      <c r="AC133" s="4">
        <v>6</v>
      </c>
      <c r="AD133" s="4">
        <v>6</v>
      </c>
      <c r="AE133" s="4">
        <v>3</v>
      </c>
      <c r="AK133">
        <f t="shared" si="36"/>
        <v>45</v>
      </c>
      <c r="AL133">
        <f t="shared" si="37"/>
        <v>94</v>
      </c>
      <c r="AM133">
        <f t="shared" si="38"/>
        <v>97</v>
      </c>
      <c r="AN133">
        <f t="shared" si="39"/>
        <v>29</v>
      </c>
      <c r="AO133">
        <f t="shared" si="34"/>
        <v>58</v>
      </c>
      <c r="AP133">
        <f t="shared" si="40"/>
        <v>24</v>
      </c>
      <c r="AQ133">
        <f t="shared" si="41"/>
        <v>54</v>
      </c>
      <c r="AS133">
        <f t="shared" si="42"/>
        <v>401</v>
      </c>
    </row>
    <row r="134" spans="2:45" ht="15.6" x14ac:dyDescent="0.3">
      <c r="B134" s="7" t="s">
        <v>126</v>
      </c>
      <c r="C134" s="4">
        <v>20</v>
      </c>
      <c r="E134" s="4">
        <v>60</v>
      </c>
      <c r="F134" s="4">
        <v>20</v>
      </c>
      <c r="G134" s="4">
        <v>26</v>
      </c>
      <c r="H134" s="4">
        <v>9</v>
      </c>
      <c r="I134" s="4">
        <v>4</v>
      </c>
      <c r="J134" s="4">
        <v>20</v>
      </c>
      <c r="L134" s="4">
        <v>60</v>
      </c>
      <c r="M134" s="4">
        <v>22</v>
      </c>
      <c r="N134" s="4">
        <v>10</v>
      </c>
      <c r="O134" s="4">
        <v>25</v>
      </c>
      <c r="P134" s="4">
        <v>22</v>
      </c>
      <c r="Q134" s="4">
        <v>20</v>
      </c>
      <c r="S134" s="4">
        <v>20</v>
      </c>
      <c r="T134" s="4">
        <v>20</v>
      </c>
      <c r="U134" s="4">
        <v>60</v>
      </c>
      <c r="V134" s="4">
        <v>20</v>
      </c>
      <c r="W134" s="4">
        <v>96</v>
      </c>
      <c r="X134" s="4">
        <v>20</v>
      </c>
      <c r="Z134" s="4">
        <v>36</v>
      </c>
      <c r="AA134" s="4">
        <v>20</v>
      </c>
      <c r="AB134" s="4">
        <v>26</v>
      </c>
      <c r="AC134" s="4">
        <v>9</v>
      </c>
      <c r="AD134" s="4">
        <v>4</v>
      </c>
      <c r="AE134" s="4">
        <v>20</v>
      </c>
      <c r="AK134">
        <f t="shared" si="36"/>
        <v>139</v>
      </c>
      <c r="AL134">
        <f t="shared" si="37"/>
        <v>159</v>
      </c>
      <c r="AM134">
        <f t="shared" si="38"/>
        <v>236</v>
      </c>
      <c r="AN134">
        <f t="shared" si="39"/>
        <v>135</v>
      </c>
      <c r="AO134">
        <f t="shared" si="34"/>
        <v>122</v>
      </c>
      <c r="AP134">
        <f t="shared" si="40"/>
        <v>63</v>
      </c>
      <c r="AQ134">
        <f t="shared" si="41"/>
        <v>126</v>
      </c>
      <c r="AS134">
        <f t="shared" si="42"/>
        <v>980</v>
      </c>
    </row>
    <row r="135" spans="2:45" ht="15.6" x14ac:dyDescent="0.3">
      <c r="B135" s="7" t="s">
        <v>127</v>
      </c>
      <c r="C135" s="4">
        <v>2</v>
      </c>
      <c r="E135" s="4">
        <v>2</v>
      </c>
      <c r="F135" s="4">
        <v>2</v>
      </c>
      <c r="G135" s="4">
        <v>3</v>
      </c>
      <c r="H135" s="4">
        <v>21</v>
      </c>
      <c r="I135" s="4">
        <v>5</v>
      </c>
      <c r="J135" s="4">
        <v>2</v>
      </c>
      <c r="L135" s="4">
        <v>0</v>
      </c>
      <c r="M135" s="4">
        <v>2</v>
      </c>
      <c r="N135" s="4">
        <v>25</v>
      </c>
      <c r="O135" s="4">
        <v>2</v>
      </c>
      <c r="P135" s="4">
        <v>6</v>
      </c>
      <c r="Q135" s="4">
        <v>2</v>
      </c>
      <c r="S135" s="4">
        <v>2</v>
      </c>
      <c r="T135" s="4">
        <v>6</v>
      </c>
      <c r="U135" s="4">
        <v>2</v>
      </c>
      <c r="V135" s="4">
        <v>2</v>
      </c>
      <c r="W135" s="4">
        <v>3</v>
      </c>
      <c r="X135" s="4">
        <v>2</v>
      </c>
      <c r="Z135" s="4">
        <v>6</v>
      </c>
      <c r="AA135" s="4">
        <v>2</v>
      </c>
      <c r="AB135" s="4">
        <v>3</v>
      </c>
      <c r="AC135" s="4">
        <v>21</v>
      </c>
      <c r="AD135" s="4">
        <v>5</v>
      </c>
      <c r="AE135" s="4">
        <v>2</v>
      </c>
      <c r="AK135">
        <f t="shared" si="36"/>
        <v>35</v>
      </c>
      <c r="AL135">
        <f t="shared" si="37"/>
        <v>37</v>
      </c>
      <c r="AM135">
        <f t="shared" si="38"/>
        <v>17</v>
      </c>
      <c r="AN135">
        <f t="shared" si="39"/>
        <v>41</v>
      </c>
      <c r="AO135">
        <f t="shared" si="34"/>
        <v>33</v>
      </c>
      <c r="AP135">
        <f t="shared" si="40"/>
        <v>46</v>
      </c>
      <c r="AQ135">
        <f t="shared" si="41"/>
        <v>19</v>
      </c>
      <c r="AS135">
        <f t="shared" si="42"/>
        <v>228</v>
      </c>
    </row>
    <row r="136" spans="2:45" ht="15.6" x14ac:dyDescent="0.3">
      <c r="B136" s="7" t="s">
        <v>128</v>
      </c>
      <c r="C136" s="4">
        <v>0</v>
      </c>
      <c r="E136" s="4">
        <v>0</v>
      </c>
      <c r="F136" s="4">
        <v>0</v>
      </c>
      <c r="G136" s="4">
        <v>2</v>
      </c>
      <c r="H136" s="4">
        <v>0</v>
      </c>
      <c r="I136" s="4">
        <v>6</v>
      </c>
      <c r="J136" s="4">
        <v>0</v>
      </c>
      <c r="L136" s="4">
        <v>6</v>
      </c>
      <c r="M136" s="4">
        <v>3</v>
      </c>
      <c r="N136" s="4">
        <v>6</v>
      </c>
      <c r="O136" s="4">
        <v>3</v>
      </c>
      <c r="P136" s="4">
        <v>0</v>
      </c>
      <c r="Q136" s="4">
        <v>0</v>
      </c>
      <c r="S136" s="4">
        <v>0</v>
      </c>
      <c r="T136" s="4">
        <v>2</v>
      </c>
      <c r="U136" s="4">
        <v>0</v>
      </c>
      <c r="V136" s="4">
        <v>0</v>
      </c>
      <c r="W136" s="4">
        <v>3</v>
      </c>
      <c r="X136" s="4">
        <v>0</v>
      </c>
      <c r="Z136" s="4">
        <v>5</v>
      </c>
      <c r="AA136" s="4">
        <v>0</v>
      </c>
      <c r="AB136" s="4">
        <v>2</v>
      </c>
      <c r="AC136" s="4">
        <v>0</v>
      </c>
      <c r="AD136" s="4">
        <v>6</v>
      </c>
      <c r="AE136" s="4">
        <v>0</v>
      </c>
      <c r="AK136">
        <f t="shared" si="36"/>
        <v>8</v>
      </c>
      <c r="AL136">
        <f t="shared" si="37"/>
        <v>18</v>
      </c>
      <c r="AM136">
        <f t="shared" si="38"/>
        <v>5</v>
      </c>
      <c r="AN136">
        <f t="shared" si="39"/>
        <v>13</v>
      </c>
      <c r="AO136">
        <f t="shared" si="34"/>
        <v>10</v>
      </c>
      <c r="AP136">
        <f t="shared" si="40"/>
        <v>3</v>
      </c>
      <c r="AQ136">
        <f t="shared" si="41"/>
        <v>15</v>
      </c>
      <c r="AS136">
        <f t="shared" si="42"/>
        <v>72</v>
      </c>
    </row>
    <row r="137" spans="2:45" ht="15.6" x14ac:dyDescent="0.3">
      <c r="B137" s="7" t="s">
        <v>129</v>
      </c>
      <c r="C137" s="4">
        <v>2</v>
      </c>
      <c r="E137" s="4">
        <v>3</v>
      </c>
      <c r="F137" s="4">
        <v>2</v>
      </c>
      <c r="G137" s="4">
        <v>13</v>
      </c>
      <c r="H137" s="4">
        <v>2</v>
      </c>
      <c r="I137" s="4">
        <v>4</v>
      </c>
      <c r="J137" s="4">
        <v>2</v>
      </c>
      <c r="L137" s="4">
        <v>3</v>
      </c>
      <c r="M137" s="4">
        <v>1</v>
      </c>
      <c r="N137" s="4">
        <v>3</v>
      </c>
      <c r="O137" s="4">
        <v>12</v>
      </c>
      <c r="P137" s="4">
        <v>2</v>
      </c>
      <c r="Q137" s="4">
        <v>2</v>
      </c>
      <c r="S137" s="4">
        <v>2</v>
      </c>
      <c r="T137" s="4">
        <v>2</v>
      </c>
      <c r="U137" s="4">
        <v>3</v>
      </c>
      <c r="V137" s="4">
        <v>2</v>
      </c>
      <c r="W137" s="4">
        <v>2</v>
      </c>
      <c r="X137" s="4">
        <v>2</v>
      </c>
      <c r="Z137" s="4">
        <v>16</v>
      </c>
      <c r="AA137" s="4">
        <v>2</v>
      </c>
      <c r="AB137" s="4">
        <v>13</v>
      </c>
      <c r="AC137" s="4">
        <v>2</v>
      </c>
      <c r="AD137" s="4">
        <v>4</v>
      </c>
      <c r="AE137" s="4">
        <v>2</v>
      </c>
      <c r="AK137">
        <f t="shared" si="36"/>
        <v>26</v>
      </c>
      <c r="AL137">
        <f t="shared" si="37"/>
        <v>23</v>
      </c>
      <c r="AM137">
        <f t="shared" si="38"/>
        <v>13</v>
      </c>
      <c r="AN137">
        <f t="shared" si="39"/>
        <v>41</v>
      </c>
      <c r="AO137">
        <f t="shared" si="34"/>
        <v>32</v>
      </c>
      <c r="AP137">
        <f t="shared" si="40"/>
        <v>18</v>
      </c>
      <c r="AQ137">
        <f t="shared" si="41"/>
        <v>12</v>
      </c>
      <c r="AS137">
        <f t="shared" si="42"/>
        <v>165</v>
      </c>
    </row>
    <row r="138" spans="2:45" ht="15.6" x14ac:dyDescent="0.3">
      <c r="B138" s="7" t="s">
        <v>130</v>
      </c>
      <c r="C138" s="4">
        <v>15</v>
      </c>
      <c r="E138" s="4">
        <v>10</v>
      </c>
      <c r="F138" s="4">
        <v>15</v>
      </c>
      <c r="G138" s="4">
        <v>11</v>
      </c>
      <c r="H138" s="4">
        <v>15</v>
      </c>
      <c r="I138" s="4">
        <v>5</v>
      </c>
      <c r="J138" s="4">
        <v>15</v>
      </c>
      <c r="L138" s="4">
        <v>22</v>
      </c>
      <c r="M138" s="4">
        <v>16</v>
      </c>
      <c r="N138" s="4">
        <v>12</v>
      </c>
      <c r="O138" s="4">
        <v>15</v>
      </c>
      <c r="P138" s="4">
        <v>15</v>
      </c>
      <c r="Q138" s="4">
        <v>15</v>
      </c>
      <c r="S138" s="4">
        <v>15</v>
      </c>
      <c r="T138" s="4">
        <v>20</v>
      </c>
      <c r="U138" s="4">
        <v>10</v>
      </c>
      <c r="V138" s="4">
        <v>15</v>
      </c>
      <c r="W138" s="4">
        <v>7</v>
      </c>
      <c r="X138" s="4">
        <v>17</v>
      </c>
      <c r="Z138" s="4">
        <v>15</v>
      </c>
      <c r="AA138" s="4">
        <v>15</v>
      </c>
      <c r="AB138" s="4">
        <v>11</v>
      </c>
      <c r="AC138" s="4">
        <v>15</v>
      </c>
      <c r="AD138" s="4">
        <v>5</v>
      </c>
      <c r="AE138" s="4">
        <v>15</v>
      </c>
      <c r="AK138">
        <f t="shared" si="36"/>
        <v>71</v>
      </c>
      <c r="AL138">
        <f t="shared" si="37"/>
        <v>95</v>
      </c>
      <c r="AM138">
        <f t="shared" si="38"/>
        <v>82</v>
      </c>
      <c r="AN138">
        <f t="shared" si="39"/>
        <v>93</v>
      </c>
      <c r="AO138">
        <f t="shared" ref="AO138:AO201" si="43">SUM(G138,N138,U138,AB138)</f>
        <v>44</v>
      </c>
      <c r="AP138">
        <f t="shared" si="40"/>
        <v>60</v>
      </c>
      <c r="AQ138">
        <f t="shared" si="41"/>
        <v>32</v>
      </c>
      <c r="AS138">
        <f t="shared" si="42"/>
        <v>477</v>
      </c>
    </row>
    <row r="139" spans="2:45" ht="15.6" x14ac:dyDescent="0.3">
      <c r="B139" s="7" t="s">
        <v>131</v>
      </c>
      <c r="C139" s="4">
        <v>13</v>
      </c>
      <c r="E139" s="4">
        <v>9</v>
      </c>
      <c r="F139" s="4">
        <v>13</v>
      </c>
      <c r="G139" s="4">
        <v>9</v>
      </c>
      <c r="H139" s="4">
        <v>16</v>
      </c>
      <c r="I139" s="4">
        <v>11</v>
      </c>
      <c r="J139" s="4">
        <v>10</v>
      </c>
      <c r="L139" s="4">
        <v>20</v>
      </c>
      <c r="M139" s="4">
        <v>10</v>
      </c>
      <c r="N139" s="4">
        <v>5</v>
      </c>
      <c r="O139" s="4">
        <v>10</v>
      </c>
      <c r="P139" s="4">
        <v>5</v>
      </c>
      <c r="Q139" s="4">
        <v>10</v>
      </c>
      <c r="S139" s="4">
        <v>10</v>
      </c>
      <c r="T139" s="4">
        <v>12</v>
      </c>
      <c r="U139" s="4">
        <v>9</v>
      </c>
      <c r="V139" s="4">
        <v>13</v>
      </c>
      <c r="W139" s="4">
        <v>12</v>
      </c>
      <c r="X139" s="4">
        <v>12</v>
      </c>
      <c r="Z139" s="4">
        <v>15</v>
      </c>
      <c r="AA139" s="4">
        <v>12</v>
      </c>
      <c r="AB139" s="4">
        <v>9</v>
      </c>
      <c r="AC139" s="4">
        <v>16</v>
      </c>
      <c r="AD139" s="4">
        <v>11</v>
      </c>
      <c r="AE139" s="4">
        <v>10</v>
      </c>
      <c r="AK139">
        <f t="shared" si="36"/>
        <v>71</v>
      </c>
      <c r="AL139">
        <f t="shared" si="37"/>
        <v>60</v>
      </c>
      <c r="AM139">
        <f t="shared" si="38"/>
        <v>66</v>
      </c>
      <c r="AN139">
        <f t="shared" si="39"/>
        <v>85</v>
      </c>
      <c r="AO139">
        <f t="shared" si="43"/>
        <v>32</v>
      </c>
      <c r="AP139">
        <f t="shared" si="40"/>
        <v>55</v>
      </c>
      <c r="AQ139">
        <f t="shared" si="41"/>
        <v>39</v>
      </c>
      <c r="AS139">
        <f t="shared" si="42"/>
        <v>408</v>
      </c>
    </row>
    <row r="143" spans="2:45" ht="15.6" x14ac:dyDescent="0.3">
      <c r="B143" s="2" t="s">
        <v>134</v>
      </c>
      <c r="C143" s="2">
        <v>1</v>
      </c>
      <c r="D143" s="2">
        <v>2</v>
      </c>
      <c r="E143" s="2">
        <v>3</v>
      </c>
      <c r="F143" s="2">
        <v>4</v>
      </c>
      <c r="G143" s="2">
        <v>5</v>
      </c>
      <c r="H143" s="2">
        <v>6</v>
      </c>
      <c r="I143" s="2">
        <v>7</v>
      </c>
      <c r="J143" s="2">
        <v>8</v>
      </c>
      <c r="K143" s="2">
        <v>9</v>
      </c>
      <c r="L143" s="5">
        <v>10</v>
      </c>
      <c r="M143" s="5">
        <v>11</v>
      </c>
      <c r="N143" s="5">
        <v>12</v>
      </c>
      <c r="O143" s="5">
        <v>13</v>
      </c>
      <c r="P143" s="5">
        <v>14</v>
      </c>
      <c r="Q143" s="5">
        <v>15</v>
      </c>
      <c r="R143" s="5">
        <v>16</v>
      </c>
      <c r="S143" s="5">
        <v>17</v>
      </c>
      <c r="T143" s="5">
        <v>18</v>
      </c>
      <c r="U143" s="5">
        <v>19</v>
      </c>
      <c r="V143" s="5">
        <v>20</v>
      </c>
      <c r="W143" s="5">
        <v>21</v>
      </c>
      <c r="X143" s="5">
        <v>22</v>
      </c>
      <c r="Y143" s="5">
        <v>23</v>
      </c>
      <c r="Z143" s="5">
        <v>24</v>
      </c>
      <c r="AA143" s="5">
        <v>25</v>
      </c>
      <c r="AB143" s="5">
        <v>26</v>
      </c>
      <c r="AC143" s="5">
        <v>27</v>
      </c>
      <c r="AD143" s="5">
        <v>28</v>
      </c>
      <c r="AE143" s="5">
        <v>29</v>
      </c>
      <c r="AF143" s="5">
        <v>30</v>
      </c>
      <c r="AG143">
        <v>31</v>
      </c>
      <c r="AK143">
        <v>1</v>
      </c>
      <c r="AL143">
        <v>2</v>
      </c>
      <c r="AM143">
        <v>3</v>
      </c>
      <c r="AN143">
        <v>4</v>
      </c>
      <c r="AP143" t="s">
        <v>143</v>
      </c>
      <c r="AQ143" t="s">
        <v>154</v>
      </c>
    </row>
    <row r="144" spans="2:45" ht="15.6" x14ac:dyDescent="0.3">
      <c r="B144" s="7" t="s">
        <v>66</v>
      </c>
      <c r="C144">
        <v>0</v>
      </c>
      <c r="D144" s="3">
        <v>15</v>
      </c>
      <c r="E144" s="3">
        <v>15</v>
      </c>
      <c r="F144" s="3">
        <v>15</v>
      </c>
      <c r="G144" s="3">
        <v>22</v>
      </c>
      <c r="H144" s="3">
        <v>16</v>
      </c>
      <c r="I144" s="3">
        <v>25</v>
      </c>
      <c r="J144">
        <v>0</v>
      </c>
      <c r="K144" s="3">
        <v>16</v>
      </c>
      <c r="L144" s="3">
        <v>12</v>
      </c>
      <c r="M144" s="3">
        <v>9</v>
      </c>
      <c r="N144" s="3">
        <v>6</v>
      </c>
      <c r="O144" s="3">
        <v>13</v>
      </c>
      <c r="P144" s="3">
        <v>25</v>
      </c>
      <c r="Q144">
        <v>0</v>
      </c>
      <c r="R144" s="3">
        <v>25</v>
      </c>
      <c r="S144" s="3">
        <v>20</v>
      </c>
      <c r="T144" s="3">
        <v>15</v>
      </c>
      <c r="U144" s="3">
        <v>15</v>
      </c>
      <c r="V144" s="3">
        <v>6</v>
      </c>
      <c r="W144" s="3">
        <v>13</v>
      </c>
      <c r="X144">
        <v>0</v>
      </c>
      <c r="Y144" s="3">
        <v>13</v>
      </c>
      <c r="Z144" s="3">
        <v>60</v>
      </c>
      <c r="AA144" s="3">
        <v>16</v>
      </c>
      <c r="AB144" s="3">
        <v>16</v>
      </c>
      <c r="AC144" s="3">
        <v>19</v>
      </c>
      <c r="AD144" s="3">
        <v>25</v>
      </c>
      <c r="AE144">
        <v>0</v>
      </c>
      <c r="AF144" s="4">
        <v>46</v>
      </c>
      <c r="AG144" s="4">
        <v>96</v>
      </c>
      <c r="AK144">
        <f t="shared" si="36"/>
        <v>108</v>
      </c>
      <c r="AL144">
        <f t="shared" si="37"/>
        <v>81</v>
      </c>
      <c r="AM144">
        <f t="shared" si="38"/>
        <v>94</v>
      </c>
      <c r="AN144">
        <f t="shared" si="39"/>
        <v>291</v>
      </c>
      <c r="AO144">
        <f t="shared" si="43"/>
        <v>59</v>
      </c>
      <c r="AP144">
        <f t="shared" si="40"/>
        <v>54</v>
      </c>
      <c r="AQ144">
        <f>SUM(I144,P144,W144,AD144)</f>
        <v>88</v>
      </c>
      <c r="AS144">
        <f t="shared" si="42"/>
        <v>775</v>
      </c>
    </row>
    <row r="145" spans="2:45" ht="15.6" x14ac:dyDescent="0.3">
      <c r="B145" s="7" t="s">
        <v>67</v>
      </c>
      <c r="D145" s="4">
        <v>2</v>
      </c>
      <c r="E145" s="4">
        <v>20</v>
      </c>
      <c r="F145" s="4">
        <v>16</v>
      </c>
      <c r="G145" s="4">
        <v>16</v>
      </c>
      <c r="H145" s="4">
        <v>12</v>
      </c>
      <c r="I145" s="4">
        <v>30</v>
      </c>
      <c r="K145" s="4">
        <v>13</v>
      </c>
      <c r="L145" s="4">
        <v>22</v>
      </c>
      <c r="M145" s="4">
        <v>12</v>
      </c>
      <c r="N145" s="4">
        <v>12</v>
      </c>
      <c r="O145" s="4">
        <v>15</v>
      </c>
      <c r="P145" s="4">
        <v>30</v>
      </c>
      <c r="R145" s="4">
        <v>30</v>
      </c>
      <c r="S145" s="4">
        <v>15</v>
      </c>
      <c r="T145" s="4">
        <v>2</v>
      </c>
      <c r="U145" s="4">
        <v>20</v>
      </c>
      <c r="V145" s="4">
        <v>12</v>
      </c>
      <c r="W145" s="4">
        <v>15</v>
      </c>
      <c r="Y145" s="4">
        <v>20</v>
      </c>
      <c r="Z145" s="4">
        <v>40</v>
      </c>
      <c r="AA145" s="4">
        <v>13</v>
      </c>
      <c r="AB145" s="4">
        <v>23</v>
      </c>
      <c r="AC145" s="4">
        <v>6</v>
      </c>
      <c r="AD145" s="4">
        <v>30</v>
      </c>
      <c r="AF145" s="4">
        <v>80</v>
      </c>
      <c r="AG145" s="4">
        <v>85</v>
      </c>
      <c r="AK145">
        <f t="shared" si="36"/>
        <v>96</v>
      </c>
      <c r="AL145">
        <f t="shared" si="37"/>
        <v>104</v>
      </c>
      <c r="AM145">
        <f t="shared" si="38"/>
        <v>94</v>
      </c>
      <c r="AN145">
        <f t="shared" si="39"/>
        <v>297</v>
      </c>
      <c r="AO145">
        <f t="shared" si="43"/>
        <v>71</v>
      </c>
      <c r="AP145">
        <f t="shared" si="40"/>
        <v>45</v>
      </c>
      <c r="AQ145">
        <f t="shared" si="41"/>
        <v>105</v>
      </c>
      <c r="AS145">
        <f t="shared" si="42"/>
        <v>812</v>
      </c>
    </row>
    <row r="146" spans="2:45" ht="15.6" x14ac:dyDescent="0.3">
      <c r="B146" s="7" t="s">
        <v>68</v>
      </c>
      <c r="D146" s="3">
        <v>20</v>
      </c>
      <c r="E146" s="3">
        <v>6</v>
      </c>
      <c r="F146" s="3">
        <v>6</v>
      </c>
      <c r="G146" s="3">
        <v>23</v>
      </c>
      <c r="H146" s="3">
        <v>6</v>
      </c>
      <c r="I146" s="3">
        <v>2</v>
      </c>
      <c r="K146" s="3">
        <v>2</v>
      </c>
      <c r="L146" s="3">
        <v>13</v>
      </c>
      <c r="M146" s="4">
        <v>16</v>
      </c>
      <c r="N146" s="3">
        <v>6</v>
      </c>
      <c r="O146" s="3">
        <v>13</v>
      </c>
      <c r="P146" s="3">
        <v>2</v>
      </c>
      <c r="R146" s="3">
        <v>2</v>
      </c>
      <c r="S146" s="3">
        <v>2</v>
      </c>
      <c r="T146" s="3">
        <v>20</v>
      </c>
      <c r="U146" s="3">
        <v>6</v>
      </c>
      <c r="V146" s="3">
        <v>6</v>
      </c>
      <c r="W146" s="3">
        <v>13</v>
      </c>
      <c r="Y146" s="3">
        <v>5</v>
      </c>
      <c r="Z146" s="3">
        <v>6</v>
      </c>
      <c r="AA146" s="3">
        <v>3</v>
      </c>
      <c r="AB146" s="3">
        <v>9</v>
      </c>
      <c r="AC146" s="3">
        <v>3</v>
      </c>
      <c r="AD146" s="3">
        <v>2</v>
      </c>
      <c r="AF146" s="4">
        <v>6</v>
      </c>
      <c r="AG146" s="4">
        <v>13</v>
      </c>
      <c r="AK146">
        <f t="shared" si="36"/>
        <v>63</v>
      </c>
      <c r="AL146">
        <f t="shared" si="37"/>
        <v>52</v>
      </c>
      <c r="AM146">
        <f t="shared" si="38"/>
        <v>49</v>
      </c>
      <c r="AN146">
        <f t="shared" si="39"/>
        <v>47</v>
      </c>
      <c r="AO146">
        <f t="shared" si="43"/>
        <v>44</v>
      </c>
      <c r="AP146">
        <f t="shared" si="40"/>
        <v>28</v>
      </c>
      <c r="AQ146">
        <f t="shared" si="41"/>
        <v>19</v>
      </c>
      <c r="AS146">
        <f t="shared" si="42"/>
        <v>302</v>
      </c>
    </row>
    <row r="147" spans="2:45" ht="15.6" x14ac:dyDescent="0.3">
      <c r="B147" s="7" t="s">
        <v>69</v>
      </c>
      <c r="D147" s="3">
        <v>12</v>
      </c>
      <c r="E147" s="3">
        <v>15</v>
      </c>
      <c r="F147" s="3">
        <v>15</v>
      </c>
      <c r="G147" s="3">
        <v>33</v>
      </c>
      <c r="H147" s="3">
        <v>15</v>
      </c>
      <c r="I147" s="3">
        <v>20</v>
      </c>
      <c r="K147" s="3">
        <v>5</v>
      </c>
      <c r="L147" s="3">
        <v>5</v>
      </c>
      <c r="M147" s="4">
        <v>44</v>
      </c>
      <c r="N147" s="3">
        <v>19</v>
      </c>
      <c r="O147" s="3">
        <v>10</v>
      </c>
      <c r="P147" s="3">
        <v>20</v>
      </c>
      <c r="R147" s="3">
        <v>20</v>
      </c>
      <c r="S147" s="3">
        <v>10</v>
      </c>
      <c r="T147" s="3">
        <v>12</v>
      </c>
      <c r="U147" s="3">
        <v>15</v>
      </c>
      <c r="V147" s="3">
        <v>19</v>
      </c>
      <c r="W147" s="3">
        <v>10</v>
      </c>
      <c r="Y147" s="3">
        <v>14</v>
      </c>
      <c r="Z147" s="3">
        <v>25</v>
      </c>
      <c r="AA147" s="3">
        <v>5</v>
      </c>
      <c r="AB147" s="3">
        <v>6</v>
      </c>
      <c r="AC147" s="3">
        <v>12</v>
      </c>
      <c r="AD147" s="3">
        <v>20</v>
      </c>
      <c r="AF147" s="4">
        <v>15</v>
      </c>
      <c r="AG147" s="4">
        <v>12</v>
      </c>
      <c r="AK147">
        <f t="shared" si="36"/>
        <v>110</v>
      </c>
      <c r="AL147">
        <f t="shared" si="37"/>
        <v>103</v>
      </c>
      <c r="AM147">
        <f t="shared" si="38"/>
        <v>86</v>
      </c>
      <c r="AN147">
        <f t="shared" si="39"/>
        <v>109</v>
      </c>
      <c r="AO147">
        <f t="shared" si="43"/>
        <v>73</v>
      </c>
      <c r="AP147">
        <f t="shared" si="40"/>
        <v>56</v>
      </c>
      <c r="AQ147">
        <f>SUM(I147,P147,W147,AD147)</f>
        <v>70</v>
      </c>
      <c r="AS147">
        <f t="shared" si="42"/>
        <v>607</v>
      </c>
    </row>
    <row r="148" spans="2:45" ht="15.6" x14ac:dyDescent="0.3">
      <c r="B148" s="7" t="s">
        <v>70</v>
      </c>
      <c r="D148" s="4">
        <v>23</v>
      </c>
      <c r="E148" s="4">
        <v>17</v>
      </c>
      <c r="F148" s="4">
        <v>12</v>
      </c>
      <c r="G148" s="4">
        <v>26</v>
      </c>
      <c r="H148" s="4">
        <v>8</v>
      </c>
      <c r="I148" s="4">
        <v>10</v>
      </c>
      <c r="K148" s="4">
        <v>46</v>
      </c>
      <c r="L148" s="4">
        <v>12</v>
      </c>
      <c r="M148" s="4">
        <v>26</v>
      </c>
      <c r="N148" s="4">
        <v>15</v>
      </c>
      <c r="O148" s="4">
        <v>9</v>
      </c>
      <c r="P148" s="4">
        <v>10</v>
      </c>
      <c r="R148" s="4">
        <v>10</v>
      </c>
      <c r="S148" s="4">
        <v>2</v>
      </c>
      <c r="T148" s="4">
        <v>23</v>
      </c>
      <c r="U148" s="4">
        <v>17</v>
      </c>
      <c r="V148" s="4">
        <v>15</v>
      </c>
      <c r="W148" s="4">
        <v>9</v>
      </c>
      <c r="Y148" s="4">
        <v>11</v>
      </c>
      <c r="Z148" s="4">
        <v>15</v>
      </c>
      <c r="AA148" s="4">
        <v>12</v>
      </c>
      <c r="AB148" s="4">
        <v>10</v>
      </c>
      <c r="AC148" s="4">
        <v>10</v>
      </c>
      <c r="AD148" s="4">
        <v>10</v>
      </c>
      <c r="AF148" s="4">
        <v>13</v>
      </c>
      <c r="AG148" s="4">
        <v>20</v>
      </c>
      <c r="AK148">
        <f t="shared" si="36"/>
        <v>96</v>
      </c>
      <c r="AL148">
        <f t="shared" si="37"/>
        <v>118</v>
      </c>
      <c r="AM148">
        <f t="shared" si="38"/>
        <v>76</v>
      </c>
      <c r="AN148">
        <f t="shared" si="39"/>
        <v>101</v>
      </c>
      <c r="AO148">
        <f t="shared" si="43"/>
        <v>68</v>
      </c>
      <c r="AP148">
        <f t="shared" si="40"/>
        <v>42</v>
      </c>
      <c r="AQ148">
        <f t="shared" si="41"/>
        <v>39</v>
      </c>
      <c r="AS148">
        <f t="shared" si="42"/>
        <v>540</v>
      </c>
    </row>
    <row r="149" spans="2:45" ht="15.6" x14ac:dyDescent="0.3">
      <c r="B149" s="7" t="s">
        <v>71</v>
      </c>
      <c r="D149" s="4">
        <v>6</v>
      </c>
      <c r="E149" s="4">
        <v>9</v>
      </c>
      <c r="F149" s="4">
        <v>10</v>
      </c>
      <c r="G149" s="4">
        <v>5</v>
      </c>
      <c r="H149" s="4">
        <v>13</v>
      </c>
      <c r="I149" s="4">
        <v>9</v>
      </c>
      <c r="K149" s="4">
        <v>6</v>
      </c>
      <c r="L149" s="4">
        <v>10</v>
      </c>
      <c r="M149" s="4">
        <v>11</v>
      </c>
      <c r="N149" s="4">
        <v>6</v>
      </c>
      <c r="O149" s="4">
        <v>2</v>
      </c>
      <c r="P149" s="4">
        <v>9</v>
      </c>
      <c r="R149" s="4">
        <v>9</v>
      </c>
      <c r="S149" s="4">
        <v>5</v>
      </c>
      <c r="T149" s="4">
        <v>6</v>
      </c>
      <c r="U149" s="4">
        <v>9</v>
      </c>
      <c r="V149" s="4">
        <v>6</v>
      </c>
      <c r="W149" s="4">
        <v>2</v>
      </c>
      <c r="Y149" s="4">
        <v>12</v>
      </c>
      <c r="Z149" s="4">
        <v>10</v>
      </c>
      <c r="AA149" s="4">
        <v>2</v>
      </c>
      <c r="AB149" s="4">
        <v>9</v>
      </c>
      <c r="AC149" s="4">
        <v>9</v>
      </c>
      <c r="AD149" s="4">
        <v>9</v>
      </c>
      <c r="AF149" s="4">
        <v>14</v>
      </c>
      <c r="AG149" s="4">
        <v>15</v>
      </c>
      <c r="AK149">
        <f t="shared" si="36"/>
        <v>52</v>
      </c>
      <c r="AL149">
        <f t="shared" si="37"/>
        <v>44</v>
      </c>
      <c r="AM149">
        <f t="shared" si="38"/>
        <v>37</v>
      </c>
      <c r="AN149">
        <f t="shared" si="39"/>
        <v>80</v>
      </c>
      <c r="AO149">
        <f t="shared" si="43"/>
        <v>29</v>
      </c>
      <c r="AP149">
        <f t="shared" si="40"/>
        <v>30</v>
      </c>
      <c r="AQ149">
        <f t="shared" si="41"/>
        <v>29</v>
      </c>
      <c r="AS149">
        <f t="shared" si="42"/>
        <v>301</v>
      </c>
    </row>
    <row r="150" spans="2:45" ht="15.6" x14ac:dyDescent="0.3">
      <c r="B150" s="7" t="s">
        <v>72</v>
      </c>
      <c r="D150" s="4">
        <v>33</v>
      </c>
      <c r="E150" s="4">
        <v>56</v>
      </c>
      <c r="F150" s="4">
        <v>55</v>
      </c>
      <c r="G150" s="4">
        <v>6</v>
      </c>
      <c r="H150" s="4">
        <v>36</v>
      </c>
      <c r="I150" s="4">
        <v>40</v>
      </c>
      <c r="K150" s="4">
        <v>8</v>
      </c>
      <c r="L150" s="4">
        <v>46</v>
      </c>
      <c r="M150" s="4">
        <v>6</v>
      </c>
      <c r="N150" s="4">
        <v>22</v>
      </c>
      <c r="O150" s="4">
        <v>60</v>
      </c>
      <c r="P150" s="4">
        <v>40</v>
      </c>
      <c r="R150" s="4">
        <v>40</v>
      </c>
      <c r="S150" s="4">
        <v>15</v>
      </c>
      <c r="T150" s="4">
        <v>33</v>
      </c>
      <c r="U150" s="4">
        <v>56</v>
      </c>
      <c r="V150" s="4">
        <v>22</v>
      </c>
      <c r="W150" s="4">
        <v>60</v>
      </c>
      <c r="Y150" s="4">
        <v>20</v>
      </c>
      <c r="Z150" s="4">
        <v>40</v>
      </c>
      <c r="AA150" s="4">
        <v>35</v>
      </c>
      <c r="AB150" s="4">
        <v>40</v>
      </c>
      <c r="AC150" s="4">
        <v>40</v>
      </c>
      <c r="AD150" s="4">
        <v>40</v>
      </c>
      <c r="AF150" s="4">
        <v>14</v>
      </c>
      <c r="AG150" s="4">
        <v>20</v>
      </c>
      <c r="AK150">
        <f t="shared" si="36"/>
        <v>226</v>
      </c>
      <c r="AL150">
        <f t="shared" si="37"/>
        <v>182</v>
      </c>
      <c r="AM150">
        <f t="shared" si="38"/>
        <v>226</v>
      </c>
      <c r="AN150">
        <f t="shared" si="39"/>
        <v>249</v>
      </c>
      <c r="AO150">
        <f t="shared" si="43"/>
        <v>124</v>
      </c>
      <c r="AP150">
        <f t="shared" si="40"/>
        <v>158</v>
      </c>
      <c r="AQ150">
        <f t="shared" si="41"/>
        <v>180</v>
      </c>
      <c r="AS150">
        <f t="shared" si="42"/>
        <v>1345</v>
      </c>
    </row>
    <row r="151" spans="2:45" ht="15.6" x14ac:dyDescent="0.3">
      <c r="B151" s="7" t="s">
        <v>73</v>
      </c>
      <c r="D151" s="4">
        <v>22</v>
      </c>
      <c r="E151" s="4">
        <v>23</v>
      </c>
      <c r="F151" s="4">
        <v>36</v>
      </c>
      <c r="G151" s="4">
        <v>25</v>
      </c>
      <c r="H151" s="4">
        <v>40</v>
      </c>
      <c r="I151" s="4">
        <v>30</v>
      </c>
      <c r="K151" s="4">
        <v>7</v>
      </c>
      <c r="L151" s="4">
        <v>22</v>
      </c>
      <c r="M151" s="4">
        <v>12</v>
      </c>
      <c r="N151" s="4">
        <v>23</v>
      </c>
      <c r="O151" s="4">
        <v>40</v>
      </c>
      <c r="P151" s="4">
        <v>30</v>
      </c>
      <c r="R151" s="4">
        <v>30</v>
      </c>
      <c r="S151" s="4">
        <v>12</v>
      </c>
      <c r="T151" s="4">
        <v>22</v>
      </c>
      <c r="U151" s="4">
        <v>23</v>
      </c>
      <c r="V151" s="4">
        <v>23</v>
      </c>
      <c r="W151" s="4">
        <v>40</v>
      </c>
      <c r="Y151" s="4">
        <v>22</v>
      </c>
      <c r="Z151" s="4">
        <v>33</v>
      </c>
      <c r="AA151" s="4">
        <v>30</v>
      </c>
      <c r="AB151" s="4">
        <v>30</v>
      </c>
      <c r="AC151" s="4">
        <v>30</v>
      </c>
      <c r="AD151" s="4">
        <v>30</v>
      </c>
      <c r="AF151" s="4">
        <v>36</v>
      </c>
      <c r="AG151" s="4">
        <v>35</v>
      </c>
      <c r="AK151">
        <f t="shared" si="36"/>
        <v>176</v>
      </c>
      <c r="AL151">
        <f t="shared" si="37"/>
        <v>134</v>
      </c>
      <c r="AM151">
        <f t="shared" si="38"/>
        <v>150</v>
      </c>
      <c r="AN151">
        <f t="shared" si="39"/>
        <v>246</v>
      </c>
      <c r="AO151">
        <f t="shared" si="43"/>
        <v>101</v>
      </c>
      <c r="AP151">
        <f t="shared" si="40"/>
        <v>133</v>
      </c>
      <c r="AQ151">
        <f t="shared" si="41"/>
        <v>130</v>
      </c>
      <c r="AS151">
        <f t="shared" si="42"/>
        <v>1070</v>
      </c>
    </row>
    <row r="152" spans="2:45" ht="15.6" x14ac:dyDescent="0.3">
      <c r="B152" s="7" t="s">
        <v>74</v>
      </c>
      <c r="D152" s="4">
        <v>80</v>
      </c>
      <c r="E152" s="4">
        <v>55</v>
      </c>
      <c r="F152" s="4">
        <v>65</v>
      </c>
      <c r="G152" s="4">
        <v>46</v>
      </c>
      <c r="H152" s="4">
        <v>55</v>
      </c>
      <c r="I152" s="4">
        <v>70</v>
      </c>
      <c r="K152" s="4">
        <v>4</v>
      </c>
      <c r="L152" s="4">
        <v>13</v>
      </c>
      <c r="M152" s="4">
        <v>13</v>
      </c>
      <c r="N152" s="4">
        <v>63</v>
      </c>
      <c r="O152" s="4">
        <v>70</v>
      </c>
      <c r="P152" s="4">
        <v>70</v>
      </c>
      <c r="R152" s="4">
        <v>70</v>
      </c>
      <c r="S152" s="4">
        <v>10</v>
      </c>
      <c r="T152" s="4">
        <v>80</v>
      </c>
      <c r="U152" s="4">
        <v>55</v>
      </c>
      <c r="V152" s="4">
        <v>63</v>
      </c>
      <c r="W152" s="4">
        <v>70</v>
      </c>
      <c r="Y152" s="4">
        <v>45</v>
      </c>
      <c r="Z152" s="4">
        <v>65</v>
      </c>
      <c r="AA152" s="4">
        <v>70</v>
      </c>
      <c r="AB152" s="4">
        <v>20</v>
      </c>
      <c r="AC152" s="4">
        <v>70</v>
      </c>
      <c r="AD152" s="4">
        <v>70</v>
      </c>
      <c r="AF152" s="4">
        <v>6</v>
      </c>
      <c r="AG152" s="4">
        <v>4</v>
      </c>
      <c r="AK152">
        <f t="shared" si="36"/>
        <v>371</v>
      </c>
      <c r="AL152">
        <f t="shared" si="37"/>
        <v>233</v>
      </c>
      <c r="AM152">
        <f t="shared" si="38"/>
        <v>348</v>
      </c>
      <c r="AN152">
        <f t="shared" si="39"/>
        <v>350</v>
      </c>
      <c r="AO152">
        <f t="shared" si="43"/>
        <v>184</v>
      </c>
      <c r="AP152">
        <f t="shared" si="40"/>
        <v>258</v>
      </c>
      <c r="AQ152">
        <f t="shared" si="41"/>
        <v>280</v>
      </c>
      <c r="AS152">
        <f t="shared" si="42"/>
        <v>2024</v>
      </c>
    </row>
    <row r="153" spans="2:45" ht="15.6" x14ac:dyDescent="0.3">
      <c r="B153" s="7" t="s">
        <v>75</v>
      </c>
      <c r="D153" s="4">
        <v>60</v>
      </c>
      <c r="E153" s="4">
        <v>50</v>
      </c>
      <c r="F153" s="4">
        <v>26</v>
      </c>
      <c r="G153" s="4">
        <v>56</v>
      </c>
      <c r="H153" s="4">
        <v>61</v>
      </c>
      <c r="I153" s="4">
        <v>50</v>
      </c>
      <c r="K153" s="4">
        <v>5</v>
      </c>
      <c r="L153" s="4">
        <v>36</v>
      </c>
      <c r="M153" s="4">
        <v>15</v>
      </c>
      <c r="N153" s="4">
        <v>33</v>
      </c>
      <c r="O153" s="4">
        <v>52</v>
      </c>
      <c r="P153" s="4">
        <v>50</v>
      </c>
      <c r="R153" s="4">
        <v>50</v>
      </c>
      <c r="S153" s="4">
        <v>20</v>
      </c>
      <c r="T153" s="4">
        <v>60</v>
      </c>
      <c r="U153" s="4">
        <v>50</v>
      </c>
      <c r="V153" s="4">
        <v>33</v>
      </c>
      <c r="W153" s="4">
        <v>52</v>
      </c>
      <c r="Y153" s="4">
        <v>80</v>
      </c>
      <c r="Z153" s="4">
        <v>45</v>
      </c>
      <c r="AA153" s="4">
        <v>12</v>
      </c>
      <c r="AB153" s="4">
        <v>13</v>
      </c>
      <c r="AC153" s="4">
        <v>50</v>
      </c>
      <c r="AD153" s="4">
        <v>50</v>
      </c>
      <c r="AF153" s="4">
        <v>4</v>
      </c>
      <c r="AG153" s="4">
        <v>5</v>
      </c>
      <c r="AK153">
        <f t="shared" si="36"/>
        <v>303</v>
      </c>
      <c r="AL153">
        <f t="shared" si="37"/>
        <v>191</v>
      </c>
      <c r="AM153">
        <f t="shared" si="38"/>
        <v>265</v>
      </c>
      <c r="AN153">
        <f t="shared" si="39"/>
        <v>259</v>
      </c>
      <c r="AO153">
        <f t="shared" si="43"/>
        <v>152</v>
      </c>
      <c r="AP153">
        <f t="shared" si="40"/>
        <v>196</v>
      </c>
      <c r="AQ153">
        <f t="shared" si="41"/>
        <v>202</v>
      </c>
      <c r="AS153">
        <f t="shared" si="42"/>
        <v>1568</v>
      </c>
    </row>
    <row r="154" spans="2:45" ht="15.6" x14ac:dyDescent="0.3">
      <c r="B154" s="7" t="s">
        <v>76</v>
      </c>
      <c r="D154" s="4">
        <v>33</v>
      </c>
      <c r="E154" s="4">
        <v>22</v>
      </c>
      <c r="F154" s="4">
        <v>65</v>
      </c>
      <c r="G154" s="4">
        <v>31</v>
      </c>
      <c r="H154" s="4">
        <v>22</v>
      </c>
      <c r="I154" s="4">
        <v>25</v>
      </c>
      <c r="K154" s="4">
        <v>29</v>
      </c>
      <c r="L154" s="4">
        <v>22</v>
      </c>
      <c r="M154" s="4">
        <v>66</v>
      </c>
      <c r="N154" s="4">
        <v>26</v>
      </c>
      <c r="O154" s="4">
        <v>29</v>
      </c>
      <c r="P154" s="4">
        <v>25</v>
      </c>
      <c r="R154" s="4">
        <v>25</v>
      </c>
      <c r="S154" s="4">
        <v>23</v>
      </c>
      <c r="T154" s="4">
        <v>33</v>
      </c>
      <c r="U154" s="4">
        <v>22</v>
      </c>
      <c r="V154" s="4">
        <v>26</v>
      </c>
      <c r="W154" s="4">
        <v>29</v>
      </c>
      <c r="Y154" s="4">
        <v>6</v>
      </c>
      <c r="Z154" s="4">
        <v>20</v>
      </c>
      <c r="AA154" s="4">
        <v>5</v>
      </c>
      <c r="AB154" s="4">
        <v>24</v>
      </c>
      <c r="AC154" s="4">
        <v>25</v>
      </c>
      <c r="AD154" s="4">
        <v>25</v>
      </c>
      <c r="AF154" s="4">
        <v>11</v>
      </c>
      <c r="AG154" s="4">
        <v>9</v>
      </c>
      <c r="AK154">
        <f t="shared" si="36"/>
        <v>198</v>
      </c>
      <c r="AL154">
        <f t="shared" si="37"/>
        <v>197</v>
      </c>
      <c r="AM154">
        <f t="shared" si="38"/>
        <v>158</v>
      </c>
      <c r="AN154">
        <f t="shared" si="39"/>
        <v>125</v>
      </c>
      <c r="AO154">
        <f t="shared" si="43"/>
        <v>103</v>
      </c>
      <c r="AP154">
        <f t="shared" si="40"/>
        <v>102</v>
      </c>
      <c r="AQ154">
        <f t="shared" si="41"/>
        <v>104</v>
      </c>
      <c r="AS154">
        <f t="shared" si="42"/>
        <v>987</v>
      </c>
    </row>
    <row r="155" spans="2:45" ht="15.6" x14ac:dyDescent="0.3">
      <c r="B155" s="7" t="s">
        <v>77</v>
      </c>
      <c r="D155" s="4">
        <v>44</v>
      </c>
      <c r="E155" s="4">
        <v>52</v>
      </c>
      <c r="F155" s="4">
        <v>30</v>
      </c>
      <c r="G155" s="4">
        <v>10</v>
      </c>
      <c r="H155" s="4">
        <v>10</v>
      </c>
      <c r="I155" s="4">
        <v>22</v>
      </c>
      <c r="K155" s="4">
        <v>11</v>
      </c>
      <c r="L155" s="4">
        <v>22</v>
      </c>
      <c r="M155" s="4">
        <v>22</v>
      </c>
      <c r="N155" s="4">
        <v>16</v>
      </c>
      <c r="O155" s="4">
        <v>33</v>
      </c>
      <c r="P155" s="4">
        <v>22</v>
      </c>
      <c r="R155" s="4">
        <v>22</v>
      </c>
      <c r="S155" s="4">
        <v>8</v>
      </c>
      <c r="T155" s="4">
        <v>44</v>
      </c>
      <c r="U155" s="4">
        <v>52</v>
      </c>
      <c r="V155" s="4">
        <v>16</v>
      </c>
      <c r="W155" s="4">
        <v>33</v>
      </c>
      <c r="Y155" s="4">
        <v>32</v>
      </c>
      <c r="Z155" s="4">
        <v>15</v>
      </c>
      <c r="AA155" s="4">
        <v>36</v>
      </c>
      <c r="AB155" s="4">
        <v>3</v>
      </c>
      <c r="AC155" s="4">
        <v>22</v>
      </c>
      <c r="AD155" s="4">
        <v>22</v>
      </c>
      <c r="AF155" s="4">
        <v>13</v>
      </c>
      <c r="AG155" s="4">
        <v>14</v>
      </c>
      <c r="AK155">
        <f t="shared" si="36"/>
        <v>168</v>
      </c>
      <c r="AL155">
        <f t="shared" si="37"/>
        <v>126</v>
      </c>
      <c r="AM155">
        <f t="shared" si="38"/>
        <v>175</v>
      </c>
      <c r="AN155">
        <f t="shared" si="39"/>
        <v>157</v>
      </c>
      <c r="AO155">
        <f t="shared" si="43"/>
        <v>81</v>
      </c>
      <c r="AP155">
        <f t="shared" si="40"/>
        <v>81</v>
      </c>
      <c r="AQ155">
        <f t="shared" si="41"/>
        <v>99</v>
      </c>
      <c r="AS155">
        <f t="shared" si="42"/>
        <v>887</v>
      </c>
    </row>
    <row r="156" spans="2:45" ht="15.6" x14ac:dyDescent="0.3">
      <c r="B156" s="7" t="s">
        <v>78</v>
      </c>
      <c r="D156" s="4">
        <v>54</v>
      </c>
      <c r="E156" s="4">
        <v>6</v>
      </c>
      <c r="F156" s="4">
        <v>26</v>
      </c>
      <c r="G156" s="4">
        <v>15</v>
      </c>
      <c r="H156" s="4">
        <v>16</v>
      </c>
      <c r="I156" s="4">
        <v>30</v>
      </c>
      <c r="K156" s="4">
        <v>33</v>
      </c>
      <c r="L156" s="4">
        <v>30</v>
      </c>
      <c r="M156" s="4">
        <v>25</v>
      </c>
      <c r="N156" s="4">
        <v>24</v>
      </c>
      <c r="O156" s="4">
        <v>35</v>
      </c>
      <c r="P156" s="4">
        <v>30</v>
      </c>
      <c r="R156" s="4">
        <v>30</v>
      </c>
      <c r="S156" s="4">
        <v>25</v>
      </c>
      <c r="T156" s="4">
        <v>54</v>
      </c>
      <c r="U156" s="4">
        <v>6</v>
      </c>
      <c r="V156" s="4">
        <v>24</v>
      </c>
      <c r="W156" s="4">
        <v>35</v>
      </c>
      <c r="Y156" s="4">
        <v>24</v>
      </c>
      <c r="Z156" s="4">
        <v>20</v>
      </c>
      <c r="AA156" s="4">
        <v>25</v>
      </c>
      <c r="AB156" s="4">
        <v>2</v>
      </c>
      <c r="AC156" s="4">
        <v>30</v>
      </c>
      <c r="AD156" s="4">
        <v>30</v>
      </c>
      <c r="AF156" s="4">
        <v>12</v>
      </c>
      <c r="AG156" s="4">
        <v>16</v>
      </c>
      <c r="AK156">
        <f t="shared" si="36"/>
        <v>147</v>
      </c>
      <c r="AL156">
        <f t="shared" si="37"/>
        <v>177</v>
      </c>
      <c r="AM156">
        <f t="shared" si="38"/>
        <v>174</v>
      </c>
      <c r="AN156">
        <f t="shared" si="39"/>
        <v>159</v>
      </c>
      <c r="AO156">
        <f t="shared" si="43"/>
        <v>47</v>
      </c>
      <c r="AP156">
        <f t="shared" si="40"/>
        <v>105</v>
      </c>
      <c r="AQ156">
        <f t="shared" si="41"/>
        <v>125</v>
      </c>
      <c r="AS156">
        <f t="shared" si="42"/>
        <v>934</v>
      </c>
    </row>
    <row r="157" spans="2:45" ht="15.6" x14ac:dyDescent="0.3">
      <c r="B157" s="7" t="s">
        <v>79</v>
      </c>
      <c r="D157" s="4">
        <v>12</v>
      </c>
      <c r="E157" s="4">
        <v>4</v>
      </c>
      <c r="F157" s="4">
        <v>20</v>
      </c>
      <c r="G157" s="4">
        <v>26</v>
      </c>
      <c r="H157" s="4">
        <v>19</v>
      </c>
      <c r="I157" s="4">
        <v>15</v>
      </c>
      <c r="K157" s="4">
        <v>46</v>
      </c>
      <c r="L157" s="4">
        <v>15</v>
      </c>
      <c r="M157" s="4">
        <v>45</v>
      </c>
      <c r="N157" s="4">
        <v>22</v>
      </c>
      <c r="O157" s="4">
        <v>12</v>
      </c>
      <c r="P157" s="4">
        <v>15</v>
      </c>
      <c r="R157" s="4">
        <v>15</v>
      </c>
      <c r="S157" s="4">
        <v>20</v>
      </c>
      <c r="T157" s="4">
        <v>12</v>
      </c>
      <c r="U157" s="4">
        <v>4</v>
      </c>
      <c r="V157" s="4">
        <v>22</v>
      </c>
      <c r="W157" s="4">
        <v>12</v>
      </c>
      <c r="Y157" s="4">
        <v>19</v>
      </c>
      <c r="Z157" s="4">
        <v>16</v>
      </c>
      <c r="AA157" s="4">
        <v>2</v>
      </c>
      <c r="AB157" s="4">
        <v>63</v>
      </c>
      <c r="AC157" s="4">
        <v>15</v>
      </c>
      <c r="AD157" s="4">
        <v>15</v>
      </c>
      <c r="AF157" s="4">
        <v>13</v>
      </c>
      <c r="AG157" s="4">
        <v>13</v>
      </c>
      <c r="AK157">
        <f t="shared" si="36"/>
        <v>96</v>
      </c>
      <c r="AL157">
        <f t="shared" si="37"/>
        <v>155</v>
      </c>
      <c r="AM157">
        <f t="shared" si="38"/>
        <v>85</v>
      </c>
      <c r="AN157">
        <f t="shared" si="39"/>
        <v>156</v>
      </c>
      <c r="AO157">
        <f t="shared" si="43"/>
        <v>115</v>
      </c>
      <c r="AP157">
        <f t="shared" si="40"/>
        <v>68</v>
      </c>
      <c r="AQ157">
        <f t="shared" si="41"/>
        <v>57</v>
      </c>
      <c r="AS157">
        <f t="shared" si="42"/>
        <v>732</v>
      </c>
    </row>
    <row r="158" spans="2:45" ht="15.6" x14ac:dyDescent="0.3">
      <c r="B158" s="7" t="s">
        <v>80</v>
      </c>
      <c r="D158" s="4">
        <v>0</v>
      </c>
      <c r="E158" s="4">
        <v>78</v>
      </c>
      <c r="F158" s="4">
        <v>36</v>
      </c>
      <c r="G158" s="4">
        <v>63</v>
      </c>
      <c r="H158" s="4">
        <v>26</v>
      </c>
      <c r="I158" s="4">
        <v>87</v>
      </c>
      <c r="K158" s="4">
        <v>136</v>
      </c>
      <c r="L158" s="4">
        <v>87</v>
      </c>
      <c r="M158" s="4">
        <v>12</v>
      </c>
      <c r="N158" s="4">
        <v>63</v>
      </c>
      <c r="O158" s="4">
        <v>96</v>
      </c>
      <c r="P158" s="4">
        <v>87</v>
      </c>
      <c r="R158" s="4">
        <v>87</v>
      </c>
      <c r="S158" s="4">
        <v>56</v>
      </c>
      <c r="T158" s="4">
        <v>0</v>
      </c>
      <c r="U158" s="4">
        <v>78</v>
      </c>
      <c r="V158" s="4">
        <v>63</v>
      </c>
      <c r="W158" s="4">
        <v>96</v>
      </c>
      <c r="Y158" s="4">
        <v>65</v>
      </c>
      <c r="Z158" s="4">
        <v>87</v>
      </c>
      <c r="AA158" s="4">
        <v>60</v>
      </c>
      <c r="AB158" s="4">
        <v>60</v>
      </c>
      <c r="AC158" s="4">
        <v>87</v>
      </c>
      <c r="AD158" s="4">
        <v>87</v>
      </c>
      <c r="AF158" s="4">
        <v>16</v>
      </c>
      <c r="AG158" s="4">
        <v>13</v>
      </c>
      <c r="AK158">
        <f t="shared" si="36"/>
        <v>290</v>
      </c>
      <c r="AL158">
        <f t="shared" si="37"/>
        <v>481</v>
      </c>
      <c r="AM158">
        <f t="shared" si="38"/>
        <v>380</v>
      </c>
      <c r="AN158">
        <f t="shared" si="39"/>
        <v>475</v>
      </c>
      <c r="AO158">
        <f t="shared" si="43"/>
        <v>264</v>
      </c>
      <c r="AP158">
        <f t="shared" si="40"/>
        <v>272</v>
      </c>
      <c r="AQ158">
        <f>SUM(I158,P158,W158,AD158)</f>
        <v>357</v>
      </c>
      <c r="AS158">
        <f t="shared" si="42"/>
        <v>2519</v>
      </c>
    </row>
    <row r="159" spans="2:45" ht="15.6" x14ac:dyDescent="0.3">
      <c r="B159" s="7" t="s">
        <v>81</v>
      </c>
      <c r="D159" s="4">
        <v>123</v>
      </c>
      <c r="E159" s="4">
        <v>100</v>
      </c>
      <c r="F159" s="4">
        <v>69</v>
      </c>
      <c r="G159" s="4">
        <v>143</v>
      </c>
      <c r="H159" s="4">
        <v>120</v>
      </c>
      <c r="I159" s="4">
        <v>168</v>
      </c>
      <c r="K159" s="4">
        <v>152</v>
      </c>
      <c r="L159" s="4">
        <v>80</v>
      </c>
      <c r="M159" s="4">
        <v>16</v>
      </c>
      <c r="N159" s="4">
        <v>148</v>
      </c>
      <c r="O159" s="4">
        <v>185</v>
      </c>
      <c r="P159" s="4">
        <v>168</v>
      </c>
      <c r="R159" s="4">
        <v>168</v>
      </c>
      <c r="S159" s="4">
        <v>120</v>
      </c>
      <c r="T159" s="4">
        <v>123</v>
      </c>
      <c r="U159" s="4">
        <v>100</v>
      </c>
      <c r="V159" s="4">
        <v>148</v>
      </c>
      <c r="W159" s="4">
        <v>185</v>
      </c>
      <c r="Y159" s="4">
        <v>85</v>
      </c>
      <c r="Z159" s="4">
        <v>170</v>
      </c>
      <c r="AA159" s="4">
        <v>92</v>
      </c>
      <c r="AB159" s="4">
        <v>100</v>
      </c>
      <c r="AC159" s="4">
        <v>168</v>
      </c>
      <c r="AD159" s="4">
        <v>168</v>
      </c>
      <c r="AF159" s="4">
        <v>4</v>
      </c>
      <c r="AG159" s="4">
        <v>15</v>
      </c>
      <c r="AK159">
        <f t="shared" si="36"/>
        <v>723</v>
      </c>
      <c r="AL159">
        <f t="shared" si="37"/>
        <v>749</v>
      </c>
      <c r="AM159">
        <f t="shared" si="38"/>
        <v>844</v>
      </c>
      <c r="AN159">
        <f t="shared" si="39"/>
        <v>802</v>
      </c>
      <c r="AO159">
        <f t="shared" si="43"/>
        <v>491</v>
      </c>
      <c r="AP159">
        <f t="shared" si="40"/>
        <v>621</v>
      </c>
      <c r="AQ159">
        <f t="shared" si="41"/>
        <v>689</v>
      </c>
      <c r="AS159">
        <f t="shared" si="42"/>
        <v>4919</v>
      </c>
    </row>
    <row r="160" spans="2:45" ht="15.6" x14ac:dyDescent="0.3">
      <c r="B160" s="7" t="s">
        <v>82</v>
      </c>
      <c r="D160" s="4">
        <v>20</v>
      </c>
      <c r="E160" s="4">
        <v>80</v>
      </c>
      <c r="F160" s="4">
        <v>59</v>
      </c>
      <c r="G160" s="4">
        <v>89</v>
      </c>
      <c r="H160" s="4">
        <v>90</v>
      </c>
      <c r="I160" s="4">
        <v>100</v>
      </c>
      <c r="K160" s="4">
        <v>64</v>
      </c>
      <c r="L160" s="4">
        <v>96</v>
      </c>
      <c r="M160" s="4">
        <v>55</v>
      </c>
      <c r="N160" s="4">
        <v>123</v>
      </c>
      <c r="O160" s="4">
        <v>125</v>
      </c>
      <c r="P160" s="4">
        <v>60</v>
      </c>
      <c r="R160" s="4">
        <v>100</v>
      </c>
      <c r="S160" s="4">
        <v>60</v>
      </c>
      <c r="T160" s="4">
        <v>20</v>
      </c>
      <c r="U160" s="4">
        <v>80</v>
      </c>
      <c r="V160" s="4">
        <v>123</v>
      </c>
      <c r="W160" s="4">
        <v>125</v>
      </c>
      <c r="Y160" s="4">
        <v>62</v>
      </c>
      <c r="Z160" s="4">
        <v>50</v>
      </c>
      <c r="AA160" s="4">
        <v>65</v>
      </c>
      <c r="AB160" s="4">
        <v>2</v>
      </c>
      <c r="AC160" s="4">
        <v>100</v>
      </c>
      <c r="AD160" s="4">
        <v>60</v>
      </c>
      <c r="AF160" s="4">
        <v>0</v>
      </c>
      <c r="AG160" s="4">
        <v>9</v>
      </c>
      <c r="AK160">
        <f t="shared" si="36"/>
        <v>438</v>
      </c>
      <c r="AL160">
        <f t="shared" si="37"/>
        <v>523</v>
      </c>
      <c r="AM160">
        <f t="shared" si="38"/>
        <v>508</v>
      </c>
      <c r="AN160">
        <f t="shared" si="39"/>
        <v>348</v>
      </c>
      <c r="AO160">
        <f t="shared" si="43"/>
        <v>294</v>
      </c>
      <c r="AP160">
        <f t="shared" si="40"/>
        <v>438</v>
      </c>
      <c r="AQ160">
        <f t="shared" si="41"/>
        <v>345</v>
      </c>
      <c r="AS160">
        <f t="shared" si="42"/>
        <v>2894</v>
      </c>
    </row>
    <row r="161" spans="2:45" ht="15.6" x14ac:dyDescent="0.3">
      <c r="B161" s="7" t="s">
        <v>83</v>
      </c>
      <c r="D161" s="4">
        <v>2</v>
      </c>
      <c r="E161" s="4">
        <v>61</v>
      </c>
      <c r="F161" s="4">
        <v>2</v>
      </c>
      <c r="G161" s="4">
        <v>2</v>
      </c>
      <c r="H161" s="4">
        <v>2</v>
      </c>
      <c r="I161" s="4">
        <v>0</v>
      </c>
      <c r="K161" s="4">
        <v>2</v>
      </c>
      <c r="L161" s="4">
        <v>13</v>
      </c>
      <c r="M161" s="4">
        <v>6</v>
      </c>
      <c r="N161" s="4">
        <v>2</v>
      </c>
      <c r="O161" s="4">
        <v>3</v>
      </c>
      <c r="P161" s="4">
        <v>0</v>
      </c>
      <c r="R161" s="4">
        <v>0</v>
      </c>
      <c r="S161" s="4">
        <v>90</v>
      </c>
      <c r="T161" s="4">
        <v>2</v>
      </c>
      <c r="U161" s="4">
        <v>61</v>
      </c>
      <c r="V161" s="4">
        <v>2</v>
      </c>
      <c r="W161" s="4">
        <v>3</v>
      </c>
      <c r="Y161" s="4">
        <v>2</v>
      </c>
      <c r="Z161" s="4">
        <v>3</v>
      </c>
      <c r="AA161" s="4">
        <v>9</v>
      </c>
      <c r="AB161" s="4">
        <v>0</v>
      </c>
      <c r="AC161" s="4">
        <v>0</v>
      </c>
      <c r="AD161" s="4">
        <v>0</v>
      </c>
      <c r="AF161" s="4">
        <v>0</v>
      </c>
      <c r="AG161" s="4">
        <v>5</v>
      </c>
      <c r="AK161">
        <f t="shared" si="36"/>
        <v>69</v>
      </c>
      <c r="AL161">
        <f t="shared" si="37"/>
        <v>26</v>
      </c>
      <c r="AM161">
        <f t="shared" si="38"/>
        <v>158</v>
      </c>
      <c r="AN161">
        <f t="shared" si="39"/>
        <v>19</v>
      </c>
      <c r="AO161">
        <f t="shared" si="43"/>
        <v>65</v>
      </c>
      <c r="AP161">
        <f t="shared" si="40"/>
        <v>7</v>
      </c>
      <c r="AQ161">
        <f t="shared" si="41"/>
        <v>3</v>
      </c>
      <c r="AS161">
        <f t="shared" si="42"/>
        <v>347</v>
      </c>
    </row>
    <row r="162" spans="2:45" ht="15.6" x14ac:dyDescent="0.3">
      <c r="B162" s="7" t="s">
        <v>84</v>
      </c>
      <c r="D162" s="4">
        <v>25</v>
      </c>
      <c r="E162" s="4">
        <v>25</v>
      </c>
      <c r="F162" s="4">
        <v>80</v>
      </c>
      <c r="G162" s="4">
        <v>80</v>
      </c>
      <c r="H162" s="4">
        <v>80</v>
      </c>
      <c r="I162" s="4">
        <v>90</v>
      </c>
      <c r="K162" s="4">
        <v>85</v>
      </c>
      <c r="L162" s="4">
        <v>80</v>
      </c>
      <c r="M162" s="4">
        <v>93</v>
      </c>
      <c r="N162" s="4">
        <v>46</v>
      </c>
      <c r="O162" s="4">
        <v>96</v>
      </c>
      <c r="P162" s="4">
        <v>90</v>
      </c>
      <c r="R162" s="4">
        <v>90</v>
      </c>
      <c r="S162" s="4">
        <v>50</v>
      </c>
      <c r="T162" s="4">
        <v>25</v>
      </c>
      <c r="U162" s="4">
        <v>25</v>
      </c>
      <c r="V162" s="4">
        <v>46</v>
      </c>
      <c r="W162" s="4">
        <v>96</v>
      </c>
      <c r="Y162" s="4">
        <v>32</v>
      </c>
      <c r="Z162" s="4">
        <v>90</v>
      </c>
      <c r="AA162" s="4">
        <v>56</v>
      </c>
      <c r="AB162" s="4">
        <v>90</v>
      </c>
      <c r="AC162" s="4">
        <v>90</v>
      </c>
      <c r="AD162" s="4">
        <v>90</v>
      </c>
      <c r="AF162" s="4">
        <v>23</v>
      </c>
      <c r="AG162" s="4">
        <v>14</v>
      </c>
      <c r="AK162">
        <f t="shared" si="36"/>
        <v>380</v>
      </c>
      <c r="AL162">
        <f t="shared" si="37"/>
        <v>490</v>
      </c>
      <c r="AM162">
        <f t="shared" si="38"/>
        <v>332</v>
      </c>
      <c r="AN162">
        <f t="shared" si="39"/>
        <v>485</v>
      </c>
      <c r="AO162">
        <f t="shared" si="43"/>
        <v>241</v>
      </c>
      <c r="AP162">
        <f t="shared" si="40"/>
        <v>312</v>
      </c>
      <c r="AQ162">
        <f t="shared" si="41"/>
        <v>366</v>
      </c>
      <c r="AS162">
        <f t="shared" si="42"/>
        <v>2606</v>
      </c>
    </row>
    <row r="163" spans="2:45" ht="15.6" x14ac:dyDescent="0.3">
      <c r="B163" s="7" t="s">
        <v>85</v>
      </c>
      <c r="D163" s="4">
        <v>3</v>
      </c>
      <c r="E163" s="4">
        <v>45</v>
      </c>
      <c r="F163" s="4">
        <v>120</v>
      </c>
      <c r="G163" s="4">
        <v>93</v>
      </c>
      <c r="H163" s="4">
        <v>36</v>
      </c>
      <c r="I163" s="4">
        <v>100</v>
      </c>
      <c r="K163" s="4">
        <v>95</v>
      </c>
      <c r="L163" s="4">
        <v>26</v>
      </c>
      <c r="M163" s="4">
        <v>25</v>
      </c>
      <c r="N163" s="4">
        <v>80</v>
      </c>
      <c r="O163" s="4">
        <v>85</v>
      </c>
      <c r="P163" s="4">
        <v>100</v>
      </c>
      <c r="R163" s="4">
        <v>100</v>
      </c>
      <c r="S163" s="4">
        <v>20</v>
      </c>
      <c r="T163" s="4">
        <v>3</v>
      </c>
      <c r="U163" s="4">
        <v>45</v>
      </c>
      <c r="V163" s="4">
        <v>80</v>
      </c>
      <c r="W163" s="4">
        <v>85</v>
      </c>
      <c r="Y163" s="4">
        <v>5</v>
      </c>
      <c r="Z163" s="4">
        <v>100</v>
      </c>
      <c r="AA163" s="4">
        <v>90</v>
      </c>
      <c r="AB163" s="4">
        <v>100</v>
      </c>
      <c r="AC163" s="4">
        <v>50</v>
      </c>
      <c r="AD163" s="4">
        <v>100</v>
      </c>
      <c r="AF163" s="4">
        <v>13</v>
      </c>
      <c r="AG163" s="4">
        <v>66</v>
      </c>
      <c r="AK163">
        <f t="shared" si="36"/>
        <v>397</v>
      </c>
      <c r="AL163">
        <f t="shared" si="37"/>
        <v>411</v>
      </c>
      <c r="AM163">
        <f t="shared" si="38"/>
        <v>333</v>
      </c>
      <c r="AN163">
        <f t="shared" si="39"/>
        <v>524</v>
      </c>
      <c r="AO163">
        <f t="shared" si="43"/>
        <v>318</v>
      </c>
      <c r="AP163">
        <f t="shared" si="40"/>
        <v>251</v>
      </c>
      <c r="AQ163">
        <f t="shared" si="41"/>
        <v>385</v>
      </c>
      <c r="AS163">
        <f t="shared" si="42"/>
        <v>2619</v>
      </c>
    </row>
    <row r="164" spans="2:45" ht="15.6" x14ac:dyDescent="0.3">
      <c r="B164" s="7" t="s">
        <v>86</v>
      </c>
      <c r="D164" s="4">
        <v>4</v>
      </c>
      <c r="E164" s="4">
        <v>8</v>
      </c>
      <c r="F164" s="4">
        <v>0</v>
      </c>
      <c r="G164" s="4">
        <v>3</v>
      </c>
      <c r="H164" s="4">
        <v>5</v>
      </c>
      <c r="I164" s="4">
        <v>2</v>
      </c>
      <c r="K164" s="4">
        <v>6</v>
      </c>
      <c r="L164" s="4">
        <v>62</v>
      </c>
      <c r="M164" s="4">
        <v>45</v>
      </c>
      <c r="N164" s="4">
        <v>6</v>
      </c>
      <c r="O164" s="4">
        <v>13</v>
      </c>
      <c r="P164" s="4">
        <v>2</v>
      </c>
      <c r="R164" s="4">
        <v>2</v>
      </c>
      <c r="S164" s="4">
        <v>5</v>
      </c>
      <c r="T164" s="4">
        <v>4</v>
      </c>
      <c r="U164" s="4">
        <v>8</v>
      </c>
      <c r="V164" s="4">
        <v>6</v>
      </c>
      <c r="W164" s="4">
        <v>13</v>
      </c>
      <c r="Y164" s="4">
        <v>35</v>
      </c>
      <c r="Z164" s="4">
        <v>2</v>
      </c>
      <c r="AA164" s="4">
        <v>2</v>
      </c>
      <c r="AB164" s="4">
        <v>2</v>
      </c>
      <c r="AC164" s="4">
        <v>63</v>
      </c>
      <c r="AD164" s="4">
        <v>2</v>
      </c>
      <c r="AF164" s="4">
        <v>12</v>
      </c>
      <c r="AG164" s="4">
        <v>23</v>
      </c>
      <c r="AK164">
        <f t="shared" si="36"/>
        <v>22</v>
      </c>
      <c r="AL164">
        <f t="shared" si="37"/>
        <v>134</v>
      </c>
      <c r="AM164">
        <f t="shared" si="38"/>
        <v>38</v>
      </c>
      <c r="AN164">
        <f t="shared" si="39"/>
        <v>141</v>
      </c>
      <c r="AO164">
        <f t="shared" si="43"/>
        <v>19</v>
      </c>
      <c r="AP164">
        <f t="shared" si="40"/>
        <v>87</v>
      </c>
      <c r="AQ164">
        <f>SUM(I164,P164,W164,AD164)</f>
        <v>19</v>
      </c>
      <c r="AS164">
        <f t="shared" si="42"/>
        <v>460</v>
      </c>
    </row>
    <row r="165" spans="2:45" ht="15.6" x14ac:dyDescent="0.3">
      <c r="B165" s="7" t="s">
        <v>87</v>
      </c>
      <c r="D165" s="4">
        <v>20</v>
      </c>
      <c r="E165" s="4">
        <v>17</v>
      </c>
      <c r="F165" s="4">
        <v>0</v>
      </c>
      <c r="G165" s="4">
        <v>14</v>
      </c>
      <c r="H165" s="4">
        <v>16</v>
      </c>
      <c r="I165" s="4">
        <v>16</v>
      </c>
      <c r="K165" s="4">
        <v>22</v>
      </c>
      <c r="L165" s="4">
        <v>12</v>
      </c>
      <c r="M165" s="4">
        <v>16</v>
      </c>
      <c r="N165" s="4">
        <v>15</v>
      </c>
      <c r="O165" s="4">
        <v>12</v>
      </c>
      <c r="P165" s="4">
        <v>16</v>
      </c>
      <c r="R165" s="4">
        <v>16</v>
      </c>
      <c r="S165" s="4">
        <v>6</v>
      </c>
      <c r="T165" s="4">
        <v>20</v>
      </c>
      <c r="U165" s="4">
        <v>17</v>
      </c>
      <c r="V165" s="4">
        <v>15</v>
      </c>
      <c r="W165" s="4">
        <v>12</v>
      </c>
      <c r="Y165" s="4">
        <v>46</v>
      </c>
      <c r="Z165" s="4">
        <v>16</v>
      </c>
      <c r="AA165" s="4">
        <v>16</v>
      </c>
      <c r="AB165" s="4">
        <v>16</v>
      </c>
      <c r="AC165" s="4">
        <v>12</v>
      </c>
      <c r="AD165" s="4">
        <v>16</v>
      </c>
      <c r="AF165" s="4">
        <v>3</v>
      </c>
      <c r="AG165" s="4">
        <v>6</v>
      </c>
      <c r="AK165">
        <f t="shared" si="36"/>
        <v>83</v>
      </c>
      <c r="AL165">
        <f t="shared" si="37"/>
        <v>93</v>
      </c>
      <c r="AM165">
        <f t="shared" si="38"/>
        <v>86</v>
      </c>
      <c r="AN165">
        <f t="shared" si="39"/>
        <v>131</v>
      </c>
      <c r="AO165">
        <f t="shared" si="43"/>
        <v>62</v>
      </c>
      <c r="AP165">
        <f t="shared" si="40"/>
        <v>55</v>
      </c>
      <c r="AQ165">
        <f t="shared" si="41"/>
        <v>60</v>
      </c>
      <c r="AS165">
        <f t="shared" si="42"/>
        <v>570</v>
      </c>
    </row>
    <row r="166" spans="2:45" ht="15.6" x14ac:dyDescent="0.3">
      <c r="B166" s="7" t="s">
        <v>88</v>
      </c>
      <c r="D166" s="4">
        <v>4</v>
      </c>
      <c r="E166" s="4">
        <v>4</v>
      </c>
      <c r="F166" s="4">
        <v>25</v>
      </c>
      <c r="G166" s="4">
        <v>15</v>
      </c>
      <c r="H166" s="4">
        <v>15</v>
      </c>
      <c r="I166" s="4">
        <v>20</v>
      </c>
      <c r="K166" s="4">
        <v>36</v>
      </c>
      <c r="L166" s="4">
        <v>2</v>
      </c>
      <c r="M166" s="4">
        <v>6</v>
      </c>
      <c r="N166" s="4">
        <v>13</v>
      </c>
      <c r="O166" s="4">
        <v>20</v>
      </c>
      <c r="P166" s="4">
        <v>20</v>
      </c>
      <c r="R166" s="4">
        <v>20</v>
      </c>
      <c r="S166" s="4">
        <v>20</v>
      </c>
      <c r="T166" s="4">
        <v>4</v>
      </c>
      <c r="U166" s="4">
        <v>4</v>
      </c>
      <c r="V166" s="4">
        <v>13</v>
      </c>
      <c r="W166" s="4">
        <v>20</v>
      </c>
      <c r="Y166" s="4">
        <v>2</v>
      </c>
      <c r="Z166" s="4">
        <v>20</v>
      </c>
      <c r="AA166" s="4">
        <v>20</v>
      </c>
      <c r="AB166" s="4">
        <v>20</v>
      </c>
      <c r="AC166" s="4">
        <v>32</v>
      </c>
      <c r="AD166" s="4">
        <v>20</v>
      </c>
      <c r="AF166" s="4">
        <v>50</v>
      </c>
      <c r="AG166" s="4">
        <v>88</v>
      </c>
      <c r="AK166">
        <f t="shared" si="36"/>
        <v>83</v>
      </c>
      <c r="AL166">
        <f t="shared" si="37"/>
        <v>97</v>
      </c>
      <c r="AM166">
        <f t="shared" si="38"/>
        <v>81</v>
      </c>
      <c r="AN166">
        <f t="shared" si="39"/>
        <v>252</v>
      </c>
      <c r="AO166">
        <f t="shared" si="43"/>
        <v>52</v>
      </c>
      <c r="AP166">
        <f t="shared" si="40"/>
        <v>80</v>
      </c>
      <c r="AQ166">
        <f t="shared" si="41"/>
        <v>80</v>
      </c>
      <c r="AS166">
        <f t="shared" si="42"/>
        <v>725</v>
      </c>
    </row>
    <row r="167" spans="2:45" ht="15.6" x14ac:dyDescent="0.3">
      <c r="B167" s="7" t="s">
        <v>89</v>
      </c>
      <c r="D167" s="4">
        <v>6</v>
      </c>
      <c r="E167" s="4">
        <v>5</v>
      </c>
      <c r="F167" s="4">
        <v>19</v>
      </c>
      <c r="G167" s="4">
        <v>18</v>
      </c>
      <c r="H167" s="4">
        <v>8</v>
      </c>
      <c r="I167" s="4">
        <v>15</v>
      </c>
      <c r="K167" s="4">
        <v>18</v>
      </c>
      <c r="L167" s="4">
        <v>15</v>
      </c>
      <c r="M167" s="4">
        <v>12</v>
      </c>
      <c r="N167" s="4">
        <v>14</v>
      </c>
      <c r="O167" s="4">
        <v>15</v>
      </c>
      <c r="P167" s="4">
        <v>15</v>
      </c>
      <c r="R167" s="4">
        <v>15</v>
      </c>
      <c r="S167" s="4">
        <v>20</v>
      </c>
      <c r="T167" s="4">
        <v>6</v>
      </c>
      <c r="U167" s="4">
        <v>5</v>
      </c>
      <c r="V167" s="4">
        <v>14</v>
      </c>
      <c r="W167" s="4">
        <v>15</v>
      </c>
      <c r="Y167" s="4">
        <v>5</v>
      </c>
      <c r="Z167" s="4">
        <v>15</v>
      </c>
      <c r="AA167" s="4">
        <v>15</v>
      </c>
      <c r="AB167" s="4">
        <v>15</v>
      </c>
      <c r="AC167" s="4">
        <v>16</v>
      </c>
      <c r="AD167" s="4">
        <v>15</v>
      </c>
      <c r="AF167" s="4">
        <v>1</v>
      </c>
      <c r="AG167" s="4">
        <v>2</v>
      </c>
      <c r="AK167">
        <f t="shared" si="36"/>
        <v>71</v>
      </c>
      <c r="AL167">
        <f t="shared" si="37"/>
        <v>89</v>
      </c>
      <c r="AM167">
        <f t="shared" si="38"/>
        <v>75</v>
      </c>
      <c r="AN167">
        <f t="shared" si="39"/>
        <v>84</v>
      </c>
      <c r="AO167">
        <f t="shared" si="43"/>
        <v>52</v>
      </c>
      <c r="AP167">
        <f t="shared" si="40"/>
        <v>53</v>
      </c>
      <c r="AQ167">
        <f t="shared" si="41"/>
        <v>60</v>
      </c>
      <c r="AS167">
        <f t="shared" si="42"/>
        <v>484</v>
      </c>
    </row>
    <row r="168" spans="2:45" ht="15.6" x14ac:dyDescent="0.3">
      <c r="B168" s="7" t="s">
        <v>90</v>
      </c>
      <c r="D168" s="4">
        <v>12</v>
      </c>
      <c r="E168" s="4">
        <v>22</v>
      </c>
      <c r="F168" s="4">
        <v>19</v>
      </c>
      <c r="G168" s="4">
        <v>22</v>
      </c>
      <c r="H168" s="4">
        <v>42</v>
      </c>
      <c r="I168" s="4">
        <v>20</v>
      </c>
      <c r="K168" s="4">
        <v>16</v>
      </c>
      <c r="L168" s="4">
        <v>20</v>
      </c>
      <c r="M168" s="4">
        <v>18</v>
      </c>
      <c r="N168" s="4">
        <v>14</v>
      </c>
      <c r="O168" s="4">
        <v>20</v>
      </c>
      <c r="P168" s="4">
        <v>20</v>
      </c>
      <c r="R168" s="4">
        <v>20</v>
      </c>
      <c r="S168" s="4">
        <v>16</v>
      </c>
      <c r="T168" s="4">
        <v>12</v>
      </c>
      <c r="U168" s="4">
        <v>22</v>
      </c>
      <c r="V168" s="4">
        <v>14</v>
      </c>
      <c r="W168" s="4">
        <v>20</v>
      </c>
      <c r="Y168" s="4">
        <v>70</v>
      </c>
      <c r="Z168" s="4">
        <v>20</v>
      </c>
      <c r="AA168" s="4">
        <v>20</v>
      </c>
      <c r="AB168" s="4">
        <v>20</v>
      </c>
      <c r="AC168" s="4">
        <v>15</v>
      </c>
      <c r="AD168" s="4">
        <v>20</v>
      </c>
      <c r="AF168" s="4">
        <v>3</v>
      </c>
      <c r="AG168" s="4">
        <v>3</v>
      </c>
      <c r="AK168">
        <f t="shared" si="36"/>
        <v>137</v>
      </c>
      <c r="AL168">
        <f t="shared" si="37"/>
        <v>108</v>
      </c>
      <c r="AM168">
        <f t="shared" si="38"/>
        <v>104</v>
      </c>
      <c r="AN168">
        <f t="shared" si="39"/>
        <v>171</v>
      </c>
      <c r="AO168">
        <f t="shared" si="43"/>
        <v>78</v>
      </c>
      <c r="AP168">
        <f t="shared" si="40"/>
        <v>91</v>
      </c>
      <c r="AQ168">
        <f t="shared" si="41"/>
        <v>80</v>
      </c>
      <c r="AS168">
        <f t="shared" si="42"/>
        <v>769</v>
      </c>
    </row>
    <row r="169" spans="2:45" ht="15.6" x14ac:dyDescent="0.3">
      <c r="B169" s="7" t="s">
        <v>91</v>
      </c>
      <c r="D169" s="4">
        <v>20</v>
      </c>
      <c r="E169" s="4">
        <v>63</v>
      </c>
      <c r="F169" s="4">
        <v>26</v>
      </c>
      <c r="G169" s="4">
        <v>13</v>
      </c>
      <c r="H169" s="4">
        <v>25</v>
      </c>
      <c r="I169" s="4">
        <v>35</v>
      </c>
      <c r="K169" s="4">
        <v>46</v>
      </c>
      <c r="L169" s="4">
        <v>35</v>
      </c>
      <c r="M169" s="4">
        <v>19</v>
      </c>
      <c r="N169" s="4">
        <v>36</v>
      </c>
      <c r="O169" s="4">
        <v>35</v>
      </c>
      <c r="P169" s="4">
        <v>35</v>
      </c>
      <c r="R169" s="4">
        <v>35</v>
      </c>
      <c r="S169" s="4">
        <v>15</v>
      </c>
      <c r="T169" s="4">
        <v>20</v>
      </c>
      <c r="U169" s="4">
        <v>63</v>
      </c>
      <c r="V169" s="4">
        <v>36</v>
      </c>
      <c r="W169" s="4">
        <v>35</v>
      </c>
      <c r="Y169" s="4">
        <v>26</v>
      </c>
      <c r="Z169" s="4">
        <v>35</v>
      </c>
      <c r="AA169" s="4">
        <v>25</v>
      </c>
      <c r="AB169" s="4">
        <v>35</v>
      </c>
      <c r="AC169" s="4">
        <v>35</v>
      </c>
      <c r="AD169" s="4">
        <v>35</v>
      </c>
      <c r="AF169" s="4">
        <v>16</v>
      </c>
      <c r="AG169" s="4">
        <v>6</v>
      </c>
      <c r="AK169">
        <f t="shared" si="36"/>
        <v>182</v>
      </c>
      <c r="AL169">
        <f t="shared" si="37"/>
        <v>206</v>
      </c>
      <c r="AM169">
        <f t="shared" si="38"/>
        <v>204</v>
      </c>
      <c r="AN169">
        <f t="shared" si="39"/>
        <v>213</v>
      </c>
      <c r="AO169">
        <f t="shared" si="43"/>
        <v>147</v>
      </c>
      <c r="AP169">
        <f t="shared" si="40"/>
        <v>131</v>
      </c>
      <c r="AQ169">
        <f t="shared" si="41"/>
        <v>140</v>
      </c>
      <c r="AS169">
        <f t="shared" si="42"/>
        <v>1223</v>
      </c>
    </row>
    <row r="170" spans="2:45" ht="15.6" x14ac:dyDescent="0.3">
      <c r="B170" s="7" t="s">
        <v>92</v>
      </c>
      <c r="D170" s="4">
        <v>2</v>
      </c>
      <c r="E170" s="4">
        <v>5</v>
      </c>
      <c r="F170" s="4">
        <v>6</v>
      </c>
      <c r="G170" s="4">
        <v>6</v>
      </c>
      <c r="H170" s="4">
        <v>3</v>
      </c>
      <c r="I170" s="4">
        <v>5</v>
      </c>
      <c r="K170" s="4">
        <v>5</v>
      </c>
      <c r="L170" s="4">
        <v>5</v>
      </c>
      <c r="M170" s="4">
        <v>5</v>
      </c>
      <c r="N170" s="4">
        <v>6</v>
      </c>
      <c r="O170" s="4">
        <v>4</v>
      </c>
      <c r="P170" s="4">
        <v>5</v>
      </c>
      <c r="R170" s="4">
        <v>5</v>
      </c>
      <c r="S170" s="4">
        <v>8</v>
      </c>
      <c r="T170" s="4">
        <v>2</v>
      </c>
      <c r="U170" s="4">
        <v>5</v>
      </c>
      <c r="V170" s="4">
        <v>6</v>
      </c>
      <c r="W170" s="4">
        <v>4</v>
      </c>
      <c r="Y170" s="4">
        <v>13</v>
      </c>
      <c r="Z170" s="4">
        <v>5</v>
      </c>
      <c r="AA170" s="4">
        <v>3</v>
      </c>
      <c r="AB170" s="4">
        <v>1</v>
      </c>
      <c r="AC170" s="4">
        <v>5</v>
      </c>
      <c r="AD170" s="4">
        <v>5</v>
      </c>
      <c r="AF170" s="4">
        <v>25</v>
      </c>
      <c r="AG170" s="4">
        <v>5</v>
      </c>
      <c r="AK170">
        <f t="shared" si="36"/>
        <v>27</v>
      </c>
      <c r="AL170">
        <f t="shared" si="37"/>
        <v>30</v>
      </c>
      <c r="AM170">
        <f t="shared" si="38"/>
        <v>30</v>
      </c>
      <c r="AN170">
        <f t="shared" si="39"/>
        <v>62</v>
      </c>
      <c r="AO170">
        <f t="shared" si="43"/>
        <v>18</v>
      </c>
      <c r="AP170">
        <f t="shared" si="40"/>
        <v>18</v>
      </c>
      <c r="AQ170">
        <f t="shared" si="41"/>
        <v>19</v>
      </c>
      <c r="AS170">
        <f t="shared" si="42"/>
        <v>204</v>
      </c>
    </row>
    <row r="171" spans="2:45" ht="15.6" x14ac:dyDescent="0.3">
      <c r="B171" s="7" t="s">
        <v>93</v>
      </c>
      <c r="D171" s="4">
        <v>6</v>
      </c>
      <c r="E171" s="4">
        <v>8</v>
      </c>
      <c r="F171" s="4">
        <v>2</v>
      </c>
      <c r="G171" s="4">
        <v>5</v>
      </c>
      <c r="H171" s="4">
        <v>6</v>
      </c>
      <c r="I171" s="4">
        <v>6</v>
      </c>
      <c r="K171" s="4">
        <v>8</v>
      </c>
      <c r="L171" s="4">
        <v>6</v>
      </c>
      <c r="M171" s="4">
        <v>8</v>
      </c>
      <c r="N171" s="4">
        <v>4</v>
      </c>
      <c r="O171" s="4">
        <v>5</v>
      </c>
      <c r="P171" s="4">
        <v>6</v>
      </c>
      <c r="R171" s="4">
        <v>6</v>
      </c>
      <c r="S171" s="4">
        <v>2</v>
      </c>
      <c r="T171" s="4">
        <v>6</v>
      </c>
      <c r="U171" s="4">
        <v>8</v>
      </c>
      <c r="V171" s="4">
        <v>4</v>
      </c>
      <c r="W171" s="4">
        <v>5</v>
      </c>
      <c r="Y171" s="4">
        <v>9</v>
      </c>
      <c r="Z171" s="4">
        <v>10</v>
      </c>
      <c r="AA171" s="4">
        <v>6</v>
      </c>
      <c r="AB171" s="4">
        <v>6</v>
      </c>
      <c r="AC171" s="4">
        <v>6</v>
      </c>
      <c r="AD171" s="4">
        <v>6</v>
      </c>
      <c r="AF171" s="4">
        <v>10</v>
      </c>
      <c r="AG171" s="4">
        <v>10</v>
      </c>
      <c r="AK171">
        <f t="shared" si="36"/>
        <v>33</v>
      </c>
      <c r="AL171">
        <f t="shared" si="37"/>
        <v>37</v>
      </c>
      <c r="AM171">
        <f t="shared" si="38"/>
        <v>31</v>
      </c>
      <c r="AN171">
        <f t="shared" si="39"/>
        <v>63</v>
      </c>
      <c r="AO171">
        <f t="shared" si="43"/>
        <v>23</v>
      </c>
      <c r="AP171">
        <f t="shared" si="40"/>
        <v>21</v>
      </c>
      <c r="AQ171">
        <f t="shared" si="41"/>
        <v>23</v>
      </c>
      <c r="AS171">
        <f t="shared" si="42"/>
        <v>231</v>
      </c>
    </row>
    <row r="172" spans="2:45" ht="15.6" x14ac:dyDescent="0.3">
      <c r="B172" s="7" t="s">
        <v>94</v>
      </c>
      <c r="D172" s="4">
        <v>2</v>
      </c>
      <c r="E172" s="4">
        <v>9</v>
      </c>
      <c r="F172" s="4">
        <v>3</v>
      </c>
      <c r="G172" s="4">
        <v>8</v>
      </c>
      <c r="H172" s="4">
        <v>15</v>
      </c>
      <c r="I172" s="4">
        <v>5</v>
      </c>
      <c r="K172" s="4">
        <v>9</v>
      </c>
      <c r="L172" s="4">
        <v>5</v>
      </c>
      <c r="M172" s="4">
        <v>9</v>
      </c>
      <c r="N172" s="4">
        <v>11</v>
      </c>
      <c r="O172" s="4">
        <v>9</v>
      </c>
      <c r="P172" s="4">
        <v>5</v>
      </c>
      <c r="R172" s="4">
        <v>5</v>
      </c>
      <c r="S172" s="4">
        <v>5</v>
      </c>
      <c r="T172" s="4">
        <v>2</v>
      </c>
      <c r="U172" s="4">
        <v>9</v>
      </c>
      <c r="V172" s="4">
        <v>11</v>
      </c>
      <c r="W172" s="4">
        <v>9</v>
      </c>
      <c r="Y172" s="4">
        <v>2</v>
      </c>
      <c r="Z172" s="4">
        <v>6</v>
      </c>
      <c r="AA172" s="4">
        <v>4</v>
      </c>
      <c r="AB172" s="4">
        <v>5</v>
      </c>
      <c r="AC172" s="4">
        <v>5</v>
      </c>
      <c r="AD172" s="4">
        <v>5</v>
      </c>
      <c r="AF172" s="4">
        <v>2</v>
      </c>
      <c r="AG172" s="4">
        <v>2</v>
      </c>
      <c r="AK172">
        <f t="shared" si="36"/>
        <v>42</v>
      </c>
      <c r="AL172">
        <f t="shared" si="37"/>
        <v>48</v>
      </c>
      <c r="AM172">
        <f t="shared" si="38"/>
        <v>41</v>
      </c>
      <c r="AN172">
        <f t="shared" si="39"/>
        <v>31</v>
      </c>
      <c r="AO172">
        <f t="shared" si="43"/>
        <v>33</v>
      </c>
      <c r="AP172">
        <f t="shared" si="40"/>
        <v>40</v>
      </c>
      <c r="AQ172">
        <f t="shared" si="41"/>
        <v>24</v>
      </c>
      <c r="AS172">
        <f t="shared" si="42"/>
        <v>259</v>
      </c>
    </row>
    <row r="173" spans="2:45" ht="15.6" x14ac:dyDescent="0.3">
      <c r="B173" s="7" t="s">
        <v>95</v>
      </c>
      <c r="D173" s="4">
        <v>3</v>
      </c>
      <c r="E173" s="4">
        <v>15</v>
      </c>
      <c r="F173" s="4">
        <v>12</v>
      </c>
      <c r="G173" s="4">
        <v>16</v>
      </c>
      <c r="H173" s="4">
        <v>11</v>
      </c>
      <c r="I173" s="4">
        <v>15</v>
      </c>
      <c r="K173" s="4">
        <v>11</v>
      </c>
      <c r="L173" s="4">
        <v>15</v>
      </c>
      <c r="M173" s="4">
        <v>11</v>
      </c>
      <c r="N173" s="4">
        <v>13</v>
      </c>
      <c r="O173" s="4">
        <v>14</v>
      </c>
      <c r="P173" s="4">
        <v>15</v>
      </c>
      <c r="R173" s="4">
        <v>15</v>
      </c>
      <c r="S173" s="4">
        <v>6</v>
      </c>
      <c r="T173" s="4">
        <v>3</v>
      </c>
      <c r="U173" s="4">
        <v>15</v>
      </c>
      <c r="V173" s="4">
        <v>13</v>
      </c>
      <c r="W173" s="4">
        <v>14</v>
      </c>
      <c r="Y173" s="4">
        <v>16</v>
      </c>
      <c r="Z173" s="4">
        <v>13</v>
      </c>
      <c r="AA173" s="4">
        <v>19</v>
      </c>
      <c r="AB173" s="4">
        <v>15</v>
      </c>
      <c r="AC173" s="4">
        <v>12</v>
      </c>
      <c r="AD173" s="4">
        <v>15</v>
      </c>
      <c r="AF173" s="4">
        <v>0</v>
      </c>
      <c r="AG173" s="4">
        <v>0</v>
      </c>
      <c r="AK173">
        <f t="shared" si="36"/>
        <v>72</v>
      </c>
      <c r="AL173">
        <f t="shared" si="37"/>
        <v>79</v>
      </c>
      <c r="AM173">
        <f t="shared" si="38"/>
        <v>66</v>
      </c>
      <c r="AN173">
        <f t="shared" si="39"/>
        <v>90</v>
      </c>
      <c r="AO173">
        <f t="shared" si="43"/>
        <v>59</v>
      </c>
      <c r="AP173">
        <f t="shared" si="40"/>
        <v>50</v>
      </c>
      <c r="AQ173">
        <f>SUM(I173,P173,W173,AD173)</f>
        <v>59</v>
      </c>
      <c r="AS173">
        <f t="shared" si="42"/>
        <v>475</v>
      </c>
    </row>
    <row r="174" spans="2:45" ht="15.6" x14ac:dyDescent="0.3">
      <c r="B174" s="7" t="s">
        <v>96</v>
      </c>
      <c r="D174" s="4">
        <v>8</v>
      </c>
      <c r="E174" s="4">
        <v>26</v>
      </c>
      <c r="F174" s="4">
        <v>5</v>
      </c>
      <c r="G174" s="4">
        <v>11</v>
      </c>
      <c r="H174" s="4">
        <v>13</v>
      </c>
      <c r="I174" s="4">
        <v>10</v>
      </c>
      <c r="K174" s="4">
        <v>20</v>
      </c>
      <c r="L174" s="4">
        <v>10</v>
      </c>
      <c r="M174" s="4">
        <v>12</v>
      </c>
      <c r="N174" s="4">
        <v>12</v>
      </c>
      <c r="O174" s="4">
        <v>16</v>
      </c>
      <c r="P174" s="4">
        <v>10</v>
      </c>
      <c r="R174" s="4">
        <v>10</v>
      </c>
      <c r="S174" s="4">
        <v>3</v>
      </c>
      <c r="T174" s="4">
        <v>8</v>
      </c>
      <c r="U174" s="4">
        <v>26</v>
      </c>
      <c r="V174" s="4">
        <v>12</v>
      </c>
      <c r="W174" s="4">
        <v>16</v>
      </c>
      <c r="Y174" s="4">
        <v>13</v>
      </c>
      <c r="Z174" s="4">
        <v>21</v>
      </c>
      <c r="AA174" s="4">
        <v>21</v>
      </c>
      <c r="AB174" s="4">
        <v>10</v>
      </c>
      <c r="AC174" s="4">
        <v>13</v>
      </c>
      <c r="AD174" s="4">
        <v>10</v>
      </c>
      <c r="AF174" s="4">
        <v>5</v>
      </c>
      <c r="AG174" s="4">
        <v>5</v>
      </c>
      <c r="AK174">
        <f t="shared" si="36"/>
        <v>73</v>
      </c>
      <c r="AL174">
        <f t="shared" si="37"/>
        <v>80</v>
      </c>
      <c r="AM174">
        <f t="shared" si="38"/>
        <v>75</v>
      </c>
      <c r="AN174">
        <f t="shared" si="39"/>
        <v>98</v>
      </c>
      <c r="AO174">
        <f t="shared" si="43"/>
        <v>59</v>
      </c>
      <c r="AP174">
        <f t="shared" si="40"/>
        <v>54</v>
      </c>
      <c r="AQ174">
        <f t="shared" si="41"/>
        <v>46</v>
      </c>
      <c r="AS174">
        <f t="shared" si="42"/>
        <v>485</v>
      </c>
    </row>
    <row r="175" spans="2:45" ht="15.6" x14ac:dyDescent="0.3">
      <c r="B175" s="7" t="s">
        <v>97</v>
      </c>
      <c r="D175" s="4">
        <v>10</v>
      </c>
      <c r="E175" s="4">
        <v>25</v>
      </c>
      <c r="F175" s="4">
        <v>9</v>
      </c>
      <c r="G175" s="4">
        <v>14</v>
      </c>
      <c r="H175" s="4">
        <v>12</v>
      </c>
      <c r="I175" s="4">
        <v>13</v>
      </c>
      <c r="K175" s="4">
        <v>23</v>
      </c>
      <c r="L175" s="4">
        <v>13</v>
      </c>
      <c r="M175" s="4">
        <v>16</v>
      </c>
      <c r="N175" s="4">
        <v>13</v>
      </c>
      <c r="O175" s="4">
        <v>13</v>
      </c>
      <c r="P175" s="4">
        <v>13</v>
      </c>
      <c r="R175" s="4">
        <v>13</v>
      </c>
      <c r="S175" s="4">
        <v>10</v>
      </c>
      <c r="T175" s="4">
        <v>10</v>
      </c>
      <c r="U175" s="4">
        <v>25</v>
      </c>
      <c r="V175" s="4">
        <v>13</v>
      </c>
      <c r="W175" s="4">
        <v>13</v>
      </c>
      <c r="Y175" s="4">
        <v>20</v>
      </c>
      <c r="Z175" s="4">
        <v>15</v>
      </c>
      <c r="AA175" s="4">
        <v>12</v>
      </c>
      <c r="AB175" s="4">
        <v>13</v>
      </c>
      <c r="AC175" s="4">
        <v>13</v>
      </c>
      <c r="AD175" s="4">
        <v>13</v>
      </c>
      <c r="AF175" s="4">
        <v>4</v>
      </c>
      <c r="AG175" s="4">
        <v>4</v>
      </c>
      <c r="AK175">
        <f t="shared" si="36"/>
        <v>83</v>
      </c>
      <c r="AL175">
        <f t="shared" si="37"/>
        <v>91</v>
      </c>
      <c r="AM175">
        <f t="shared" si="38"/>
        <v>84</v>
      </c>
      <c r="AN175">
        <f t="shared" si="39"/>
        <v>94</v>
      </c>
      <c r="AO175">
        <f t="shared" si="43"/>
        <v>65</v>
      </c>
      <c r="AP175">
        <f t="shared" si="40"/>
        <v>51</v>
      </c>
      <c r="AQ175">
        <f t="shared" si="41"/>
        <v>52</v>
      </c>
      <c r="AS175">
        <f t="shared" si="42"/>
        <v>520</v>
      </c>
    </row>
    <row r="176" spans="2:45" ht="15.6" x14ac:dyDescent="0.3">
      <c r="B176" s="7" t="s">
        <v>98</v>
      </c>
      <c r="D176" s="4">
        <v>5</v>
      </c>
      <c r="E176" s="4">
        <v>6</v>
      </c>
      <c r="F176" s="4">
        <v>12</v>
      </c>
      <c r="G176" s="4">
        <v>16</v>
      </c>
      <c r="H176" s="4">
        <v>14</v>
      </c>
      <c r="I176" s="4">
        <v>15</v>
      </c>
      <c r="K176" s="4">
        <v>22</v>
      </c>
      <c r="L176" s="4">
        <v>15</v>
      </c>
      <c r="M176" s="4">
        <v>18</v>
      </c>
      <c r="N176" s="4">
        <v>16</v>
      </c>
      <c r="O176" s="4">
        <v>13</v>
      </c>
      <c r="P176" s="4">
        <v>15</v>
      </c>
      <c r="R176" s="4">
        <v>15</v>
      </c>
      <c r="S176" s="4">
        <v>13</v>
      </c>
      <c r="T176" s="4">
        <v>5</v>
      </c>
      <c r="U176" s="4">
        <v>6</v>
      </c>
      <c r="V176" s="4">
        <v>16</v>
      </c>
      <c r="W176" s="4">
        <v>13</v>
      </c>
      <c r="Y176" s="4">
        <v>13</v>
      </c>
      <c r="Z176" s="4">
        <v>16</v>
      </c>
      <c r="AA176" s="4">
        <v>35</v>
      </c>
      <c r="AB176" s="4">
        <v>15</v>
      </c>
      <c r="AC176" s="4">
        <v>15</v>
      </c>
      <c r="AD176" s="4">
        <v>15</v>
      </c>
      <c r="AF176" s="4">
        <v>7</v>
      </c>
      <c r="AG176" s="4">
        <v>7</v>
      </c>
      <c r="AK176">
        <f t="shared" si="36"/>
        <v>68</v>
      </c>
      <c r="AL176">
        <f t="shared" si="37"/>
        <v>99</v>
      </c>
      <c r="AM176">
        <f t="shared" si="38"/>
        <v>68</v>
      </c>
      <c r="AN176">
        <f t="shared" si="39"/>
        <v>123</v>
      </c>
      <c r="AO176">
        <f t="shared" si="43"/>
        <v>53</v>
      </c>
      <c r="AP176">
        <f t="shared" si="40"/>
        <v>58</v>
      </c>
      <c r="AQ176">
        <f t="shared" si="41"/>
        <v>58</v>
      </c>
      <c r="AS176">
        <f t="shared" si="42"/>
        <v>527</v>
      </c>
    </row>
    <row r="177" spans="2:45" ht="15.6" x14ac:dyDescent="0.3">
      <c r="B177" s="7" t="s">
        <v>99</v>
      </c>
      <c r="D177" s="4">
        <v>6</v>
      </c>
      <c r="E177" s="4">
        <v>20</v>
      </c>
      <c r="F177" s="4">
        <v>3</v>
      </c>
      <c r="G177" s="4">
        <v>13</v>
      </c>
      <c r="H177" s="4">
        <v>11</v>
      </c>
      <c r="I177" s="4">
        <v>10</v>
      </c>
      <c r="K177" s="4">
        <v>36</v>
      </c>
      <c r="L177" s="4">
        <v>10</v>
      </c>
      <c r="M177" s="4">
        <v>15</v>
      </c>
      <c r="N177" s="4">
        <v>4</v>
      </c>
      <c r="O177" s="4">
        <v>15</v>
      </c>
      <c r="P177" s="4">
        <v>10</v>
      </c>
      <c r="R177" s="4">
        <v>10</v>
      </c>
      <c r="S177" s="4">
        <v>8</v>
      </c>
      <c r="T177" s="4">
        <v>6</v>
      </c>
      <c r="U177" s="4">
        <v>20</v>
      </c>
      <c r="V177" s="4">
        <v>4</v>
      </c>
      <c r="W177" s="4">
        <v>15</v>
      </c>
      <c r="Y177" s="4">
        <v>12</v>
      </c>
      <c r="Z177" s="4">
        <v>18</v>
      </c>
      <c r="AA177" s="4">
        <v>6</v>
      </c>
      <c r="AB177" s="4">
        <v>10</v>
      </c>
      <c r="AC177" s="4">
        <v>15</v>
      </c>
      <c r="AD177" s="4">
        <v>10</v>
      </c>
      <c r="AF177" s="4">
        <v>5</v>
      </c>
      <c r="AG177" s="4">
        <v>5</v>
      </c>
      <c r="AK177">
        <f t="shared" si="36"/>
        <v>63</v>
      </c>
      <c r="AL177">
        <f t="shared" si="37"/>
        <v>90</v>
      </c>
      <c r="AM177">
        <f t="shared" si="38"/>
        <v>63</v>
      </c>
      <c r="AN177">
        <f t="shared" si="39"/>
        <v>81</v>
      </c>
      <c r="AO177">
        <f t="shared" si="43"/>
        <v>47</v>
      </c>
      <c r="AP177">
        <f t="shared" si="40"/>
        <v>45</v>
      </c>
      <c r="AQ177">
        <f t="shared" si="41"/>
        <v>45</v>
      </c>
      <c r="AS177">
        <f t="shared" si="42"/>
        <v>434</v>
      </c>
    </row>
    <row r="178" spans="2:45" ht="15.6" x14ac:dyDescent="0.3">
      <c r="B178" s="7" t="s">
        <v>100</v>
      </c>
      <c r="D178" s="4">
        <v>20</v>
      </c>
      <c r="E178" s="4">
        <v>15</v>
      </c>
      <c r="F178" s="4">
        <v>9</v>
      </c>
      <c r="G178" s="4">
        <v>9</v>
      </c>
      <c r="H178" s="4">
        <v>3</v>
      </c>
      <c r="I178" s="4">
        <v>4</v>
      </c>
      <c r="K178" s="4">
        <v>8</v>
      </c>
      <c r="L178" s="4">
        <v>4</v>
      </c>
      <c r="M178" s="4">
        <v>5</v>
      </c>
      <c r="N178" s="4">
        <v>0</v>
      </c>
      <c r="O178" s="4">
        <v>9</v>
      </c>
      <c r="P178" s="4">
        <v>4</v>
      </c>
      <c r="R178" s="4">
        <v>4</v>
      </c>
      <c r="S178" s="4">
        <v>5</v>
      </c>
      <c r="T178" s="4">
        <v>20</v>
      </c>
      <c r="U178" s="4">
        <v>15</v>
      </c>
      <c r="V178" s="4">
        <v>0</v>
      </c>
      <c r="W178" s="4">
        <v>9</v>
      </c>
      <c r="Y178" s="4">
        <v>2</v>
      </c>
      <c r="Z178" s="4">
        <v>13</v>
      </c>
      <c r="AA178" s="4">
        <v>6</v>
      </c>
      <c r="AB178" s="4">
        <v>20</v>
      </c>
      <c r="AC178" s="4">
        <v>6</v>
      </c>
      <c r="AD178" s="4">
        <v>4</v>
      </c>
      <c r="AF178" s="4">
        <v>0</v>
      </c>
      <c r="AG178" s="4">
        <v>0</v>
      </c>
      <c r="AK178">
        <f t="shared" si="36"/>
        <v>60</v>
      </c>
      <c r="AL178">
        <f t="shared" si="37"/>
        <v>30</v>
      </c>
      <c r="AM178">
        <f t="shared" si="38"/>
        <v>53</v>
      </c>
      <c r="AN178">
        <f t="shared" si="39"/>
        <v>51</v>
      </c>
      <c r="AO178">
        <f t="shared" si="43"/>
        <v>44</v>
      </c>
      <c r="AP178">
        <f t="shared" si="40"/>
        <v>18</v>
      </c>
      <c r="AQ178">
        <f t="shared" si="41"/>
        <v>21</v>
      </c>
      <c r="AS178">
        <f t="shared" si="42"/>
        <v>277</v>
      </c>
    </row>
    <row r="179" spans="2:45" ht="15.6" x14ac:dyDescent="0.3">
      <c r="B179" s="7" t="s">
        <v>101</v>
      </c>
      <c r="D179" s="4">
        <v>13</v>
      </c>
      <c r="E179" s="4">
        <v>9</v>
      </c>
      <c r="F179" s="4">
        <v>6</v>
      </c>
      <c r="G179" s="4">
        <v>5</v>
      </c>
      <c r="H179" s="4">
        <v>2</v>
      </c>
      <c r="I179" s="4">
        <v>5</v>
      </c>
      <c r="K179" s="4">
        <v>9</v>
      </c>
      <c r="L179" s="4">
        <v>5</v>
      </c>
      <c r="M179" s="4">
        <v>11</v>
      </c>
      <c r="N179" s="4">
        <v>0</v>
      </c>
      <c r="O179" s="4">
        <v>5</v>
      </c>
      <c r="P179" s="4">
        <v>5</v>
      </c>
      <c r="R179" s="4">
        <v>5</v>
      </c>
      <c r="S179" s="4">
        <v>5</v>
      </c>
      <c r="T179" s="4">
        <v>13</v>
      </c>
      <c r="U179" s="4">
        <v>9</v>
      </c>
      <c r="V179" s="4">
        <v>0</v>
      </c>
      <c r="W179" s="4">
        <v>5</v>
      </c>
      <c r="Y179" s="4">
        <v>5</v>
      </c>
      <c r="Z179" s="4">
        <v>20</v>
      </c>
      <c r="AA179" s="4">
        <v>2</v>
      </c>
      <c r="AB179" s="4">
        <v>6</v>
      </c>
      <c r="AC179" s="4">
        <v>5</v>
      </c>
      <c r="AD179" s="4">
        <v>5</v>
      </c>
      <c r="AF179" s="4">
        <v>5</v>
      </c>
      <c r="AG179" s="4">
        <v>5</v>
      </c>
      <c r="AK179">
        <f t="shared" si="36"/>
        <v>40</v>
      </c>
      <c r="AL179">
        <f t="shared" si="37"/>
        <v>35</v>
      </c>
      <c r="AM179">
        <f t="shared" si="38"/>
        <v>37</v>
      </c>
      <c r="AN179">
        <f t="shared" si="39"/>
        <v>53</v>
      </c>
      <c r="AO179">
        <f t="shared" si="43"/>
        <v>20</v>
      </c>
      <c r="AP179">
        <f t="shared" si="40"/>
        <v>12</v>
      </c>
      <c r="AQ179">
        <f>SUM(I179,P179,W179,AD179)</f>
        <v>20</v>
      </c>
      <c r="AS179">
        <f t="shared" si="42"/>
        <v>217</v>
      </c>
    </row>
    <row r="180" spans="2:45" ht="15.6" x14ac:dyDescent="0.3">
      <c r="B180" s="7" t="s">
        <v>102</v>
      </c>
      <c r="D180" s="4">
        <v>20</v>
      </c>
      <c r="E180" s="4">
        <v>45</v>
      </c>
      <c r="F180" s="4">
        <v>11</v>
      </c>
      <c r="G180" s="4">
        <v>11</v>
      </c>
      <c r="H180" s="4">
        <v>0</v>
      </c>
      <c r="I180" s="4">
        <v>15</v>
      </c>
      <c r="K180" s="4">
        <v>5</v>
      </c>
      <c r="L180" s="4">
        <v>15</v>
      </c>
      <c r="M180" s="4">
        <v>12</v>
      </c>
      <c r="N180" s="4">
        <v>23</v>
      </c>
      <c r="O180" s="4">
        <v>14</v>
      </c>
      <c r="P180" s="4">
        <v>15</v>
      </c>
      <c r="R180" s="4">
        <v>15</v>
      </c>
      <c r="S180" s="4">
        <v>5</v>
      </c>
      <c r="T180" s="4">
        <v>20</v>
      </c>
      <c r="U180" s="4">
        <v>45</v>
      </c>
      <c r="V180" s="4">
        <v>23</v>
      </c>
      <c r="W180" s="4">
        <v>14</v>
      </c>
      <c r="Y180" s="4">
        <v>6</v>
      </c>
      <c r="Z180" s="4">
        <v>6</v>
      </c>
      <c r="AA180" s="4">
        <v>3</v>
      </c>
      <c r="AB180" s="4">
        <v>13</v>
      </c>
      <c r="AC180" s="4">
        <v>15</v>
      </c>
      <c r="AD180" s="4">
        <v>15</v>
      </c>
      <c r="AF180" s="4">
        <v>12</v>
      </c>
      <c r="AG180" s="4">
        <v>10</v>
      </c>
      <c r="AK180">
        <f t="shared" si="36"/>
        <v>102</v>
      </c>
      <c r="AL180">
        <f t="shared" si="37"/>
        <v>84</v>
      </c>
      <c r="AM180">
        <f t="shared" si="38"/>
        <v>122</v>
      </c>
      <c r="AN180">
        <f t="shared" si="39"/>
        <v>80</v>
      </c>
      <c r="AO180">
        <f t="shared" si="43"/>
        <v>92</v>
      </c>
      <c r="AP180">
        <f t="shared" si="40"/>
        <v>52</v>
      </c>
      <c r="AQ180">
        <f t="shared" si="41"/>
        <v>59</v>
      </c>
      <c r="AS180">
        <f t="shared" si="42"/>
        <v>591</v>
      </c>
    </row>
    <row r="181" spans="2:45" ht="15.6" x14ac:dyDescent="0.3">
      <c r="B181" s="7" t="s">
        <v>103</v>
      </c>
      <c r="D181" s="4">
        <v>55</v>
      </c>
      <c r="E181" s="4">
        <v>25</v>
      </c>
      <c r="F181" s="4">
        <v>34</v>
      </c>
      <c r="G181" s="4">
        <v>25</v>
      </c>
      <c r="H181" s="4">
        <v>25</v>
      </c>
      <c r="I181" s="4">
        <v>65</v>
      </c>
      <c r="K181" s="4">
        <v>1</v>
      </c>
      <c r="L181" s="4">
        <v>65</v>
      </c>
      <c r="M181" s="4">
        <v>55</v>
      </c>
      <c r="N181" s="4">
        <v>13</v>
      </c>
      <c r="O181" s="4">
        <v>66</v>
      </c>
      <c r="P181" s="4">
        <v>65</v>
      </c>
      <c r="R181" s="4">
        <v>65</v>
      </c>
      <c r="S181" s="4">
        <v>20</v>
      </c>
      <c r="T181" s="4">
        <v>55</v>
      </c>
      <c r="U181" s="4">
        <v>25</v>
      </c>
      <c r="V181" s="4">
        <v>13</v>
      </c>
      <c r="W181" s="4">
        <v>66</v>
      </c>
      <c r="Y181" s="4">
        <v>100</v>
      </c>
      <c r="Z181" s="4">
        <v>70</v>
      </c>
      <c r="AA181" s="4">
        <v>25</v>
      </c>
      <c r="AB181" s="4">
        <v>86</v>
      </c>
      <c r="AC181" s="4">
        <v>65</v>
      </c>
      <c r="AD181" s="4">
        <v>65</v>
      </c>
      <c r="AF181" s="4">
        <v>11</v>
      </c>
      <c r="AG181" s="4">
        <v>20</v>
      </c>
      <c r="AK181">
        <f t="shared" si="36"/>
        <v>229</v>
      </c>
      <c r="AL181">
        <f t="shared" si="37"/>
        <v>265</v>
      </c>
      <c r="AM181">
        <f t="shared" si="38"/>
        <v>244</v>
      </c>
      <c r="AN181">
        <f t="shared" si="39"/>
        <v>442</v>
      </c>
      <c r="AO181">
        <f t="shared" si="43"/>
        <v>149</v>
      </c>
      <c r="AP181">
        <f t="shared" si="40"/>
        <v>169</v>
      </c>
      <c r="AQ181">
        <f t="shared" si="41"/>
        <v>261</v>
      </c>
      <c r="AS181">
        <f t="shared" si="42"/>
        <v>1759</v>
      </c>
    </row>
    <row r="182" spans="2:45" ht="15.6" x14ac:dyDescent="0.3">
      <c r="B182" s="7" t="s">
        <v>104</v>
      </c>
      <c r="D182" s="4">
        <v>61</v>
      </c>
      <c r="E182" s="4">
        <v>20</v>
      </c>
      <c r="F182" s="4">
        <v>26</v>
      </c>
      <c r="G182" s="4">
        <v>13</v>
      </c>
      <c r="H182" s="4">
        <v>22</v>
      </c>
      <c r="I182" s="4">
        <v>20</v>
      </c>
      <c r="K182" s="4">
        <v>0</v>
      </c>
      <c r="L182" s="4">
        <v>20</v>
      </c>
      <c r="M182" s="4">
        <v>21</v>
      </c>
      <c r="N182" s="4">
        <v>12</v>
      </c>
      <c r="O182" s="4">
        <v>23</v>
      </c>
      <c r="P182" s="4">
        <v>20</v>
      </c>
      <c r="R182" s="4">
        <v>20</v>
      </c>
      <c r="S182" s="4">
        <v>38</v>
      </c>
      <c r="T182" s="4">
        <v>61</v>
      </c>
      <c r="U182" s="4">
        <v>20</v>
      </c>
      <c r="V182" s="4">
        <v>12</v>
      </c>
      <c r="W182" s="4">
        <v>23</v>
      </c>
      <c r="Y182" s="4">
        <v>23</v>
      </c>
      <c r="Z182" s="4">
        <v>23</v>
      </c>
      <c r="AA182" s="4">
        <v>12</v>
      </c>
      <c r="AB182" s="4">
        <v>23</v>
      </c>
      <c r="AC182" s="4">
        <v>20</v>
      </c>
      <c r="AD182" s="4">
        <v>20</v>
      </c>
      <c r="AF182" s="4">
        <v>142</v>
      </c>
      <c r="AG182" s="4">
        <v>110</v>
      </c>
      <c r="AK182">
        <f t="shared" si="36"/>
        <v>162</v>
      </c>
      <c r="AL182">
        <f t="shared" si="37"/>
        <v>96</v>
      </c>
      <c r="AM182">
        <f t="shared" si="38"/>
        <v>174</v>
      </c>
      <c r="AN182">
        <f t="shared" si="39"/>
        <v>373</v>
      </c>
      <c r="AO182">
        <f t="shared" si="43"/>
        <v>68</v>
      </c>
      <c r="AP182">
        <f t="shared" si="40"/>
        <v>77</v>
      </c>
      <c r="AQ182">
        <f t="shared" si="41"/>
        <v>83</v>
      </c>
      <c r="AS182">
        <f t="shared" si="42"/>
        <v>1033</v>
      </c>
    </row>
    <row r="183" spans="2:45" ht="15.6" x14ac:dyDescent="0.3">
      <c r="B183" s="7" t="s">
        <v>105</v>
      </c>
      <c r="D183" s="4">
        <v>3</v>
      </c>
      <c r="E183" s="4">
        <v>6</v>
      </c>
      <c r="F183" s="4">
        <v>6</v>
      </c>
      <c r="G183" s="4">
        <v>6</v>
      </c>
      <c r="H183" s="4">
        <v>6</v>
      </c>
      <c r="I183" s="4">
        <v>5</v>
      </c>
      <c r="K183" s="4">
        <v>2</v>
      </c>
      <c r="L183" s="4">
        <v>5</v>
      </c>
      <c r="M183" s="4">
        <v>3</v>
      </c>
      <c r="N183" s="4">
        <v>3</v>
      </c>
      <c r="O183" s="4">
        <v>6</v>
      </c>
      <c r="P183" s="4">
        <v>5</v>
      </c>
      <c r="R183" s="4">
        <v>5</v>
      </c>
      <c r="S183" s="4">
        <v>10</v>
      </c>
      <c r="T183" s="4">
        <v>3</v>
      </c>
      <c r="U183" s="4">
        <v>6</v>
      </c>
      <c r="V183" s="4">
        <v>3</v>
      </c>
      <c r="W183" s="4">
        <v>6</v>
      </c>
      <c r="Y183" s="4">
        <v>6</v>
      </c>
      <c r="Z183" s="4">
        <v>5</v>
      </c>
      <c r="AA183" s="4">
        <v>6</v>
      </c>
      <c r="AB183" s="4">
        <v>6</v>
      </c>
      <c r="AC183" s="4">
        <v>5</v>
      </c>
      <c r="AD183" s="4">
        <v>5</v>
      </c>
      <c r="AF183" s="4">
        <v>56</v>
      </c>
      <c r="AG183" s="4">
        <v>63</v>
      </c>
      <c r="AK183">
        <f t="shared" si="36"/>
        <v>32</v>
      </c>
      <c r="AL183">
        <f t="shared" si="37"/>
        <v>24</v>
      </c>
      <c r="AM183">
        <f t="shared" si="38"/>
        <v>33</v>
      </c>
      <c r="AN183">
        <f t="shared" si="39"/>
        <v>152</v>
      </c>
      <c r="AO183">
        <f t="shared" si="43"/>
        <v>21</v>
      </c>
      <c r="AP183">
        <f t="shared" si="40"/>
        <v>20</v>
      </c>
      <c r="AQ183">
        <f t="shared" si="41"/>
        <v>21</v>
      </c>
      <c r="AS183">
        <f t="shared" si="42"/>
        <v>303</v>
      </c>
    </row>
    <row r="184" spans="2:45" ht="15.6" x14ac:dyDescent="0.3">
      <c r="B184" s="7" t="s">
        <v>106</v>
      </c>
      <c r="D184" s="4">
        <v>25</v>
      </c>
      <c r="E184" s="4">
        <v>18</v>
      </c>
      <c r="F184" s="4">
        <v>50</v>
      </c>
      <c r="G184" s="4">
        <v>53</v>
      </c>
      <c r="H184" s="4">
        <v>64</v>
      </c>
      <c r="I184" s="4">
        <v>60</v>
      </c>
      <c r="K184" s="4">
        <v>70</v>
      </c>
      <c r="L184" s="4">
        <v>13</v>
      </c>
      <c r="M184" s="4">
        <v>14</v>
      </c>
      <c r="N184" s="4">
        <v>50</v>
      </c>
      <c r="O184" s="4">
        <v>88</v>
      </c>
      <c r="P184" s="4">
        <v>60</v>
      </c>
      <c r="R184" s="4">
        <v>60</v>
      </c>
      <c r="S184" s="4">
        <v>55</v>
      </c>
      <c r="T184" s="4">
        <v>25</v>
      </c>
      <c r="U184" s="4">
        <v>18</v>
      </c>
      <c r="V184" s="4">
        <v>50</v>
      </c>
      <c r="W184" s="4">
        <v>88</v>
      </c>
      <c r="Y184" s="4">
        <v>50</v>
      </c>
      <c r="Z184" s="4">
        <v>9</v>
      </c>
      <c r="AA184" s="4">
        <v>40</v>
      </c>
      <c r="AB184" s="4">
        <v>40</v>
      </c>
      <c r="AC184" s="4">
        <v>55</v>
      </c>
      <c r="AD184" s="4">
        <v>60</v>
      </c>
      <c r="AF184" s="4">
        <v>36</v>
      </c>
      <c r="AG184" s="4">
        <v>22</v>
      </c>
      <c r="AK184">
        <f t="shared" si="36"/>
        <v>270</v>
      </c>
      <c r="AL184">
        <f t="shared" si="37"/>
        <v>295</v>
      </c>
      <c r="AM184">
        <f t="shared" si="38"/>
        <v>296</v>
      </c>
      <c r="AN184">
        <f t="shared" si="39"/>
        <v>312</v>
      </c>
      <c r="AO184">
        <f t="shared" si="43"/>
        <v>161</v>
      </c>
      <c r="AP184">
        <f t="shared" si="40"/>
        <v>257</v>
      </c>
      <c r="AQ184">
        <f t="shared" si="41"/>
        <v>268</v>
      </c>
      <c r="AS184">
        <f t="shared" si="42"/>
        <v>1859</v>
      </c>
    </row>
    <row r="185" spans="2:45" ht="15.6" x14ac:dyDescent="0.3">
      <c r="B185" s="7" t="s">
        <v>107</v>
      </c>
      <c r="D185" s="4">
        <v>2</v>
      </c>
      <c r="E185" s="4">
        <v>9</v>
      </c>
      <c r="F185" s="4">
        <v>2</v>
      </c>
      <c r="G185" s="4">
        <v>1</v>
      </c>
      <c r="H185" s="4">
        <v>3</v>
      </c>
      <c r="I185" s="4">
        <v>2</v>
      </c>
      <c r="K185" s="4">
        <v>5</v>
      </c>
      <c r="L185" s="4">
        <v>2</v>
      </c>
      <c r="M185" s="4">
        <v>6</v>
      </c>
      <c r="N185" s="4">
        <v>1</v>
      </c>
      <c r="O185" s="4">
        <v>2</v>
      </c>
      <c r="P185" s="4">
        <v>2</v>
      </c>
      <c r="R185" s="4">
        <v>2</v>
      </c>
      <c r="S185" s="4">
        <v>3</v>
      </c>
      <c r="T185" s="4">
        <v>2</v>
      </c>
      <c r="U185" s="4">
        <v>9</v>
      </c>
      <c r="V185" s="4">
        <v>1</v>
      </c>
      <c r="W185" s="4">
        <v>2</v>
      </c>
      <c r="Y185" s="4">
        <v>6</v>
      </c>
      <c r="Z185" s="4">
        <v>2</v>
      </c>
      <c r="AA185" s="4">
        <v>2</v>
      </c>
      <c r="AB185" s="4">
        <v>2</v>
      </c>
      <c r="AC185" s="4">
        <v>3</v>
      </c>
      <c r="AD185" s="4">
        <v>2</v>
      </c>
      <c r="AF185" s="4">
        <v>25</v>
      </c>
      <c r="AG185" s="4">
        <v>15</v>
      </c>
      <c r="AK185">
        <f t="shared" si="36"/>
        <v>19</v>
      </c>
      <c r="AL185">
        <f t="shared" si="37"/>
        <v>18</v>
      </c>
      <c r="AM185">
        <f t="shared" si="38"/>
        <v>19</v>
      </c>
      <c r="AN185">
        <f t="shared" si="39"/>
        <v>57</v>
      </c>
      <c r="AO185">
        <f t="shared" si="43"/>
        <v>13</v>
      </c>
      <c r="AP185">
        <f t="shared" si="40"/>
        <v>9</v>
      </c>
      <c r="AQ185">
        <f t="shared" si="41"/>
        <v>8</v>
      </c>
      <c r="AS185">
        <f t="shared" si="42"/>
        <v>143</v>
      </c>
    </row>
    <row r="186" spans="2:45" ht="15.6" x14ac:dyDescent="0.3">
      <c r="B186" s="7" t="s">
        <v>108</v>
      </c>
      <c r="D186" s="4">
        <v>3</v>
      </c>
      <c r="E186" s="4">
        <v>5</v>
      </c>
      <c r="F186" s="4">
        <v>5</v>
      </c>
      <c r="G186" s="4">
        <v>3</v>
      </c>
      <c r="H186" s="4">
        <v>6</v>
      </c>
      <c r="I186" s="4">
        <v>3</v>
      </c>
      <c r="K186" s="4">
        <v>6</v>
      </c>
      <c r="L186" s="4">
        <v>3</v>
      </c>
      <c r="M186" s="4">
        <v>5</v>
      </c>
      <c r="N186" s="4">
        <v>3</v>
      </c>
      <c r="O186" s="4">
        <v>3</v>
      </c>
      <c r="P186" s="4">
        <v>3</v>
      </c>
      <c r="R186" s="4">
        <v>3</v>
      </c>
      <c r="S186" s="4">
        <v>2</v>
      </c>
      <c r="T186" s="4">
        <v>3</v>
      </c>
      <c r="U186" s="4">
        <v>5</v>
      </c>
      <c r="V186" s="4">
        <v>3</v>
      </c>
      <c r="W186" s="4">
        <v>3</v>
      </c>
      <c r="Y186" s="4">
        <v>15</v>
      </c>
      <c r="Z186" s="4">
        <v>3</v>
      </c>
      <c r="AA186" s="4">
        <v>3</v>
      </c>
      <c r="AB186" s="4">
        <v>3</v>
      </c>
      <c r="AC186" s="4">
        <v>4</v>
      </c>
      <c r="AD186" s="4">
        <v>3</v>
      </c>
      <c r="AF186" s="4">
        <v>36</v>
      </c>
      <c r="AG186" s="4">
        <v>3</v>
      </c>
      <c r="AK186">
        <f t="shared" si="36"/>
        <v>25</v>
      </c>
      <c r="AL186">
        <f t="shared" si="37"/>
        <v>23</v>
      </c>
      <c r="AM186">
        <f t="shared" si="38"/>
        <v>19</v>
      </c>
      <c r="AN186">
        <f t="shared" si="39"/>
        <v>70</v>
      </c>
      <c r="AO186">
        <f t="shared" si="43"/>
        <v>14</v>
      </c>
      <c r="AP186">
        <f t="shared" si="40"/>
        <v>16</v>
      </c>
      <c r="AQ186">
        <f t="shared" si="41"/>
        <v>12</v>
      </c>
      <c r="AS186">
        <f t="shared" si="42"/>
        <v>179</v>
      </c>
    </row>
    <row r="187" spans="2:45" ht="15.6" x14ac:dyDescent="0.3">
      <c r="B187" s="7" t="s">
        <v>109</v>
      </c>
      <c r="D187" s="4">
        <v>5</v>
      </c>
      <c r="E187" s="4">
        <v>2</v>
      </c>
      <c r="F187" s="4">
        <v>6</v>
      </c>
      <c r="G187" s="4">
        <v>6</v>
      </c>
      <c r="H187" s="4">
        <v>5</v>
      </c>
      <c r="I187" s="4">
        <v>6</v>
      </c>
      <c r="K187" s="4">
        <v>5</v>
      </c>
      <c r="L187" s="4">
        <v>6</v>
      </c>
      <c r="M187" s="4">
        <v>4</v>
      </c>
      <c r="N187" s="4">
        <v>16</v>
      </c>
      <c r="O187" s="4">
        <v>6</v>
      </c>
      <c r="P187" s="4">
        <v>6</v>
      </c>
      <c r="R187" s="4">
        <v>6</v>
      </c>
      <c r="S187" s="4">
        <v>5</v>
      </c>
      <c r="T187" s="4">
        <v>5</v>
      </c>
      <c r="U187" s="4">
        <v>2</v>
      </c>
      <c r="V187" s="4">
        <v>16</v>
      </c>
      <c r="W187" s="4">
        <v>6</v>
      </c>
      <c r="Y187" s="4">
        <v>6</v>
      </c>
      <c r="Z187" s="4">
        <v>6</v>
      </c>
      <c r="AA187" s="4">
        <v>6</v>
      </c>
      <c r="AB187" s="4">
        <v>6</v>
      </c>
      <c r="AC187" s="4">
        <v>1</v>
      </c>
      <c r="AD187" s="4">
        <v>6</v>
      </c>
      <c r="AF187" s="4">
        <v>96</v>
      </c>
      <c r="AG187" s="4">
        <v>20</v>
      </c>
      <c r="AK187">
        <f t="shared" si="36"/>
        <v>30</v>
      </c>
      <c r="AL187">
        <f t="shared" si="37"/>
        <v>43</v>
      </c>
      <c r="AM187">
        <f t="shared" si="38"/>
        <v>40</v>
      </c>
      <c r="AN187">
        <f t="shared" si="39"/>
        <v>147</v>
      </c>
      <c r="AO187">
        <f t="shared" si="43"/>
        <v>30</v>
      </c>
      <c r="AP187">
        <f t="shared" si="40"/>
        <v>28</v>
      </c>
      <c r="AQ187">
        <f t="shared" si="41"/>
        <v>24</v>
      </c>
      <c r="AS187">
        <f t="shared" si="42"/>
        <v>342</v>
      </c>
    </row>
    <row r="188" spans="2:45" ht="15.6" x14ac:dyDescent="0.3">
      <c r="B188" s="7" t="s">
        <v>110</v>
      </c>
      <c r="D188" s="4">
        <v>6</v>
      </c>
      <c r="E188" s="4">
        <v>5</v>
      </c>
      <c r="F188" s="4">
        <v>9</v>
      </c>
      <c r="G188" s="4">
        <v>4</v>
      </c>
      <c r="H188" s="4">
        <v>2</v>
      </c>
      <c r="I188" s="4">
        <v>5</v>
      </c>
      <c r="K188" s="4">
        <v>13</v>
      </c>
      <c r="L188" s="4">
        <v>5</v>
      </c>
      <c r="M188" s="4">
        <v>2</v>
      </c>
      <c r="N188" s="4">
        <v>25</v>
      </c>
      <c r="O188" s="4">
        <v>5</v>
      </c>
      <c r="P188" s="4">
        <v>5</v>
      </c>
      <c r="R188" s="4">
        <v>5</v>
      </c>
      <c r="S188" s="4">
        <v>6</v>
      </c>
      <c r="T188" s="4">
        <v>6</v>
      </c>
      <c r="U188" s="4">
        <v>5</v>
      </c>
      <c r="V188" s="4">
        <v>25</v>
      </c>
      <c r="W188" s="4">
        <v>5</v>
      </c>
      <c r="Y188" s="4">
        <v>9</v>
      </c>
      <c r="Z188" s="4">
        <v>5</v>
      </c>
      <c r="AA188" s="4">
        <v>5</v>
      </c>
      <c r="AB188" s="4">
        <v>5</v>
      </c>
      <c r="AC188" s="4">
        <v>5</v>
      </c>
      <c r="AD188" s="4">
        <v>5</v>
      </c>
      <c r="AF188" s="4">
        <v>3</v>
      </c>
      <c r="AG188" s="4">
        <v>2</v>
      </c>
      <c r="AK188">
        <f t="shared" si="36"/>
        <v>31</v>
      </c>
      <c r="AL188">
        <f t="shared" si="37"/>
        <v>55</v>
      </c>
      <c r="AM188">
        <f t="shared" si="38"/>
        <v>52</v>
      </c>
      <c r="AN188">
        <f t="shared" si="39"/>
        <v>39</v>
      </c>
      <c r="AO188">
        <f t="shared" si="43"/>
        <v>39</v>
      </c>
      <c r="AP188">
        <f t="shared" si="40"/>
        <v>37</v>
      </c>
      <c r="AQ188">
        <f t="shared" si="41"/>
        <v>20</v>
      </c>
      <c r="AS188">
        <f t="shared" si="42"/>
        <v>273</v>
      </c>
    </row>
    <row r="189" spans="2:45" ht="15.6" x14ac:dyDescent="0.3">
      <c r="B189" s="7" t="s">
        <v>111</v>
      </c>
      <c r="D189" s="4">
        <v>9</v>
      </c>
      <c r="E189" s="4">
        <v>10</v>
      </c>
      <c r="F189" s="4">
        <v>8</v>
      </c>
      <c r="G189" s="4">
        <v>8</v>
      </c>
      <c r="H189" s="4">
        <v>0</v>
      </c>
      <c r="I189" s="4">
        <v>10</v>
      </c>
      <c r="K189" s="4">
        <v>12</v>
      </c>
      <c r="L189" s="4">
        <v>10</v>
      </c>
      <c r="M189" s="4">
        <v>3</v>
      </c>
      <c r="N189" s="4">
        <v>10</v>
      </c>
      <c r="O189" s="4">
        <v>10</v>
      </c>
      <c r="P189" s="4">
        <v>10</v>
      </c>
      <c r="R189" s="4">
        <v>10</v>
      </c>
      <c r="S189" s="4">
        <v>4</v>
      </c>
      <c r="T189" s="4">
        <v>9</v>
      </c>
      <c r="U189" s="4">
        <v>10</v>
      </c>
      <c r="V189" s="4">
        <v>10</v>
      </c>
      <c r="W189" s="4">
        <v>10</v>
      </c>
      <c r="Y189" s="4">
        <v>12</v>
      </c>
      <c r="Z189" s="4">
        <v>13</v>
      </c>
      <c r="AA189" s="4">
        <v>10</v>
      </c>
      <c r="AB189" s="4">
        <v>10</v>
      </c>
      <c r="AC189" s="4">
        <v>10</v>
      </c>
      <c r="AD189" s="4">
        <v>10</v>
      </c>
      <c r="AF189" s="4">
        <v>3</v>
      </c>
      <c r="AG189" s="4">
        <v>0</v>
      </c>
      <c r="AK189">
        <f t="shared" si="36"/>
        <v>45</v>
      </c>
      <c r="AL189">
        <f t="shared" si="37"/>
        <v>55</v>
      </c>
      <c r="AM189">
        <f t="shared" si="38"/>
        <v>53</v>
      </c>
      <c r="AN189">
        <f t="shared" si="39"/>
        <v>68</v>
      </c>
      <c r="AO189">
        <f t="shared" si="43"/>
        <v>38</v>
      </c>
      <c r="AP189">
        <f t="shared" si="40"/>
        <v>30</v>
      </c>
      <c r="AQ189">
        <f>SUM(I189,P189,W189,AD189)</f>
        <v>40</v>
      </c>
      <c r="AS189">
        <f t="shared" si="42"/>
        <v>329</v>
      </c>
    </row>
    <row r="190" spans="2:45" ht="15.6" x14ac:dyDescent="0.3">
      <c r="B190" s="7" t="s">
        <v>112</v>
      </c>
      <c r="D190" s="4">
        <v>1</v>
      </c>
      <c r="E190" s="4">
        <v>5</v>
      </c>
      <c r="F190" s="4">
        <v>9</v>
      </c>
      <c r="G190" s="4">
        <v>5</v>
      </c>
      <c r="H190" s="4">
        <v>0</v>
      </c>
      <c r="I190" s="4">
        <v>2</v>
      </c>
      <c r="K190" s="4">
        <v>4</v>
      </c>
      <c r="L190" s="4">
        <v>2</v>
      </c>
      <c r="M190" s="4">
        <v>4</v>
      </c>
      <c r="N190" s="4">
        <v>2</v>
      </c>
      <c r="O190" s="4">
        <v>2</v>
      </c>
      <c r="P190" s="4">
        <v>2</v>
      </c>
      <c r="R190" s="4">
        <v>2</v>
      </c>
      <c r="S190" s="4">
        <v>16</v>
      </c>
      <c r="T190" s="4">
        <v>1</v>
      </c>
      <c r="U190" s="4">
        <v>5</v>
      </c>
      <c r="V190" s="4">
        <v>2</v>
      </c>
      <c r="W190" s="4">
        <v>2</v>
      </c>
      <c r="Y190" s="4">
        <v>25</v>
      </c>
      <c r="Z190" s="4">
        <v>15</v>
      </c>
      <c r="AA190" s="4">
        <v>1</v>
      </c>
      <c r="AB190" s="4">
        <v>2</v>
      </c>
      <c r="AC190" s="4">
        <v>2</v>
      </c>
      <c r="AD190" s="4">
        <v>2</v>
      </c>
      <c r="AF190" s="4">
        <v>2</v>
      </c>
      <c r="AG190" s="4">
        <v>2</v>
      </c>
      <c r="AK190">
        <f t="shared" si="36"/>
        <v>22</v>
      </c>
      <c r="AL190">
        <f t="shared" si="37"/>
        <v>16</v>
      </c>
      <c r="AM190">
        <f t="shared" si="38"/>
        <v>28</v>
      </c>
      <c r="AN190">
        <f t="shared" si="39"/>
        <v>51</v>
      </c>
      <c r="AO190">
        <f t="shared" si="43"/>
        <v>14</v>
      </c>
      <c r="AP190">
        <f t="shared" si="40"/>
        <v>6</v>
      </c>
      <c r="AQ190">
        <f>SUM(I190,P190,W190,AD190)</f>
        <v>8</v>
      </c>
      <c r="AS190">
        <f t="shared" si="42"/>
        <v>145</v>
      </c>
    </row>
    <row r="191" spans="2:45" ht="15.6" x14ac:dyDescent="0.3">
      <c r="B191" s="7" t="s">
        <v>113</v>
      </c>
      <c r="D191" s="4">
        <v>0</v>
      </c>
      <c r="E191" s="4">
        <v>8</v>
      </c>
      <c r="F191" s="4">
        <v>3</v>
      </c>
      <c r="G191" s="4">
        <v>2</v>
      </c>
      <c r="H191" s="4">
        <v>6</v>
      </c>
      <c r="I191" s="4">
        <v>0</v>
      </c>
      <c r="K191" s="4">
        <v>2</v>
      </c>
      <c r="L191" s="4">
        <v>0</v>
      </c>
      <c r="M191" s="4">
        <v>2</v>
      </c>
      <c r="N191" s="4">
        <v>0</v>
      </c>
      <c r="O191" s="4">
        <v>0</v>
      </c>
      <c r="P191" s="4">
        <v>0</v>
      </c>
      <c r="R191" s="4">
        <v>0</v>
      </c>
      <c r="S191" s="4">
        <v>12</v>
      </c>
      <c r="T191" s="4">
        <v>0</v>
      </c>
      <c r="U191" s="4">
        <v>8</v>
      </c>
      <c r="V191" s="4">
        <v>0</v>
      </c>
      <c r="W191" s="4">
        <v>0</v>
      </c>
      <c r="Y191" s="4">
        <v>5</v>
      </c>
      <c r="Z191" s="4">
        <v>0</v>
      </c>
      <c r="AA191" s="4">
        <v>13</v>
      </c>
      <c r="AB191" s="4">
        <v>0</v>
      </c>
      <c r="AC191" s="4">
        <v>0</v>
      </c>
      <c r="AD191" s="4">
        <v>0</v>
      </c>
      <c r="AF191" s="4">
        <v>7</v>
      </c>
      <c r="AG191" s="4">
        <v>17</v>
      </c>
      <c r="AK191">
        <f t="shared" si="36"/>
        <v>19</v>
      </c>
      <c r="AL191">
        <f t="shared" si="37"/>
        <v>4</v>
      </c>
      <c r="AM191">
        <f t="shared" si="38"/>
        <v>20</v>
      </c>
      <c r="AN191">
        <f t="shared" si="39"/>
        <v>42</v>
      </c>
      <c r="AO191">
        <f t="shared" si="43"/>
        <v>10</v>
      </c>
      <c r="AP191">
        <f t="shared" si="40"/>
        <v>6</v>
      </c>
      <c r="AQ191">
        <f t="shared" si="41"/>
        <v>0</v>
      </c>
      <c r="AS191">
        <f t="shared" si="42"/>
        <v>101</v>
      </c>
    </row>
    <row r="192" spans="2:45" ht="15.6" x14ac:dyDescent="0.3">
      <c r="B192" s="7" t="s">
        <v>114</v>
      </c>
      <c r="D192" s="4">
        <v>0</v>
      </c>
      <c r="E192" s="4">
        <v>6</v>
      </c>
      <c r="F192" s="4">
        <v>0</v>
      </c>
      <c r="G192" s="4">
        <v>0</v>
      </c>
      <c r="H192" s="4">
        <v>9</v>
      </c>
      <c r="I192" s="4">
        <v>5</v>
      </c>
      <c r="K192" s="4">
        <v>8</v>
      </c>
      <c r="L192" s="4">
        <v>5</v>
      </c>
      <c r="M192" s="4">
        <v>0</v>
      </c>
      <c r="N192" s="4">
        <v>5</v>
      </c>
      <c r="O192" s="4">
        <v>5</v>
      </c>
      <c r="P192" s="4">
        <v>5</v>
      </c>
      <c r="R192" s="4">
        <v>5</v>
      </c>
      <c r="S192" s="4">
        <v>0</v>
      </c>
      <c r="T192" s="4">
        <v>0</v>
      </c>
      <c r="U192" s="4">
        <v>6</v>
      </c>
      <c r="V192" s="4">
        <v>5</v>
      </c>
      <c r="W192" s="4">
        <v>5</v>
      </c>
      <c r="Y192" s="4">
        <v>9</v>
      </c>
      <c r="Z192" s="4">
        <v>5</v>
      </c>
      <c r="AA192" s="4">
        <v>6</v>
      </c>
      <c r="AB192" s="4">
        <v>12</v>
      </c>
      <c r="AC192" s="4">
        <v>6</v>
      </c>
      <c r="AD192" s="4">
        <v>5</v>
      </c>
      <c r="AF192" s="4">
        <v>5</v>
      </c>
      <c r="AG192" s="4">
        <v>5</v>
      </c>
      <c r="AK192">
        <f t="shared" si="36"/>
        <v>20</v>
      </c>
      <c r="AL192">
        <f t="shared" si="37"/>
        <v>28</v>
      </c>
      <c r="AM192">
        <f t="shared" si="38"/>
        <v>21</v>
      </c>
      <c r="AN192">
        <f t="shared" si="39"/>
        <v>53</v>
      </c>
      <c r="AO192">
        <f t="shared" si="43"/>
        <v>23</v>
      </c>
      <c r="AP192">
        <f t="shared" si="40"/>
        <v>25</v>
      </c>
      <c r="AQ192">
        <f t="shared" si="41"/>
        <v>20</v>
      </c>
      <c r="AS192">
        <f t="shared" si="42"/>
        <v>190</v>
      </c>
    </row>
    <row r="193" spans="2:45" ht="15.6" x14ac:dyDescent="0.3">
      <c r="B193" s="7" t="s">
        <v>115</v>
      </c>
      <c r="D193" s="4">
        <v>0</v>
      </c>
      <c r="E193" s="4">
        <v>4</v>
      </c>
      <c r="F193" s="4">
        <v>0</v>
      </c>
      <c r="G193" s="4">
        <v>0</v>
      </c>
      <c r="H193" s="4">
        <v>15</v>
      </c>
      <c r="I193" s="4">
        <v>4</v>
      </c>
      <c r="K193" s="4">
        <v>6</v>
      </c>
      <c r="L193" s="4">
        <v>4</v>
      </c>
      <c r="M193" s="4">
        <v>0</v>
      </c>
      <c r="N193" s="4">
        <v>4</v>
      </c>
      <c r="O193" s="4">
        <v>4</v>
      </c>
      <c r="P193" s="4">
        <v>4</v>
      </c>
      <c r="R193" s="4">
        <v>4</v>
      </c>
      <c r="S193" s="4">
        <v>0</v>
      </c>
      <c r="T193" s="4">
        <v>0</v>
      </c>
      <c r="U193" s="4">
        <v>4</v>
      </c>
      <c r="V193" s="4">
        <v>4</v>
      </c>
      <c r="W193" s="4">
        <v>4</v>
      </c>
      <c r="Y193" s="4">
        <v>3</v>
      </c>
      <c r="Z193" s="4">
        <v>4</v>
      </c>
      <c r="AA193" s="4">
        <v>5</v>
      </c>
      <c r="AB193" s="4">
        <v>15</v>
      </c>
      <c r="AC193" s="4">
        <v>4</v>
      </c>
      <c r="AD193" s="4">
        <v>4</v>
      </c>
      <c r="AF193" s="4">
        <v>4</v>
      </c>
      <c r="AG193" s="4">
        <v>4</v>
      </c>
      <c r="AK193">
        <f t="shared" si="36"/>
        <v>23</v>
      </c>
      <c r="AL193">
        <f t="shared" si="37"/>
        <v>22</v>
      </c>
      <c r="AM193">
        <f t="shared" si="38"/>
        <v>16</v>
      </c>
      <c r="AN193">
        <f t="shared" si="39"/>
        <v>43</v>
      </c>
      <c r="AO193">
        <f t="shared" si="43"/>
        <v>23</v>
      </c>
      <c r="AP193">
        <f t="shared" si="40"/>
        <v>27</v>
      </c>
      <c r="AQ193">
        <f t="shared" si="41"/>
        <v>16</v>
      </c>
      <c r="AS193">
        <f t="shared" si="42"/>
        <v>170</v>
      </c>
    </row>
    <row r="194" spans="2:45" ht="15.6" x14ac:dyDescent="0.3">
      <c r="B194" s="7" t="s">
        <v>116</v>
      </c>
      <c r="D194" s="4">
        <v>0</v>
      </c>
      <c r="E194" s="4">
        <v>3</v>
      </c>
      <c r="F194" s="4">
        <v>5</v>
      </c>
      <c r="G194" s="4">
        <v>6</v>
      </c>
      <c r="H194" s="4">
        <v>16</v>
      </c>
      <c r="I194" s="4">
        <v>7</v>
      </c>
      <c r="K194" s="4">
        <v>9</v>
      </c>
      <c r="L194" s="4">
        <v>7</v>
      </c>
      <c r="M194" s="4">
        <v>12</v>
      </c>
      <c r="N194" s="4">
        <v>7</v>
      </c>
      <c r="O194" s="4">
        <v>7</v>
      </c>
      <c r="P194" s="4">
        <v>7</v>
      </c>
      <c r="R194" s="4">
        <v>7</v>
      </c>
      <c r="S194" s="4">
        <v>0</v>
      </c>
      <c r="T194" s="4">
        <v>0</v>
      </c>
      <c r="U194" s="4">
        <v>3</v>
      </c>
      <c r="V194" s="4">
        <v>7</v>
      </c>
      <c r="W194" s="4">
        <v>7</v>
      </c>
      <c r="Y194" s="4">
        <v>2</v>
      </c>
      <c r="Z194" s="4">
        <v>7</v>
      </c>
      <c r="AA194" s="4">
        <v>18</v>
      </c>
      <c r="AB194" s="4">
        <v>13</v>
      </c>
      <c r="AC194" s="4">
        <v>7</v>
      </c>
      <c r="AD194" s="4">
        <v>7</v>
      </c>
      <c r="AF194" s="4">
        <v>7</v>
      </c>
      <c r="AG194" s="4">
        <v>7</v>
      </c>
      <c r="AK194">
        <f t="shared" si="36"/>
        <v>37</v>
      </c>
      <c r="AL194">
        <f t="shared" si="37"/>
        <v>49</v>
      </c>
      <c r="AM194">
        <f t="shared" si="38"/>
        <v>24</v>
      </c>
      <c r="AN194">
        <f t="shared" si="39"/>
        <v>68</v>
      </c>
      <c r="AO194">
        <f t="shared" si="43"/>
        <v>29</v>
      </c>
      <c r="AP194">
        <f t="shared" si="40"/>
        <v>37</v>
      </c>
      <c r="AQ194">
        <f t="shared" si="41"/>
        <v>28</v>
      </c>
      <c r="AS194">
        <f t="shared" si="42"/>
        <v>272</v>
      </c>
    </row>
    <row r="195" spans="2:45" ht="15.6" x14ac:dyDescent="0.3">
      <c r="B195" s="7" t="s">
        <v>117</v>
      </c>
      <c r="D195" s="4">
        <v>6</v>
      </c>
      <c r="E195" s="4">
        <v>2</v>
      </c>
      <c r="F195" s="4">
        <v>8</v>
      </c>
      <c r="G195" s="4">
        <v>0</v>
      </c>
      <c r="H195" s="4">
        <v>3</v>
      </c>
      <c r="I195" s="4">
        <v>5</v>
      </c>
      <c r="K195" s="4">
        <v>12</v>
      </c>
      <c r="L195" s="4">
        <v>5</v>
      </c>
      <c r="M195" s="4">
        <v>3</v>
      </c>
      <c r="N195" s="4">
        <v>5</v>
      </c>
      <c r="O195" s="4">
        <v>5</v>
      </c>
      <c r="P195" s="4">
        <v>5</v>
      </c>
      <c r="R195" s="4">
        <v>5</v>
      </c>
      <c r="S195" s="4">
        <v>15</v>
      </c>
      <c r="T195" s="4">
        <v>6</v>
      </c>
      <c r="U195" s="4">
        <v>2</v>
      </c>
      <c r="V195" s="4">
        <v>5</v>
      </c>
      <c r="W195" s="4">
        <v>5</v>
      </c>
      <c r="Y195" s="4">
        <v>15</v>
      </c>
      <c r="Z195" s="4">
        <v>5</v>
      </c>
      <c r="AA195" s="4">
        <v>9</v>
      </c>
      <c r="AB195" s="4">
        <v>16</v>
      </c>
      <c r="AC195" s="4">
        <v>5</v>
      </c>
      <c r="AD195" s="4">
        <v>5</v>
      </c>
      <c r="AF195" s="4">
        <v>5</v>
      </c>
      <c r="AG195" s="4">
        <v>5</v>
      </c>
      <c r="AK195">
        <f t="shared" si="36"/>
        <v>24</v>
      </c>
      <c r="AL195">
        <f t="shared" si="37"/>
        <v>35</v>
      </c>
      <c r="AM195">
        <f t="shared" si="38"/>
        <v>38</v>
      </c>
      <c r="AN195">
        <f t="shared" si="39"/>
        <v>65</v>
      </c>
      <c r="AO195">
        <f t="shared" si="43"/>
        <v>23</v>
      </c>
      <c r="AP195">
        <f t="shared" si="40"/>
        <v>18</v>
      </c>
      <c r="AQ195">
        <f t="shared" si="41"/>
        <v>20</v>
      </c>
      <c r="AS195">
        <f t="shared" si="42"/>
        <v>223</v>
      </c>
    </row>
    <row r="196" spans="2:45" ht="15.6" x14ac:dyDescent="0.3">
      <c r="B196" s="7" t="s">
        <v>118</v>
      </c>
      <c r="D196" s="4">
        <v>0</v>
      </c>
      <c r="E196" s="4">
        <v>0</v>
      </c>
      <c r="F196" s="4">
        <v>0</v>
      </c>
      <c r="G196" s="4">
        <v>3</v>
      </c>
      <c r="H196" s="4">
        <v>3</v>
      </c>
      <c r="I196" s="4">
        <v>0</v>
      </c>
      <c r="K196" s="4">
        <v>3</v>
      </c>
      <c r="L196" s="4">
        <v>0</v>
      </c>
      <c r="M196" s="4">
        <v>5</v>
      </c>
      <c r="N196" s="4">
        <v>0</v>
      </c>
      <c r="O196" s="4">
        <v>0</v>
      </c>
      <c r="P196" s="4">
        <v>0</v>
      </c>
      <c r="R196" s="4">
        <v>0</v>
      </c>
      <c r="S196" s="4">
        <v>2</v>
      </c>
      <c r="T196" s="4">
        <v>0</v>
      </c>
      <c r="U196" s="4">
        <v>0</v>
      </c>
      <c r="V196" s="4">
        <v>0</v>
      </c>
      <c r="W196" s="4">
        <v>0</v>
      </c>
      <c r="Y196" s="4">
        <v>6</v>
      </c>
      <c r="Z196" s="4">
        <v>0</v>
      </c>
      <c r="AA196" s="4">
        <v>5</v>
      </c>
      <c r="AB196" s="4">
        <v>15</v>
      </c>
      <c r="AC196" s="4">
        <v>0</v>
      </c>
      <c r="AD196" s="4">
        <v>0</v>
      </c>
      <c r="AF196" s="4">
        <v>0</v>
      </c>
      <c r="AG196" s="4">
        <v>0</v>
      </c>
      <c r="AK196">
        <f t="shared" ref="AK196:AK259" si="44">SUM(C196:I196)</f>
        <v>6</v>
      </c>
      <c r="AL196">
        <f t="shared" ref="AL196:AL259" si="45">SUM(J196:P196)</f>
        <v>8</v>
      </c>
      <c r="AM196">
        <f t="shared" ref="AM196:AM259" si="46">SUM(Q196:W196)</f>
        <v>2</v>
      </c>
      <c r="AN196">
        <f t="shared" ref="AN196:AN259" si="47">SUM(X196:AG196)</f>
        <v>26</v>
      </c>
      <c r="AO196">
        <f t="shared" si="43"/>
        <v>18</v>
      </c>
      <c r="AP196">
        <f t="shared" ref="AP196:AP259" si="48">SUM(H196,O196,V196,AC196)</f>
        <v>3</v>
      </c>
      <c r="AQ196">
        <f t="shared" ref="AQ196:AQ259" si="49">SUM(I196,P196,W196,AD196)</f>
        <v>0</v>
      </c>
      <c r="AS196">
        <f t="shared" ref="AS196:AS259" si="50">SUM(AK196:AQ196)</f>
        <v>63</v>
      </c>
    </row>
    <row r="197" spans="2:45" ht="15.6" x14ac:dyDescent="0.3">
      <c r="B197" s="7" t="s">
        <v>119</v>
      </c>
      <c r="D197" s="4">
        <v>5</v>
      </c>
      <c r="E197" s="4">
        <v>2</v>
      </c>
      <c r="F197" s="4">
        <v>4</v>
      </c>
      <c r="G197" s="4">
        <v>5</v>
      </c>
      <c r="H197" s="4">
        <v>6</v>
      </c>
      <c r="I197" s="4">
        <v>5</v>
      </c>
      <c r="K197" s="4">
        <v>13</v>
      </c>
      <c r="L197" s="4">
        <v>5</v>
      </c>
      <c r="M197" s="4">
        <v>3</v>
      </c>
      <c r="N197" s="4">
        <v>5</v>
      </c>
      <c r="O197" s="4">
        <v>5</v>
      </c>
      <c r="P197" s="4">
        <v>5</v>
      </c>
      <c r="R197" s="4">
        <v>5</v>
      </c>
      <c r="S197" s="4">
        <v>5</v>
      </c>
      <c r="T197" s="4">
        <v>5</v>
      </c>
      <c r="U197" s="4">
        <v>2</v>
      </c>
      <c r="V197" s="4">
        <v>5</v>
      </c>
      <c r="W197" s="4">
        <v>5</v>
      </c>
      <c r="Y197" s="4">
        <v>13</v>
      </c>
      <c r="Z197" s="4">
        <v>5</v>
      </c>
      <c r="AA197" s="4">
        <v>5</v>
      </c>
      <c r="AB197" s="4">
        <v>18</v>
      </c>
      <c r="AC197" s="4">
        <v>5</v>
      </c>
      <c r="AD197" s="4">
        <v>5</v>
      </c>
      <c r="AF197" s="4">
        <v>5</v>
      </c>
      <c r="AG197" s="4">
        <v>5</v>
      </c>
      <c r="AK197">
        <f t="shared" si="44"/>
        <v>27</v>
      </c>
      <c r="AL197">
        <f t="shared" si="45"/>
        <v>36</v>
      </c>
      <c r="AM197">
        <f t="shared" si="46"/>
        <v>27</v>
      </c>
      <c r="AN197">
        <f t="shared" si="47"/>
        <v>61</v>
      </c>
      <c r="AO197">
        <f t="shared" si="43"/>
        <v>30</v>
      </c>
      <c r="AP197">
        <f t="shared" si="48"/>
        <v>21</v>
      </c>
      <c r="AQ197">
        <f t="shared" si="49"/>
        <v>20</v>
      </c>
      <c r="AS197">
        <f t="shared" si="50"/>
        <v>222</v>
      </c>
    </row>
    <row r="198" spans="2:45" ht="15.6" x14ac:dyDescent="0.3">
      <c r="B198" s="7" t="s">
        <v>132</v>
      </c>
      <c r="D198" s="4">
        <v>10</v>
      </c>
      <c r="E198" s="4">
        <v>2</v>
      </c>
      <c r="F198" s="4">
        <v>16</v>
      </c>
      <c r="G198" s="4">
        <v>10</v>
      </c>
      <c r="H198" s="4">
        <v>11</v>
      </c>
      <c r="I198" s="4">
        <v>10</v>
      </c>
      <c r="K198" s="4">
        <v>12</v>
      </c>
      <c r="L198" s="4">
        <v>10</v>
      </c>
      <c r="M198" s="4">
        <v>16</v>
      </c>
      <c r="N198" s="4">
        <v>12</v>
      </c>
      <c r="O198" s="4">
        <v>10</v>
      </c>
      <c r="P198" s="4">
        <v>10</v>
      </c>
      <c r="R198" s="4">
        <v>10</v>
      </c>
      <c r="S198" s="4">
        <v>20</v>
      </c>
      <c r="T198" s="4">
        <v>10</v>
      </c>
      <c r="U198" s="4">
        <v>2</v>
      </c>
      <c r="V198" s="4">
        <v>12</v>
      </c>
      <c r="W198" s="4">
        <v>10</v>
      </c>
      <c r="Y198" s="4">
        <v>16</v>
      </c>
      <c r="Z198" s="4">
        <v>15</v>
      </c>
      <c r="AA198" s="4">
        <v>10</v>
      </c>
      <c r="AB198" s="4">
        <v>20</v>
      </c>
      <c r="AC198" s="4">
        <v>10</v>
      </c>
      <c r="AD198" s="4">
        <v>10</v>
      </c>
      <c r="AF198" s="4">
        <v>12</v>
      </c>
      <c r="AG198" s="4">
        <v>10</v>
      </c>
      <c r="AK198">
        <f t="shared" si="44"/>
        <v>59</v>
      </c>
      <c r="AL198">
        <f t="shared" si="45"/>
        <v>70</v>
      </c>
      <c r="AM198">
        <f t="shared" si="46"/>
        <v>64</v>
      </c>
      <c r="AN198">
        <f t="shared" si="47"/>
        <v>103</v>
      </c>
      <c r="AO198">
        <f t="shared" si="43"/>
        <v>44</v>
      </c>
      <c r="AP198">
        <f t="shared" si="48"/>
        <v>43</v>
      </c>
      <c r="AQ198">
        <f t="shared" si="49"/>
        <v>40</v>
      </c>
      <c r="AS198">
        <f t="shared" si="50"/>
        <v>423</v>
      </c>
    </row>
    <row r="199" spans="2:45" ht="15.6" x14ac:dyDescent="0.3">
      <c r="B199" s="7" t="s">
        <v>120</v>
      </c>
      <c r="D199" s="4">
        <v>20</v>
      </c>
      <c r="E199" s="4">
        <v>0</v>
      </c>
      <c r="F199" s="4">
        <v>22</v>
      </c>
      <c r="G199" s="4">
        <v>20</v>
      </c>
      <c r="H199" s="4">
        <v>13</v>
      </c>
      <c r="I199" s="4">
        <v>20</v>
      </c>
      <c r="K199" s="4">
        <v>22</v>
      </c>
      <c r="L199" s="4">
        <v>20</v>
      </c>
      <c r="M199" s="4">
        <v>3</v>
      </c>
      <c r="N199" s="4">
        <v>11</v>
      </c>
      <c r="O199" s="4">
        <v>20</v>
      </c>
      <c r="P199" s="4">
        <v>20</v>
      </c>
      <c r="R199" s="4">
        <v>20</v>
      </c>
      <c r="S199" s="4">
        <v>25</v>
      </c>
      <c r="T199" s="4">
        <v>20</v>
      </c>
      <c r="U199" s="4">
        <v>0</v>
      </c>
      <c r="V199" s="4">
        <v>11</v>
      </c>
      <c r="W199" s="4">
        <v>20</v>
      </c>
      <c r="Y199" s="4">
        <v>29</v>
      </c>
      <c r="Z199" s="4">
        <v>25</v>
      </c>
      <c r="AA199" s="4">
        <v>20</v>
      </c>
      <c r="AB199" s="4">
        <v>20</v>
      </c>
      <c r="AC199" s="4">
        <v>20</v>
      </c>
      <c r="AD199" s="4">
        <v>20</v>
      </c>
      <c r="AF199" s="4">
        <v>11</v>
      </c>
      <c r="AG199" s="4">
        <v>20</v>
      </c>
      <c r="AK199">
        <f t="shared" si="44"/>
        <v>95</v>
      </c>
      <c r="AL199">
        <f t="shared" si="45"/>
        <v>96</v>
      </c>
      <c r="AM199">
        <f t="shared" si="46"/>
        <v>96</v>
      </c>
      <c r="AN199">
        <f t="shared" si="47"/>
        <v>165</v>
      </c>
      <c r="AO199">
        <f t="shared" si="43"/>
        <v>51</v>
      </c>
      <c r="AP199">
        <f t="shared" si="48"/>
        <v>64</v>
      </c>
      <c r="AQ199">
        <f t="shared" si="49"/>
        <v>80</v>
      </c>
      <c r="AS199">
        <f t="shared" si="50"/>
        <v>647</v>
      </c>
    </row>
    <row r="200" spans="2:45" ht="15.6" x14ac:dyDescent="0.3">
      <c r="B200" s="7" t="s">
        <v>121</v>
      </c>
      <c r="D200" s="4">
        <v>70</v>
      </c>
      <c r="E200" s="4">
        <v>80</v>
      </c>
      <c r="F200" s="4">
        <v>119</v>
      </c>
      <c r="G200" s="4">
        <v>150</v>
      </c>
      <c r="H200" s="4">
        <v>103</v>
      </c>
      <c r="I200" s="4">
        <v>150</v>
      </c>
      <c r="K200" s="4">
        <v>160</v>
      </c>
      <c r="L200" s="4">
        <v>150</v>
      </c>
      <c r="M200" s="4">
        <v>110</v>
      </c>
      <c r="N200" s="4">
        <v>142</v>
      </c>
      <c r="O200" s="4">
        <v>110</v>
      </c>
      <c r="P200" s="4">
        <v>150</v>
      </c>
      <c r="R200" s="4">
        <v>150</v>
      </c>
      <c r="S200" s="4">
        <v>110</v>
      </c>
      <c r="T200" s="4">
        <v>70</v>
      </c>
      <c r="U200" s="4">
        <v>80</v>
      </c>
      <c r="V200" s="4">
        <v>142</v>
      </c>
      <c r="W200" s="4">
        <v>110</v>
      </c>
      <c r="Y200" s="4">
        <v>200</v>
      </c>
      <c r="Z200" s="4">
        <v>203</v>
      </c>
      <c r="AA200" s="4">
        <v>150</v>
      </c>
      <c r="AB200" s="4">
        <v>65</v>
      </c>
      <c r="AC200" s="4">
        <v>56</v>
      </c>
      <c r="AD200" s="4">
        <v>150</v>
      </c>
      <c r="AF200" s="4">
        <v>142</v>
      </c>
      <c r="AG200" s="4">
        <v>110</v>
      </c>
      <c r="AK200">
        <f t="shared" si="44"/>
        <v>672</v>
      </c>
      <c r="AL200">
        <f t="shared" si="45"/>
        <v>822</v>
      </c>
      <c r="AM200">
        <f t="shared" si="46"/>
        <v>662</v>
      </c>
      <c r="AN200">
        <f t="shared" si="47"/>
        <v>1076</v>
      </c>
      <c r="AO200">
        <f t="shared" si="43"/>
        <v>437</v>
      </c>
      <c r="AP200">
        <f t="shared" si="48"/>
        <v>411</v>
      </c>
      <c r="AQ200">
        <f t="shared" si="49"/>
        <v>560</v>
      </c>
      <c r="AS200">
        <f t="shared" si="50"/>
        <v>4640</v>
      </c>
    </row>
    <row r="201" spans="2:45" ht="15.6" x14ac:dyDescent="0.3">
      <c r="B201" s="7" t="s">
        <v>122</v>
      </c>
      <c r="D201" s="4">
        <v>20</v>
      </c>
      <c r="E201" s="4">
        <v>50</v>
      </c>
      <c r="F201" s="4">
        <v>40</v>
      </c>
      <c r="G201" s="4">
        <v>64</v>
      </c>
      <c r="H201" s="4">
        <v>23</v>
      </c>
      <c r="I201" s="4">
        <v>50</v>
      </c>
      <c r="K201" s="4">
        <v>69</v>
      </c>
      <c r="L201" s="4">
        <v>12</v>
      </c>
      <c r="M201" s="4">
        <v>13</v>
      </c>
      <c r="N201" s="4">
        <v>56</v>
      </c>
      <c r="O201" s="4">
        <v>63</v>
      </c>
      <c r="P201" s="4">
        <v>50</v>
      </c>
      <c r="R201" s="4">
        <v>50</v>
      </c>
      <c r="S201" s="4">
        <v>120</v>
      </c>
      <c r="T201" s="4">
        <v>20</v>
      </c>
      <c r="U201" s="4">
        <v>50</v>
      </c>
      <c r="V201" s="4">
        <v>56</v>
      </c>
      <c r="W201" s="4">
        <v>63</v>
      </c>
      <c r="Y201" s="4">
        <v>56</v>
      </c>
      <c r="Z201" s="4">
        <v>60</v>
      </c>
      <c r="AA201" s="4">
        <v>50</v>
      </c>
      <c r="AB201" s="4">
        <v>20</v>
      </c>
      <c r="AC201" s="4">
        <v>20</v>
      </c>
      <c r="AD201" s="4">
        <v>50</v>
      </c>
      <c r="AF201" s="4">
        <v>56</v>
      </c>
      <c r="AG201" s="4">
        <v>63</v>
      </c>
      <c r="AK201">
        <f t="shared" si="44"/>
        <v>247</v>
      </c>
      <c r="AL201">
        <f t="shared" si="45"/>
        <v>263</v>
      </c>
      <c r="AM201">
        <f t="shared" si="46"/>
        <v>359</v>
      </c>
      <c r="AN201">
        <f t="shared" si="47"/>
        <v>375</v>
      </c>
      <c r="AO201">
        <f t="shared" si="43"/>
        <v>190</v>
      </c>
      <c r="AP201">
        <f t="shared" si="48"/>
        <v>162</v>
      </c>
      <c r="AQ201">
        <f t="shared" si="49"/>
        <v>213</v>
      </c>
      <c r="AS201">
        <f t="shared" si="50"/>
        <v>1809</v>
      </c>
    </row>
    <row r="202" spans="2:45" ht="15.6" x14ac:dyDescent="0.3">
      <c r="B202" s="7" t="s">
        <v>123</v>
      </c>
      <c r="D202" s="4">
        <v>0</v>
      </c>
      <c r="E202" s="4">
        <v>20</v>
      </c>
      <c r="F202" s="4">
        <v>33</v>
      </c>
      <c r="G202" s="4">
        <v>36</v>
      </c>
      <c r="H202" s="4">
        <v>26</v>
      </c>
      <c r="I202" s="4">
        <v>20</v>
      </c>
      <c r="K202" s="4">
        <v>26</v>
      </c>
      <c r="L202" s="4">
        <v>43</v>
      </c>
      <c r="M202" s="4">
        <v>34</v>
      </c>
      <c r="N202" s="4">
        <v>36</v>
      </c>
      <c r="O202" s="4">
        <v>22</v>
      </c>
      <c r="P202" s="4">
        <v>20</v>
      </c>
      <c r="R202" s="4">
        <v>20</v>
      </c>
      <c r="S202" s="4">
        <v>26</v>
      </c>
      <c r="T202" s="4">
        <v>0</v>
      </c>
      <c r="U202" s="4">
        <v>20</v>
      </c>
      <c r="V202" s="4">
        <v>36</v>
      </c>
      <c r="W202" s="4">
        <v>22</v>
      </c>
      <c r="Y202" s="4">
        <v>36</v>
      </c>
      <c r="Z202" s="4">
        <v>15</v>
      </c>
      <c r="AA202" s="4">
        <v>53</v>
      </c>
      <c r="AB202" s="4">
        <v>32</v>
      </c>
      <c r="AC202" s="4">
        <v>36</v>
      </c>
      <c r="AD202" s="4">
        <v>20</v>
      </c>
      <c r="AF202" s="4">
        <v>36</v>
      </c>
      <c r="AG202" s="4">
        <v>22</v>
      </c>
      <c r="AK202">
        <f t="shared" si="44"/>
        <v>135</v>
      </c>
      <c r="AL202">
        <f t="shared" si="45"/>
        <v>181</v>
      </c>
      <c r="AM202">
        <f t="shared" si="46"/>
        <v>124</v>
      </c>
      <c r="AN202">
        <f t="shared" si="47"/>
        <v>250</v>
      </c>
      <c r="AO202">
        <f t="shared" ref="AO202:AO265" si="51">SUM(G202,N202,U202,AB202)</f>
        <v>124</v>
      </c>
      <c r="AP202">
        <f t="shared" si="48"/>
        <v>120</v>
      </c>
      <c r="AQ202">
        <f t="shared" si="49"/>
        <v>82</v>
      </c>
      <c r="AS202">
        <f t="shared" si="50"/>
        <v>1016</v>
      </c>
    </row>
    <row r="203" spans="2:45" ht="15.6" x14ac:dyDescent="0.3">
      <c r="B203" s="7" t="s">
        <v>124</v>
      </c>
      <c r="D203" s="4">
        <v>0</v>
      </c>
      <c r="E203" s="4">
        <v>15</v>
      </c>
      <c r="F203" s="4">
        <v>16</v>
      </c>
      <c r="G203" s="4">
        <v>22</v>
      </c>
      <c r="H203" s="4">
        <v>20</v>
      </c>
      <c r="I203" s="4">
        <v>15</v>
      </c>
      <c r="K203" s="4">
        <v>16</v>
      </c>
      <c r="L203" s="4">
        <v>13</v>
      </c>
      <c r="M203" s="4">
        <v>4</v>
      </c>
      <c r="N203" s="4">
        <v>25</v>
      </c>
      <c r="O203" s="4">
        <v>15</v>
      </c>
      <c r="P203" s="4">
        <v>15</v>
      </c>
      <c r="R203" s="4">
        <v>15</v>
      </c>
      <c r="S203" s="4">
        <v>15</v>
      </c>
      <c r="T203" s="4">
        <v>0</v>
      </c>
      <c r="U203" s="4">
        <v>15</v>
      </c>
      <c r="V203" s="4">
        <v>25</v>
      </c>
      <c r="W203" s="4">
        <v>15</v>
      </c>
      <c r="Y203" s="4">
        <v>15</v>
      </c>
      <c r="Z203" s="4">
        <v>20</v>
      </c>
      <c r="AA203" s="4">
        <v>26</v>
      </c>
      <c r="AB203" s="4">
        <v>46</v>
      </c>
      <c r="AC203" s="4">
        <v>14</v>
      </c>
      <c r="AD203" s="4">
        <v>15</v>
      </c>
      <c r="AF203" s="4">
        <v>25</v>
      </c>
      <c r="AG203" s="4">
        <v>15</v>
      </c>
      <c r="AK203">
        <f t="shared" si="44"/>
        <v>88</v>
      </c>
      <c r="AL203">
        <f t="shared" si="45"/>
        <v>88</v>
      </c>
      <c r="AM203">
        <f t="shared" si="46"/>
        <v>85</v>
      </c>
      <c r="AN203">
        <f t="shared" si="47"/>
        <v>176</v>
      </c>
      <c r="AO203">
        <f t="shared" si="51"/>
        <v>108</v>
      </c>
      <c r="AP203">
        <f t="shared" si="48"/>
        <v>74</v>
      </c>
      <c r="AQ203">
        <f t="shared" si="49"/>
        <v>60</v>
      </c>
      <c r="AS203">
        <f t="shared" si="50"/>
        <v>679</v>
      </c>
    </row>
    <row r="204" spans="2:45" ht="15.6" x14ac:dyDescent="0.3">
      <c r="B204" s="7" t="s">
        <v>125</v>
      </c>
      <c r="D204" s="4">
        <v>22</v>
      </c>
      <c r="E204" s="4">
        <v>3</v>
      </c>
      <c r="F204" s="4">
        <v>5</v>
      </c>
      <c r="G204" s="4">
        <v>6</v>
      </c>
      <c r="H204" s="4">
        <v>6</v>
      </c>
      <c r="I204" s="4">
        <v>3</v>
      </c>
      <c r="K204" s="4">
        <v>3</v>
      </c>
      <c r="L204" s="4">
        <v>46</v>
      </c>
      <c r="M204" s="4">
        <v>12</v>
      </c>
      <c r="N204" s="4">
        <v>36</v>
      </c>
      <c r="O204" s="4">
        <v>3</v>
      </c>
      <c r="P204" s="4">
        <v>3</v>
      </c>
      <c r="R204" s="4">
        <v>3</v>
      </c>
      <c r="S204" s="4">
        <v>30</v>
      </c>
      <c r="T204" s="4">
        <v>22</v>
      </c>
      <c r="U204" s="4">
        <v>3</v>
      </c>
      <c r="V204" s="4">
        <v>36</v>
      </c>
      <c r="W204" s="4">
        <v>3</v>
      </c>
      <c r="Y204" s="4">
        <v>45</v>
      </c>
      <c r="Z204" s="4">
        <v>5</v>
      </c>
      <c r="AA204" s="4">
        <v>26</v>
      </c>
      <c r="AB204" s="4">
        <v>9</v>
      </c>
      <c r="AC204" s="4">
        <v>6</v>
      </c>
      <c r="AD204" s="4">
        <v>3</v>
      </c>
      <c r="AF204" s="4">
        <v>36</v>
      </c>
      <c r="AG204" s="4">
        <v>3</v>
      </c>
      <c r="AK204">
        <f t="shared" si="44"/>
        <v>45</v>
      </c>
      <c r="AL204">
        <f t="shared" si="45"/>
        <v>103</v>
      </c>
      <c r="AM204">
        <f t="shared" si="46"/>
        <v>97</v>
      </c>
      <c r="AN204">
        <f t="shared" si="47"/>
        <v>133</v>
      </c>
      <c r="AO204">
        <f t="shared" si="51"/>
        <v>54</v>
      </c>
      <c r="AP204">
        <f t="shared" si="48"/>
        <v>51</v>
      </c>
      <c r="AQ204">
        <f t="shared" si="49"/>
        <v>12</v>
      </c>
      <c r="AS204">
        <f t="shared" si="50"/>
        <v>495</v>
      </c>
    </row>
    <row r="205" spans="2:45" ht="15.6" x14ac:dyDescent="0.3">
      <c r="B205" s="7" t="s">
        <v>126</v>
      </c>
      <c r="D205" s="4">
        <v>60</v>
      </c>
      <c r="E205" s="4">
        <v>20</v>
      </c>
      <c r="F205" s="4">
        <v>26</v>
      </c>
      <c r="G205" s="4">
        <v>9</v>
      </c>
      <c r="H205" s="4">
        <v>4</v>
      </c>
      <c r="I205" s="4">
        <v>20</v>
      </c>
      <c r="K205" s="4">
        <v>55</v>
      </c>
      <c r="L205" s="4">
        <v>32</v>
      </c>
      <c r="M205" s="4">
        <v>36</v>
      </c>
      <c r="N205" s="4">
        <v>96</v>
      </c>
      <c r="O205" s="4">
        <v>20</v>
      </c>
      <c r="P205" s="4">
        <v>20</v>
      </c>
      <c r="R205" s="4">
        <v>20</v>
      </c>
      <c r="S205" s="4">
        <v>20</v>
      </c>
      <c r="T205" s="4">
        <v>60</v>
      </c>
      <c r="U205" s="4">
        <v>20</v>
      </c>
      <c r="V205" s="4">
        <v>96</v>
      </c>
      <c r="W205" s="4">
        <v>20</v>
      </c>
      <c r="Y205" s="4">
        <v>60</v>
      </c>
      <c r="Z205" s="4">
        <v>22</v>
      </c>
      <c r="AA205" s="4">
        <v>10</v>
      </c>
      <c r="AB205" s="4">
        <v>25</v>
      </c>
      <c r="AC205" s="4">
        <v>22</v>
      </c>
      <c r="AD205" s="4">
        <v>20</v>
      </c>
      <c r="AF205" s="4">
        <v>96</v>
      </c>
      <c r="AG205" s="4">
        <v>20</v>
      </c>
      <c r="AK205">
        <f t="shared" si="44"/>
        <v>139</v>
      </c>
      <c r="AL205">
        <f t="shared" si="45"/>
        <v>259</v>
      </c>
      <c r="AM205">
        <f t="shared" si="46"/>
        <v>236</v>
      </c>
      <c r="AN205">
        <f t="shared" si="47"/>
        <v>275</v>
      </c>
      <c r="AO205">
        <f t="shared" si="51"/>
        <v>150</v>
      </c>
      <c r="AP205">
        <f t="shared" si="48"/>
        <v>142</v>
      </c>
      <c r="AQ205">
        <f t="shared" si="49"/>
        <v>80</v>
      </c>
      <c r="AS205">
        <f t="shared" si="50"/>
        <v>1281</v>
      </c>
    </row>
    <row r="206" spans="2:45" ht="15.6" x14ac:dyDescent="0.3">
      <c r="B206" s="7" t="s">
        <v>127</v>
      </c>
      <c r="D206" s="4">
        <v>2</v>
      </c>
      <c r="E206" s="4">
        <v>2</v>
      </c>
      <c r="F206" s="4">
        <v>3</v>
      </c>
      <c r="G206" s="4">
        <v>21</v>
      </c>
      <c r="H206" s="4">
        <v>5</v>
      </c>
      <c r="I206" s="4">
        <v>2</v>
      </c>
      <c r="K206" s="4">
        <v>3</v>
      </c>
      <c r="L206" s="4">
        <v>2</v>
      </c>
      <c r="M206" s="4">
        <v>5</v>
      </c>
      <c r="N206" s="4">
        <v>3</v>
      </c>
      <c r="O206" s="4">
        <v>2</v>
      </c>
      <c r="P206" s="4">
        <v>2</v>
      </c>
      <c r="R206" s="4">
        <v>2</v>
      </c>
      <c r="S206" s="4">
        <v>6</v>
      </c>
      <c r="T206" s="4">
        <v>2</v>
      </c>
      <c r="U206" s="4">
        <v>2</v>
      </c>
      <c r="V206" s="4">
        <v>3</v>
      </c>
      <c r="W206" s="4">
        <v>2</v>
      </c>
      <c r="Y206" s="4">
        <v>0</v>
      </c>
      <c r="Z206" s="4">
        <v>2</v>
      </c>
      <c r="AA206" s="4">
        <v>25</v>
      </c>
      <c r="AB206" s="4">
        <v>2</v>
      </c>
      <c r="AC206" s="4">
        <v>6</v>
      </c>
      <c r="AD206" s="4">
        <v>2</v>
      </c>
      <c r="AF206" s="4">
        <v>3</v>
      </c>
      <c r="AG206" s="4">
        <v>2</v>
      </c>
      <c r="AK206">
        <f t="shared" si="44"/>
        <v>35</v>
      </c>
      <c r="AL206">
        <f t="shared" si="45"/>
        <v>17</v>
      </c>
      <c r="AM206">
        <f t="shared" si="46"/>
        <v>17</v>
      </c>
      <c r="AN206">
        <f t="shared" si="47"/>
        <v>42</v>
      </c>
      <c r="AO206">
        <f t="shared" si="51"/>
        <v>28</v>
      </c>
      <c r="AP206">
        <f t="shared" si="48"/>
        <v>16</v>
      </c>
      <c r="AQ206">
        <f t="shared" si="49"/>
        <v>8</v>
      </c>
      <c r="AS206">
        <f t="shared" si="50"/>
        <v>163</v>
      </c>
    </row>
    <row r="207" spans="2:45" ht="15.6" x14ac:dyDescent="0.3">
      <c r="B207" s="7" t="s">
        <v>128</v>
      </c>
      <c r="D207" s="4">
        <v>0</v>
      </c>
      <c r="E207" s="4">
        <v>0</v>
      </c>
      <c r="F207" s="4">
        <v>2</v>
      </c>
      <c r="G207" s="4">
        <v>0</v>
      </c>
      <c r="H207" s="4">
        <v>6</v>
      </c>
      <c r="I207" s="4">
        <v>0</v>
      </c>
      <c r="K207" s="4">
        <v>0</v>
      </c>
      <c r="L207" s="4">
        <v>0</v>
      </c>
      <c r="M207" s="4">
        <v>2</v>
      </c>
      <c r="N207" s="4">
        <v>3</v>
      </c>
      <c r="O207" s="4">
        <v>0</v>
      </c>
      <c r="P207" s="4">
        <v>0</v>
      </c>
      <c r="R207" s="4">
        <v>0</v>
      </c>
      <c r="S207" s="4">
        <v>2</v>
      </c>
      <c r="T207" s="4">
        <v>0</v>
      </c>
      <c r="U207" s="4">
        <v>0</v>
      </c>
      <c r="V207" s="4">
        <v>3</v>
      </c>
      <c r="W207" s="4">
        <v>0</v>
      </c>
      <c r="Y207" s="4">
        <v>6</v>
      </c>
      <c r="Z207" s="4">
        <v>3</v>
      </c>
      <c r="AA207" s="4">
        <v>6</v>
      </c>
      <c r="AB207" s="4">
        <v>3</v>
      </c>
      <c r="AC207" s="4">
        <v>0</v>
      </c>
      <c r="AD207" s="4">
        <v>0</v>
      </c>
      <c r="AF207" s="4">
        <v>3</v>
      </c>
      <c r="AG207" s="4">
        <v>0</v>
      </c>
      <c r="AK207">
        <f t="shared" si="44"/>
        <v>8</v>
      </c>
      <c r="AL207">
        <f t="shared" si="45"/>
        <v>5</v>
      </c>
      <c r="AM207">
        <f t="shared" si="46"/>
        <v>5</v>
      </c>
      <c r="AN207">
        <f t="shared" si="47"/>
        <v>21</v>
      </c>
      <c r="AO207">
        <f t="shared" si="51"/>
        <v>6</v>
      </c>
      <c r="AP207">
        <f t="shared" si="48"/>
        <v>9</v>
      </c>
      <c r="AQ207">
        <f t="shared" si="49"/>
        <v>0</v>
      </c>
      <c r="AS207">
        <f t="shared" si="50"/>
        <v>54</v>
      </c>
    </row>
    <row r="208" spans="2:45" ht="15.6" x14ac:dyDescent="0.3">
      <c r="B208" s="7" t="s">
        <v>129</v>
      </c>
      <c r="D208" s="4">
        <v>3</v>
      </c>
      <c r="E208" s="4">
        <v>2</v>
      </c>
      <c r="F208" s="4">
        <v>13</v>
      </c>
      <c r="G208" s="4">
        <v>2</v>
      </c>
      <c r="H208" s="4">
        <v>4</v>
      </c>
      <c r="I208" s="4">
        <v>2</v>
      </c>
      <c r="K208" s="4">
        <v>2</v>
      </c>
      <c r="L208" s="4">
        <v>2</v>
      </c>
      <c r="M208" s="4">
        <v>1</v>
      </c>
      <c r="N208" s="4">
        <v>2</v>
      </c>
      <c r="O208" s="4">
        <v>2</v>
      </c>
      <c r="P208" s="4">
        <v>2</v>
      </c>
      <c r="R208" s="4">
        <v>2</v>
      </c>
      <c r="S208" s="4">
        <v>2</v>
      </c>
      <c r="T208" s="4">
        <v>3</v>
      </c>
      <c r="U208" s="4">
        <v>2</v>
      </c>
      <c r="V208" s="4">
        <v>2</v>
      </c>
      <c r="W208" s="4">
        <v>2</v>
      </c>
      <c r="Y208" s="4">
        <v>3</v>
      </c>
      <c r="Z208" s="4">
        <v>1</v>
      </c>
      <c r="AA208" s="4">
        <v>3</v>
      </c>
      <c r="AB208" s="4">
        <v>12</v>
      </c>
      <c r="AC208" s="4">
        <v>2</v>
      </c>
      <c r="AD208" s="4">
        <v>2</v>
      </c>
      <c r="AF208" s="4">
        <v>2</v>
      </c>
      <c r="AG208" s="4">
        <v>2</v>
      </c>
      <c r="AK208">
        <f t="shared" si="44"/>
        <v>26</v>
      </c>
      <c r="AL208">
        <f t="shared" si="45"/>
        <v>11</v>
      </c>
      <c r="AM208">
        <f t="shared" si="46"/>
        <v>13</v>
      </c>
      <c r="AN208">
        <f t="shared" si="47"/>
        <v>27</v>
      </c>
      <c r="AO208">
        <f t="shared" si="51"/>
        <v>18</v>
      </c>
      <c r="AP208">
        <f t="shared" si="48"/>
        <v>10</v>
      </c>
      <c r="AQ208">
        <f t="shared" si="49"/>
        <v>8</v>
      </c>
      <c r="AS208">
        <f t="shared" si="50"/>
        <v>113</v>
      </c>
    </row>
    <row r="209" spans="2:45" ht="15.6" x14ac:dyDescent="0.3">
      <c r="B209" s="7" t="s">
        <v>130</v>
      </c>
      <c r="D209" s="4">
        <v>10</v>
      </c>
      <c r="E209" s="4">
        <v>15</v>
      </c>
      <c r="F209" s="4">
        <v>11</v>
      </c>
      <c r="G209" s="4">
        <v>15</v>
      </c>
      <c r="H209" s="4">
        <v>5</v>
      </c>
      <c r="I209" s="4">
        <v>15</v>
      </c>
      <c r="K209" s="4">
        <v>15</v>
      </c>
      <c r="L209" s="4">
        <v>15</v>
      </c>
      <c r="M209" s="4">
        <v>12</v>
      </c>
      <c r="N209" s="4">
        <v>7</v>
      </c>
      <c r="O209" s="4">
        <v>17</v>
      </c>
      <c r="P209" s="4">
        <v>15</v>
      </c>
      <c r="R209" s="4">
        <v>15</v>
      </c>
      <c r="S209" s="4">
        <v>20</v>
      </c>
      <c r="T209" s="4">
        <v>10</v>
      </c>
      <c r="U209" s="4">
        <v>15</v>
      </c>
      <c r="V209" s="4">
        <v>7</v>
      </c>
      <c r="W209" s="4">
        <v>17</v>
      </c>
      <c r="Y209" s="4">
        <v>22</v>
      </c>
      <c r="Z209" s="4">
        <v>16</v>
      </c>
      <c r="AA209" s="4">
        <v>12</v>
      </c>
      <c r="AB209" s="4">
        <v>15</v>
      </c>
      <c r="AC209" s="4">
        <v>15</v>
      </c>
      <c r="AD209" s="4">
        <v>15</v>
      </c>
      <c r="AF209" s="4">
        <v>7</v>
      </c>
      <c r="AG209" s="4">
        <v>17</v>
      </c>
      <c r="AK209">
        <f t="shared" si="44"/>
        <v>71</v>
      </c>
      <c r="AL209">
        <f t="shared" si="45"/>
        <v>81</v>
      </c>
      <c r="AM209">
        <f t="shared" si="46"/>
        <v>84</v>
      </c>
      <c r="AN209">
        <f t="shared" si="47"/>
        <v>119</v>
      </c>
      <c r="AO209">
        <f t="shared" si="51"/>
        <v>52</v>
      </c>
      <c r="AP209">
        <f t="shared" si="48"/>
        <v>44</v>
      </c>
      <c r="AQ209">
        <f t="shared" si="49"/>
        <v>62</v>
      </c>
      <c r="AS209">
        <f t="shared" si="50"/>
        <v>513</v>
      </c>
    </row>
    <row r="210" spans="2:45" ht="15.6" x14ac:dyDescent="0.3">
      <c r="B210" s="7" t="s">
        <v>131</v>
      </c>
      <c r="D210" s="4">
        <v>9</v>
      </c>
      <c r="E210" s="4">
        <v>13</v>
      </c>
      <c r="F210" s="4">
        <v>9</v>
      </c>
      <c r="G210" s="4">
        <v>16</v>
      </c>
      <c r="H210" s="4">
        <v>11</v>
      </c>
      <c r="I210" s="4">
        <v>10</v>
      </c>
      <c r="K210" s="4">
        <v>9</v>
      </c>
      <c r="L210" s="4">
        <v>14</v>
      </c>
      <c r="M210" s="4">
        <v>9</v>
      </c>
      <c r="N210" s="4">
        <v>12</v>
      </c>
      <c r="O210" s="4">
        <v>12</v>
      </c>
      <c r="P210" s="4">
        <v>10</v>
      </c>
      <c r="R210" s="4">
        <v>10</v>
      </c>
      <c r="S210" s="4">
        <v>12</v>
      </c>
      <c r="T210" s="4">
        <v>9</v>
      </c>
      <c r="U210" s="4">
        <v>13</v>
      </c>
      <c r="V210" s="4">
        <v>12</v>
      </c>
      <c r="W210" s="4">
        <v>12</v>
      </c>
      <c r="Y210" s="4">
        <v>20</v>
      </c>
      <c r="Z210" s="4">
        <v>10</v>
      </c>
      <c r="AA210" s="4">
        <v>5</v>
      </c>
      <c r="AB210" s="4">
        <v>10</v>
      </c>
      <c r="AC210" s="4">
        <v>5</v>
      </c>
      <c r="AD210" s="4">
        <v>10</v>
      </c>
      <c r="AF210" s="4">
        <v>12</v>
      </c>
      <c r="AG210" s="4">
        <v>12</v>
      </c>
      <c r="AK210">
        <f t="shared" si="44"/>
        <v>68</v>
      </c>
      <c r="AL210">
        <f t="shared" si="45"/>
        <v>66</v>
      </c>
      <c r="AM210">
        <f t="shared" si="46"/>
        <v>68</v>
      </c>
      <c r="AN210">
        <f t="shared" si="47"/>
        <v>84</v>
      </c>
      <c r="AO210">
        <f t="shared" si="51"/>
        <v>51</v>
      </c>
      <c r="AP210">
        <f t="shared" si="48"/>
        <v>40</v>
      </c>
      <c r="AQ210">
        <f t="shared" si="49"/>
        <v>42</v>
      </c>
      <c r="AS210">
        <f t="shared" si="50"/>
        <v>419</v>
      </c>
    </row>
    <row r="214" spans="2:45" ht="15.6" x14ac:dyDescent="0.3">
      <c r="B214" s="9">
        <v>45383</v>
      </c>
      <c r="D214" s="2">
        <v>1</v>
      </c>
      <c r="E214" s="2">
        <v>2</v>
      </c>
      <c r="F214" s="2">
        <v>3</v>
      </c>
      <c r="G214" s="2">
        <v>4</v>
      </c>
      <c r="H214" s="2">
        <v>5</v>
      </c>
      <c r="I214" s="2">
        <v>6</v>
      </c>
      <c r="J214" s="2">
        <v>7</v>
      </c>
      <c r="K214" s="2">
        <v>8</v>
      </c>
      <c r="L214" s="2">
        <v>9</v>
      </c>
      <c r="M214" s="5">
        <v>10</v>
      </c>
      <c r="N214" s="5">
        <v>11</v>
      </c>
      <c r="O214" s="5">
        <v>12</v>
      </c>
      <c r="P214" s="5">
        <v>13</v>
      </c>
      <c r="Q214" s="5">
        <v>14</v>
      </c>
      <c r="R214" s="5">
        <v>15</v>
      </c>
      <c r="S214" s="5">
        <v>16</v>
      </c>
      <c r="T214" s="5">
        <v>17</v>
      </c>
      <c r="U214" s="5">
        <v>18</v>
      </c>
      <c r="V214" s="5">
        <v>19</v>
      </c>
      <c r="W214" s="5">
        <v>20</v>
      </c>
      <c r="X214" s="5">
        <v>21</v>
      </c>
      <c r="Y214" s="5">
        <v>22</v>
      </c>
      <c r="Z214" s="5">
        <v>23</v>
      </c>
      <c r="AA214" s="5">
        <v>24</v>
      </c>
      <c r="AB214" s="5">
        <v>25</v>
      </c>
      <c r="AC214" s="5">
        <v>26</v>
      </c>
      <c r="AD214" s="5">
        <v>27</v>
      </c>
      <c r="AE214" s="5">
        <v>28</v>
      </c>
      <c r="AF214" s="5">
        <v>29</v>
      </c>
      <c r="AG214" s="5">
        <v>30</v>
      </c>
      <c r="AK214">
        <v>1</v>
      </c>
      <c r="AL214">
        <v>2</v>
      </c>
      <c r="AM214">
        <v>3</v>
      </c>
      <c r="AN214">
        <v>4</v>
      </c>
      <c r="AO214" t="s">
        <v>154</v>
      </c>
      <c r="AP214" t="s">
        <v>152</v>
      </c>
      <c r="AQ214" t="s">
        <v>145</v>
      </c>
    </row>
    <row r="215" spans="2:45" ht="15.6" x14ac:dyDescent="0.3">
      <c r="B215" s="7" t="s">
        <v>66</v>
      </c>
      <c r="D215" s="3">
        <v>16</v>
      </c>
      <c r="E215" s="3">
        <v>12</v>
      </c>
      <c r="F215" s="3">
        <v>9</v>
      </c>
      <c r="G215" s="3">
        <v>6</v>
      </c>
      <c r="H215">
        <v>0</v>
      </c>
      <c r="I215" s="3">
        <v>25</v>
      </c>
      <c r="J215" s="3">
        <v>20</v>
      </c>
      <c r="K215" s="3">
        <v>15</v>
      </c>
      <c r="L215" s="3">
        <v>15</v>
      </c>
      <c r="M215" s="3">
        <v>6</v>
      </c>
      <c r="N215" s="3">
        <v>13</v>
      </c>
      <c r="O215">
        <v>0</v>
      </c>
      <c r="P215" s="3">
        <v>30</v>
      </c>
      <c r="Q215" s="3">
        <v>25</v>
      </c>
      <c r="R215" s="3">
        <v>15</v>
      </c>
      <c r="S215" s="3">
        <v>22</v>
      </c>
      <c r="T215" s="3">
        <v>16</v>
      </c>
      <c r="U215" s="3">
        <v>25</v>
      </c>
      <c r="V215">
        <v>0</v>
      </c>
      <c r="W215" s="3">
        <v>15</v>
      </c>
      <c r="X215" s="3">
        <v>15</v>
      </c>
      <c r="Y215" s="3">
        <v>15</v>
      </c>
      <c r="Z215" s="3">
        <v>22</v>
      </c>
      <c r="AA215" s="3">
        <v>16</v>
      </c>
      <c r="AB215" s="3">
        <v>25</v>
      </c>
      <c r="AC215">
        <v>0</v>
      </c>
      <c r="AD215" s="3">
        <v>16</v>
      </c>
      <c r="AE215" s="3">
        <v>12</v>
      </c>
      <c r="AF215" s="3">
        <v>9</v>
      </c>
      <c r="AG215" s="3">
        <v>6</v>
      </c>
      <c r="AK215">
        <f t="shared" si="44"/>
        <v>68</v>
      </c>
      <c r="AL215">
        <f t="shared" si="45"/>
        <v>99</v>
      </c>
      <c r="AM215">
        <f t="shared" si="46"/>
        <v>118</v>
      </c>
      <c r="AN215">
        <f t="shared" si="47"/>
        <v>136</v>
      </c>
      <c r="AO215">
        <f t="shared" si="51"/>
        <v>69</v>
      </c>
      <c r="AP215">
        <f t="shared" si="48"/>
        <v>0</v>
      </c>
      <c r="AQ215">
        <f t="shared" si="49"/>
        <v>86</v>
      </c>
      <c r="AS215">
        <f t="shared" si="50"/>
        <v>576</v>
      </c>
    </row>
    <row r="216" spans="2:45" ht="15.6" x14ac:dyDescent="0.3">
      <c r="B216" s="7" t="s">
        <v>67</v>
      </c>
      <c r="D216" s="4">
        <v>13</v>
      </c>
      <c r="E216" s="4">
        <v>22</v>
      </c>
      <c r="F216" s="4">
        <v>12</v>
      </c>
      <c r="G216" s="4">
        <v>12</v>
      </c>
      <c r="I216" s="4">
        <v>30</v>
      </c>
      <c r="J216" s="4">
        <v>15</v>
      </c>
      <c r="K216" s="4">
        <v>2</v>
      </c>
      <c r="L216" s="4">
        <v>20</v>
      </c>
      <c r="M216" s="4">
        <v>12</v>
      </c>
      <c r="N216" s="4">
        <v>15</v>
      </c>
      <c r="P216" s="4">
        <v>15</v>
      </c>
      <c r="Q216" s="4">
        <v>30</v>
      </c>
      <c r="R216" s="4">
        <v>16</v>
      </c>
      <c r="S216" s="4">
        <v>16</v>
      </c>
      <c r="T216" s="4">
        <v>12</v>
      </c>
      <c r="U216" s="4">
        <v>30</v>
      </c>
      <c r="W216" s="4">
        <v>2</v>
      </c>
      <c r="X216" s="4">
        <v>20</v>
      </c>
      <c r="Y216" s="4">
        <v>16</v>
      </c>
      <c r="Z216" s="4">
        <v>16</v>
      </c>
      <c r="AA216" s="4">
        <v>12</v>
      </c>
      <c r="AB216" s="4">
        <v>30</v>
      </c>
      <c r="AD216" s="4">
        <v>13</v>
      </c>
      <c r="AE216" s="4">
        <v>22</v>
      </c>
      <c r="AF216" s="4">
        <v>12</v>
      </c>
      <c r="AG216" s="4">
        <v>12</v>
      </c>
      <c r="AK216">
        <f t="shared" si="44"/>
        <v>89</v>
      </c>
      <c r="AL216">
        <f t="shared" si="45"/>
        <v>79</v>
      </c>
      <c r="AM216">
        <f t="shared" si="46"/>
        <v>106</v>
      </c>
      <c r="AN216">
        <f t="shared" si="47"/>
        <v>153</v>
      </c>
      <c r="AO216">
        <f t="shared" si="51"/>
        <v>87</v>
      </c>
      <c r="AP216">
        <f t="shared" si="48"/>
        <v>0</v>
      </c>
      <c r="AQ216">
        <f t="shared" si="49"/>
        <v>60</v>
      </c>
      <c r="AS216">
        <f t="shared" si="50"/>
        <v>574</v>
      </c>
    </row>
    <row r="217" spans="2:45" ht="15.6" x14ac:dyDescent="0.3">
      <c r="B217" s="7" t="s">
        <v>68</v>
      </c>
      <c r="D217" s="3">
        <v>2</v>
      </c>
      <c r="E217" s="3">
        <v>13</v>
      </c>
      <c r="F217" s="4">
        <v>16</v>
      </c>
      <c r="G217" s="3">
        <v>6</v>
      </c>
      <c r="I217" s="3">
        <v>2</v>
      </c>
      <c r="J217" s="3">
        <v>2</v>
      </c>
      <c r="K217" s="3">
        <v>20</v>
      </c>
      <c r="L217" s="3">
        <v>6</v>
      </c>
      <c r="M217" s="3">
        <v>6</v>
      </c>
      <c r="N217" s="3">
        <v>13</v>
      </c>
      <c r="P217" s="3">
        <v>6</v>
      </c>
      <c r="Q217" s="3">
        <v>2</v>
      </c>
      <c r="R217" s="3">
        <v>6</v>
      </c>
      <c r="S217" s="3">
        <v>23</v>
      </c>
      <c r="T217" s="3">
        <v>6</v>
      </c>
      <c r="U217" s="3">
        <v>2</v>
      </c>
      <c r="W217" s="3">
        <v>20</v>
      </c>
      <c r="X217" s="3">
        <v>6</v>
      </c>
      <c r="Y217" s="3">
        <v>6</v>
      </c>
      <c r="Z217" s="3">
        <v>23</v>
      </c>
      <c r="AA217" s="3">
        <v>6</v>
      </c>
      <c r="AB217" s="3">
        <v>2</v>
      </c>
      <c r="AD217" s="3">
        <v>2</v>
      </c>
      <c r="AE217" s="3">
        <v>13</v>
      </c>
      <c r="AF217" s="4">
        <v>16</v>
      </c>
      <c r="AG217" s="3">
        <v>6</v>
      </c>
      <c r="AK217">
        <f t="shared" si="44"/>
        <v>39</v>
      </c>
      <c r="AL217">
        <f t="shared" si="45"/>
        <v>53</v>
      </c>
      <c r="AM217">
        <f t="shared" si="46"/>
        <v>59</v>
      </c>
      <c r="AN217">
        <f t="shared" si="47"/>
        <v>80</v>
      </c>
      <c r="AO217">
        <f t="shared" si="51"/>
        <v>23</v>
      </c>
      <c r="AP217">
        <f t="shared" si="48"/>
        <v>0</v>
      </c>
      <c r="AQ217">
        <f t="shared" si="49"/>
        <v>30</v>
      </c>
      <c r="AS217">
        <f t="shared" si="50"/>
        <v>284</v>
      </c>
    </row>
    <row r="218" spans="2:45" ht="15.6" x14ac:dyDescent="0.3">
      <c r="B218" s="7" t="s">
        <v>69</v>
      </c>
      <c r="D218" s="3">
        <v>5</v>
      </c>
      <c r="E218" s="3">
        <v>5</v>
      </c>
      <c r="F218" s="4">
        <v>44</v>
      </c>
      <c r="G218" s="3">
        <v>19</v>
      </c>
      <c r="I218" s="3">
        <v>20</v>
      </c>
      <c r="J218" s="3">
        <v>10</v>
      </c>
      <c r="K218" s="3">
        <v>12</v>
      </c>
      <c r="L218" s="3">
        <v>15</v>
      </c>
      <c r="M218" s="3">
        <v>19</v>
      </c>
      <c r="N218" s="3">
        <v>10</v>
      </c>
      <c r="P218" s="3">
        <v>22</v>
      </c>
      <c r="Q218" s="3">
        <v>20</v>
      </c>
      <c r="R218" s="3">
        <v>15</v>
      </c>
      <c r="S218" s="3">
        <v>33</v>
      </c>
      <c r="T218" s="3">
        <v>15</v>
      </c>
      <c r="U218" s="3">
        <v>20</v>
      </c>
      <c r="W218" s="3">
        <v>12</v>
      </c>
      <c r="X218" s="3">
        <v>15</v>
      </c>
      <c r="Y218" s="3">
        <v>15</v>
      </c>
      <c r="Z218" s="3">
        <v>33</v>
      </c>
      <c r="AA218" s="3">
        <v>15</v>
      </c>
      <c r="AB218" s="3">
        <v>20</v>
      </c>
      <c r="AD218" s="3">
        <v>5</v>
      </c>
      <c r="AE218" s="3">
        <v>5</v>
      </c>
      <c r="AF218" s="4">
        <v>44</v>
      </c>
      <c r="AG218" s="3">
        <v>19</v>
      </c>
      <c r="AK218">
        <f t="shared" si="44"/>
        <v>93</v>
      </c>
      <c r="AL218">
        <f t="shared" si="45"/>
        <v>88</v>
      </c>
      <c r="AM218">
        <f t="shared" si="46"/>
        <v>115</v>
      </c>
      <c r="AN218">
        <f t="shared" si="47"/>
        <v>171</v>
      </c>
      <c r="AO218">
        <f t="shared" si="51"/>
        <v>69</v>
      </c>
      <c r="AP218">
        <f t="shared" si="48"/>
        <v>0</v>
      </c>
      <c r="AQ218">
        <f t="shared" si="49"/>
        <v>59</v>
      </c>
      <c r="AS218">
        <f t="shared" si="50"/>
        <v>595</v>
      </c>
    </row>
    <row r="219" spans="2:45" ht="15.6" x14ac:dyDescent="0.3">
      <c r="B219" s="7" t="s">
        <v>70</v>
      </c>
      <c r="D219" s="4">
        <v>46</v>
      </c>
      <c r="E219" s="4">
        <v>12</v>
      </c>
      <c r="F219" s="4">
        <v>26</v>
      </c>
      <c r="G219" s="4">
        <v>15</v>
      </c>
      <c r="I219" s="4">
        <v>10</v>
      </c>
      <c r="J219" s="4">
        <v>2</v>
      </c>
      <c r="K219" s="4">
        <v>23</v>
      </c>
      <c r="L219" s="4">
        <v>17</v>
      </c>
      <c r="M219" s="4">
        <v>15</v>
      </c>
      <c r="N219" s="4">
        <v>9</v>
      </c>
      <c r="P219" s="4">
        <v>15</v>
      </c>
      <c r="Q219" s="4">
        <v>10</v>
      </c>
      <c r="R219" s="4">
        <v>12</v>
      </c>
      <c r="S219" s="4">
        <v>26</v>
      </c>
      <c r="T219" s="4">
        <v>8</v>
      </c>
      <c r="U219" s="4">
        <v>10</v>
      </c>
      <c r="W219" s="4">
        <v>23</v>
      </c>
      <c r="X219" s="4">
        <v>17</v>
      </c>
      <c r="Y219" s="4">
        <v>12</v>
      </c>
      <c r="Z219" s="4">
        <v>26</v>
      </c>
      <c r="AA219" s="4">
        <v>8</v>
      </c>
      <c r="AB219" s="4">
        <v>10</v>
      </c>
      <c r="AD219" s="4">
        <v>46</v>
      </c>
      <c r="AE219" s="4">
        <v>12</v>
      </c>
      <c r="AF219" s="4">
        <v>26</v>
      </c>
      <c r="AG219" s="4">
        <v>15</v>
      </c>
      <c r="AK219">
        <f t="shared" si="44"/>
        <v>109</v>
      </c>
      <c r="AL219">
        <f t="shared" si="45"/>
        <v>81</v>
      </c>
      <c r="AM219">
        <f t="shared" si="46"/>
        <v>89</v>
      </c>
      <c r="AN219">
        <f t="shared" si="47"/>
        <v>172</v>
      </c>
      <c r="AO219">
        <f t="shared" si="51"/>
        <v>44</v>
      </c>
      <c r="AP219">
        <f t="shared" si="48"/>
        <v>0</v>
      </c>
      <c r="AQ219">
        <f>SUM(I219,P219,W219,AD219)</f>
        <v>94</v>
      </c>
      <c r="AS219">
        <f t="shared" si="50"/>
        <v>589</v>
      </c>
    </row>
    <row r="220" spans="2:45" ht="15.6" x14ac:dyDescent="0.3">
      <c r="B220" s="7" t="s">
        <v>71</v>
      </c>
      <c r="D220" s="4">
        <v>6</v>
      </c>
      <c r="E220" s="4">
        <v>10</v>
      </c>
      <c r="F220" s="4">
        <v>11</v>
      </c>
      <c r="G220" s="4">
        <v>6</v>
      </c>
      <c r="I220" s="4">
        <v>9</v>
      </c>
      <c r="J220" s="4">
        <v>5</v>
      </c>
      <c r="K220" s="4">
        <v>6</v>
      </c>
      <c r="L220" s="4">
        <v>9</v>
      </c>
      <c r="M220" s="4">
        <v>6</v>
      </c>
      <c r="N220" s="4">
        <v>2</v>
      </c>
      <c r="P220" s="4">
        <v>6</v>
      </c>
      <c r="Q220" s="4">
        <v>9</v>
      </c>
      <c r="R220" s="4">
        <v>10</v>
      </c>
      <c r="S220" s="4">
        <v>5</v>
      </c>
      <c r="T220" s="4">
        <v>13</v>
      </c>
      <c r="U220" s="4">
        <v>9</v>
      </c>
      <c r="W220" s="4">
        <v>6</v>
      </c>
      <c r="X220" s="4">
        <v>9</v>
      </c>
      <c r="Y220" s="4">
        <v>10</v>
      </c>
      <c r="Z220" s="4">
        <v>5</v>
      </c>
      <c r="AA220" s="4">
        <v>13</v>
      </c>
      <c r="AB220" s="4">
        <v>9</v>
      </c>
      <c r="AD220" s="4">
        <v>6</v>
      </c>
      <c r="AE220" s="4">
        <v>10</v>
      </c>
      <c r="AF220" s="4">
        <v>11</v>
      </c>
      <c r="AG220" s="4">
        <v>6</v>
      </c>
      <c r="AK220">
        <f t="shared" si="44"/>
        <v>42</v>
      </c>
      <c r="AL220">
        <f t="shared" si="45"/>
        <v>34</v>
      </c>
      <c r="AM220">
        <f t="shared" si="46"/>
        <v>52</v>
      </c>
      <c r="AN220">
        <f t="shared" si="47"/>
        <v>79</v>
      </c>
      <c r="AO220">
        <f t="shared" si="51"/>
        <v>26</v>
      </c>
      <c r="AP220">
        <f t="shared" si="48"/>
        <v>0</v>
      </c>
      <c r="AQ220">
        <f t="shared" si="49"/>
        <v>27</v>
      </c>
      <c r="AS220">
        <f t="shared" si="50"/>
        <v>260</v>
      </c>
    </row>
    <row r="221" spans="2:45" ht="15.6" x14ac:dyDescent="0.3">
      <c r="B221" s="7" t="s">
        <v>72</v>
      </c>
      <c r="D221" s="4">
        <v>8</v>
      </c>
      <c r="E221" s="4">
        <v>46</v>
      </c>
      <c r="F221" s="4">
        <v>6</v>
      </c>
      <c r="G221" s="4">
        <v>22</v>
      </c>
      <c r="I221" s="4">
        <v>40</v>
      </c>
      <c r="J221" s="4">
        <v>15</v>
      </c>
      <c r="K221" s="4">
        <v>33</v>
      </c>
      <c r="L221" s="4">
        <v>56</v>
      </c>
      <c r="M221" s="4">
        <v>22</v>
      </c>
      <c r="N221" s="4">
        <v>60</v>
      </c>
      <c r="P221" s="4">
        <v>62</v>
      </c>
      <c r="Q221" s="4">
        <v>40</v>
      </c>
      <c r="R221" s="4">
        <v>55</v>
      </c>
      <c r="S221" s="4">
        <v>6</v>
      </c>
      <c r="T221" s="4">
        <v>36</v>
      </c>
      <c r="U221" s="4">
        <v>40</v>
      </c>
      <c r="W221" s="4">
        <v>33</v>
      </c>
      <c r="X221" s="4">
        <v>56</v>
      </c>
      <c r="Y221" s="4">
        <v>55</v>
      </c>
      <c r="Z221" s="4">
        <v>6</v>
      </c>
      <c r="AA221" s="4">
        <v>36</v>
      </c>
      <c r="AB221" s="4">
        <v>40</v>
      </c>
      <c r="AD221" s="4">
        <v>8</v>
      </c>
      <c r="AE221" s="4">
        <v>46</v>
      </c>
      <c r="AF221" s="4">
        <v>6</v>
      </c>
      <c r="AG221" s="4">
        <v>22</v>
      </c>
      <c r="AK221">
        <f t="shared" si="44"/>
        <v>122</v>
      </c>
      <c r="AL221">
        <f t="shared" si="45"/>
        <v>248</v>
      </c>
      <c r="AM221">
        <f t="shared" si="46"/>
        <v>210</v>
      </c>
      <c r="AN221">
        <f t="shared" si="47"/>
        <v>275</v>
      </c>
      <c r="AO221">
        <f t="shared" si="51"/>
        <v>162</v>
      </c>
      <c r="AP221">
        <f t="shared" si="48"/>
        <v>0</v>
      </c>
      <c r="AQ221">
        <f t="shared" si="49"/>
        <v>143</v>
      </c>
      <c r="AS221">
        <f t="shared" si="50"/>
        <v>1160</v>
      </c>
    </row>
    <row r="222" spans="2:45" ht="15.6" x14ac:dyDescent="0.3">
      <c r="B222" s="7" t="s">
        <v>73</v>
      </c>
      <c r="D222" s="4">
        <v>7</v>
      </c>
      <c r="E222" s="4">
        <v>22</v>
      </c>
      <c r="F222" s="4">
        <v>12</v>
      </c>
      <c r="G222" s="4">
        <v>23</v>
      </c>
      <c r="I222" s="4">
        <v>30</v>
      </c>
      <c r="J222" s="4">
        <v>12</v>
      </c>
      <c r="K222" s="4">
        <v>22</v>
      </c>
      <c r="L222" s="4">
        <v>23</v>
      </c>
      <c r="M222" s="4">
        <v>23</v>
      </c>
      <c r="N222" s="4">
        <v>40</v>
      </c>
      <c r="P222" s="4">
        <v>32</v>
      </c>
      <c r="Q222" s="4">
        <v>30</v>
      </c>
      <c r="R222" s="4">
        <v>36</v>
      </c>
      <c r="S222" s="4">
        <v>25</v>
      </c>
      <c r="T222" s="4">
        <v>40</v>
      </c>
      <c r="U222" s="4">
        <v>30</v>
      </c>
      <c r="W222" s="4">
        <v>22</v>
      </c>
      <c r="X222" s="4">
        <v>23</v>
      </c>
      <c r="Y222" s="4">
        <v>36</v>
      </c>
      <c r="Z222" s="4">
        <v>25</v>
      </c>
      <c r="AA222" s="4">
        <v>40</v>
      </c>
      <c r="AB222" s="4">
        <v>30</v>
      </c>
      <c r="AD222" s="4">
        <v>7</v>
      </c>
      <c r="AE222" s="4">
        <v>22</v>
      </c>
      <c r="AF222" s="4">
        <v>12</v>
      </c>
      <c r="AG222" s="4">
        <v>23</v>
      </c>
      <c r="AK222">
        <f t="shared" si="44"/>
        <v>94</v>
      </c>
      <c r="AL222">
        <f t="shared" si="45"/>
        <v>152</v>
      </c>
      <c r="AM222">
        <f t="shared" si="46"/>
        <v>183</v>
      </c>
      <c r="AN222">
        <f t="shared" si="47"/>
        <v>218</v>
      </c>
      <c r="AO222">
        <f t="shared" si="51"/>
        <v>123</v>
      </c>
      <c r="AP222">
        <f t="shared" si="48"/>
        <v>0</v>
      </c>
      <c r="AQ222">
        <f t="shared" si="49"/>
        <v>91</v>
      </c>
      <c r="AS222">
        <f t="shared" si="50"/>
        <v>861</v>
      </c>
    </row>
    <row r="223" spans="2:45" ht="15.6" x14ac:dyDescent="0.3">
      <c r="B223" s="7" t="s">
        <v>74</v>
      </c>
      <c r="D223" s="4">
        <v>4</v>
      </c>
      <c r="E223" s="4">
        <v>13</v>
      </c>
      <c r="F223" s="4">
        <v>13</v>
      </c>
      <c r="G223" s="4">
        <v>63</v>
      </c>
      <c r="I223" s="4">
        <v>70</v>
      </c>
      <c r="J223" s="4">
        <v>10</v>
      </c>
      <c r="K223" s="4">
        <v>80</v>
      </c>
      <c r="L223" s="4">
        <v>55</v>
      </c>
      <c r="M223" s="4">
        <v>63</v>
      </c>
      <c r="N223" s="4">
        <v>70</v>
      </c>
      <c r="P223" s="4">
        <v>48</v>
      </c>
      <c r="Q223" s="4">
        <v>70</v>
      </c>
      <c r="R223" s="4">
        <v>65</v>
      </c>
      <c r="S223" s="4">
        <v>46</v>
      </c>
      <c r="T223" s="4">
        <v>55</v>
      </c>
      <c r="U223" s="4">
        <v>70</v>
      </c>
      <c r="W223" s="4">
        <v>80</v>
      </c>
      <c r="X223" s="4">
        <v>55</v>
      </c>
      <c r="Y223" s="4">
        <v>65</v>
      </c>
      <c r="Z223" s="4">
        <v>46</v>
      </c>
      <c r="AA223" s="4">
        <v>55</v>
      </c>
      <c r="AB223" s="4">
        <v>70</v>
      </c>
      <c r="AD223" s="4">
        <v>4</v>
      </c>
      <c r="AE223" s="4">
        <v>13</v>
      </c>
      <c r="AF223" s="4">
        <v>13</v>
      </c>
      <c r="AG223" s="4">
        <v>63</v>
      </c>
      <c r="AK223">
        <f t="shared" si="44"/>
        <v>163</v>
      </c>
      <c r="AL223">
        <f t="shared" si="45"/>
        <v>326</v>
      </c>
      <c r="AM223">
        <f t="shared" si="46"/>
        <v>386</v>
      </c>
      <c r="AN223">
        <f t="shared" si="47"/>
        <v>384</v>
      </c>
      <c r="AO223">
        <f t="shared" si="51"/>
        <v>273</v>
      </c>
      <c r="AP223">
        <f t="shared" si="48"/>
        <v>0</v>
      </c>
      <c r="AQ223">
        <f t="shared" si="49"/>
        <v>202</v>
      </c>
      <c r="AS223">
        <f t="shared" si="50"/>
        <v>1734</v>
      </c>
    </row>
    <row r="224" spans="2:45" ht="15.6" x14ac:dyDescent="0.3">
      <c r="B224" s="7" t="s">
        <v>75</v>
      </c>
      <c r="D224" s="4">
        <v>5</v>
      </c>
      <c r="E224" s="4">
        <v>36</v>
      </c>
      <c r="F224" s="4">
        <v>15</v>
      </c>
      <c r="G224" s="4">
        <v>33</v>
      </c>
      <c r="I224" s="4">
        <v>50</v>
      </c>
      <c r="J224" s="4">
        <v>20</v>
      </c>
      <c r="K224" s="4">
        <v>60</v>
      </c>
      <c r="L224" s="4">
        <v>50</v>
      </c>
      <c r="M224" s="4">
        <v>33</v>
      </c>
      <c r="N224" s="4">
        <v>52</v>
      </c>
      <c r="P224" s="4">
        <v>25</v>
      </c>
      <c r="Q224" s="4">
        <v>50</v>
      </c>
      <c r="R224" s="4">
        <v>26</v>
      </c>
      <c r="S224" s="4">
        <v>56</v>
      </c>
      <c r="T224" s="4">
        <v>61</v>
      </c>
      <c r="U224" s="4">
        <v>50</v>
      </c>
      <c r="W224" s="4">
        <v>60</v>
      </c>
      <c r="X224" s="4">
        <v>50</v>
      </c>
      <c r="Y224" s="4">
        <v>26</v>
      </c>
      <c r="Z224" s="4">
        <v>56</v>
      </c>
      <c r="AA224" s="4">
        <v>61</v>
      </c>
      <c r="AB224" s="4">
        <v>50</v>
      </c>
      <c r="AD224" s="4">
        <v>5</v>
      </c>
      <c r="AE224" s="4">
        <v>36</v>
      </c>
      <c r="AF224" s="4">
        <v>15</v>
      </c>
      <c r="AG224" s="4">
        <v>33</v>
      </c>
      <c r="AK224">
        <f t="shared" si="44"/>
        <v>139</v>
      </c>
      <c r="AL224">
        <f t="shared" si="45"/>
        <v>240</v>
      </c>
      <c r="AM224">
        <f t="shared" si="46"/>
        <v>303</v>
      </c>
      <c r="AN224">
        <f t="shared" si="47"/>
        <v>332</v>
      </c>
      <c r="AO224">
        <f t="shared" si="51"/>
        <v>185</v>
      </c>
      <c r="AP224">
        <f t="shared" si="48"/>
        <v>0</v>
      </c>
      <c r="AQ224">
        <f t="shared" si="49"/>
        <v>140</v>
      </c>
      <c r="AS224">
        <f t="shared" si="50"/>
        <v>1339</v>
      </c>
    </row>
    <row r="225" spans="2:45" ht="15.6" x14ac:dyDescent="0.3">
      <c r="B225" s="7" t="s">
        <v>76</v>
      </c>
      <c r="D225" s="4">
        <v>29</v>
      </c>
      <c r="E225" s="4">
        <v>22</v>
      </c>
      <c r="F225" s="4">
        <v>66</v>
      </c>
      <c r="G225" s="4">
        <v>26</v>
      </c>
      <c r="I225" s="4">
        <v>25</v>
      </c>
      <c r="J225" s="4">
        <v>23</v>
      </c>
      <c r="K225" s="4">
        <v>33</v>
      </c>
      <c r="L225" s="4">
        <v>22</v>
      </c>
      <c r="M225" s="4">
        <v>26</v>
      </c>
      <c r="N225" s="4">
        <v>29</v>
      </c>
      <c r="P225" s="4">
        <v>33</v>
      </c>
      <c r="Q225" s="4">
        <v>25</v>
      </c>
      <c r="R225" s="4">
        <v>65</v>
      </c>
      <c r="S225" s="4">
        <v>31</v>
      </c>
      <c r="T225" s="4">
        <v>22</v>
      </c>
      <c r="U225" s="4">
        <v>25</v>
      </c>
      <c r="W225" s="4">
        <v>33</v>
      </c>
      <c r="X225" s="4">
        <v>22</v>
      </c>
      <c r="Y225" s="4">
        <v>65</v>
      </c>
      <c r="Z225" s="4">
        <v>31</v>
      </c>
      <c r="AA225" s="4">
        <v>22</v>
      </c>
      <c r="AB225" s="4">
        <v>25</v>
      </c>
      <c r="AD225" s="4">
        <v>29</v>
      </c>
      <c r="AE225" s="4">
        <v>22</v>
      </c>
      <c r="AF225" s="4">
        <v>66</v>
      </c>
      <c r="AG225" s="4">
        <v>26</v>
      </c>
      <c r="AK225">
        <f t="shared" si="44"/>
        <v>168</v>
      </c>
      <c r="AL225">
        <f t="shared" si="45"/>
        <v>166</v>
      </c>
      <c r="AM225">
        <f t="shared" si="46"/>
        <v>201</v>
      </c>
      <c r="AN225">
        <f t="shared" si="47"/>
        <v>308</v>
      </c>
      <c r="AO225">
        <f t="shared" si="51"/>
        <v>105</v>
      </c>
      <c r="AP225">
        <f t="shared" si="48"/>
        <v>0</v>
      </c>
      <c r="AQ225">
        <f t="shared" si="49"/>
        <v>120</v>
      </c>
      <c r="AS225">
        <f t="shared" si="50"/>
        <v>1068</v>
      </c>
    </row>
    <row r="226" spans="2:45" ht="15.6" x14ac:dyDescent="0.3">
      <c r="B226" s="7" t="s">
        <v>77</v>
      </c>
      <c r="D226" s="4">
        <v>11</v>
      </c>
      <c r="E226" s="4">
        <v>22</v>
      </c>
      <c r="F226" s="4">
        <v>22</v>
      </c>
      <c r="G226" s="4">
        <v>16</v>
      </c>
      <c r="I226" s="4">
        <v>22</v>
      </c>
      <c r="J226" s="4">
        <v>8</v>
      </c>
      <c r="K226" s="4">
        <v>44</v>
      </c>
      <c r="L226" s="4">
        <v>52</v>
      </c>
      <c r="M226" s="4">
        <v>16</v>
      </c>
      <c r="N226" s="4">
        <v>33</v>
      </c>
      <c r="P226" s="4">
        <v>20</v>
      </c>
      <c r="Q226" s="4">
        <v>22</v>
      </c>
      <c r="R226" s="4">
        <v>30</v>
      </c>
      <c r="S226" s="4">
        <v>10</v>
      </c>
      <c r="T226" s="4">
        <v>10</v>
      </c>
      <c r="U226" s="4">
        <v>22</v>
      </c>
      <c r="W226" s="4">
        <v>44</v>
      </c>
      <c r="X226" s="4">
        <v>52</v>
      </c>
      <c r="Y226" s="4">
        <v>30</v>
      </c>
      <c r="Z226" s="4">
        <v>10</v>
      </c>
      <c r="AA226" s="4">
        <v>10</v>
      </c>
      <c r="AB226" s="4">
        <v>22</v>
      </c>
      <c r="AD226" s="4">
        <v>11</v>
      </c>
      <c r="AE226" s="4">
        <v>22</v>
      </c>
      <c r="AF226" s="4">
        <v>22</v>
      </c>
      <c r="AG226" s="4">
        <v>16</v>
      </c>
      <c r="AK226">
        <f t="shared" si="44"/>
        <v>93</v>
      </c>
      <c r="AL226">
        <f t="shared" si="45"/>
        <v>173</v>
      </c>
      <c r="AM226">
        <f t="shared" si="46"/>
        <v>138</v>
      </c>
      <c r="AN226">
        <f t="shared" si="47"/>
        <v>195</v>
      </c>
      <c r="AO226">
        <f t="shared" si="51"/>
        <v>93</v>
      </c>
      <c r="AP226">
        <f t="shared" si="48"/>
        <v>0</v>
      </c>
      <c r="AQ226">
        <f t="shared" si="49"/>
        <v>97</v>
      </c>
      <c r="AS226">
        <f t="shared" si="50"/>
        <v>789</v>
      </c>
    </row>
    <row r="227" spans="2:45" ht="15.6" x14ac:dyDescent="0.3">
      <c r="B227" s="7" t="s">
        <v>78</v>
      </c>
      <c r="D227" s="4">
        <v>33</v>
      </c>
      <c r="E227" s="4">
        <v>30</v>
      </c>
      <c r="F227" s="4">
        <v>25</v>
      </c>
      <c r="G227" s="4">
        <v>24</v>
      </c>
      <c r="I227" s="4">
        <v>30</v>
      </c>
      <c r="J227" s="4">
        <v>25</v>
      </c>
      <c r="K227" s="4">
        <v>54</v>
      </c>
      <c r="L227" s="4">
        <v>6</v>
      </c>
      <c r="M227" s="4">
        <v>24</v>
      </c>
      <c r="N227" s="4">
        <v>35</v>
      </c>
      <c r="P227" s="4">
        <v>36</v>
      </c>
      <c r="Q227" s="4">
        <v>16</v>
      </c>
      <c r="R227" s="4">
        <v>26</v>
      </c>
      <c r="S227" s="4">
        <v>15</v>
      </c>
      <c r="T227" s="4">
        <v>16</v>
      </c>
      <c r="U227" s="4">
        <v>30</v>
      </c>
      <c r="W227" s="4">
        <v>54</v>
      </c>
      <c r="X227" s="4">
        <v>6</v>
      </c>
      <c r="Y227" s="4">
        <v>26</v>
      </c>
      <c r="Z227" s="4">
        <v>15</v>
      </c>
      <c r="AA227" s="4">
        <v>16</v>
      </c>
      <c r="AB227" s="4">
        <v>30</v>
      </c>
      <c r="AD227" s="4">
        <v>33</v>
      </c>
      <c r="AE227" s="4">
        <v>30</v>
      </c>
      <c r="AF227" s="4">
        <v>25</v>
      </c>
      <c r="AG227" s="4">
        <v>24</v>
      </c>
      <c r="AK227">
        <f t="shared" si="44"/>
        <v>142</v>
      </c>
      <c r="AL227">
        <f t="shared" si="45"/>
        <v>180</v>
      </c>
      <c r="AM227">
        <f t="shared" si="46"/>
        <v>157</v>
      </c>
      <c r="AN227">
        <f t="shared" si="47"/>
        <v>205</v>
      </c>
      <c r="AO227">
        <f t="shared" si="51"/>
        <v>119</v>
      </c>
      <c r="AP227">
        <f t="shared" si="48"/>
        <v>0</v>
      </c>
      <c r="AQ227">
        <f t="shared" si="49"/>
        <v>153</v>
      </c>
      <c r="AS227">
        <f t="shared" si="50"/>
        <v>956</v>
      </c>
    </row>
    <row r="228" spans="2:45" ht="15.6" x14ac:dyDescent="0.3">
      <c r="B228" s="7" t="s">
        <v>79</v>
      </c>
      <c r="D228" s="4">
        <v>46</v>
      </c>
      <c r="E228" s="4">
        <v>15</v>
      </c>
      <c r="F228" s="4">
        <v>45</v>
      </c>
      <c r="G228" s="4">
        <v>22</v>
      </c>
      <c r="I228" s="4">
        <v>15</v>
      </c>
      <c r="J228" s="4">
        <v>20</v>
      </c>
      <c r="K228" s="4">
        <v>12</v>
      </c>
      <c r="L228" s="4">
        <v>4</v>
      </c>
      <c r="M228" s="4">
        <v>22</v>
      </c>
      <c r="N228" s="4">
        <v>12</v>
      </c>
      <c r="P228" s="4">
        <v>45</v>
      </c>
      <c r="Q228" s="4">
        <v>15</v>
      </c>
      <c r="R228" s="4">
        <v>20</v>
      </c>
      <c r="S228" s="4">
        <v>26</v>
      </c>
      <c r="T228" s="4">
        <v>19</v>
      </c>
      <c r="U228" s="4">
        <v>15</v>
      </c>
      <c r="W228" s="4">
        <v>12</v>
      </c>
      <c r="X228" s="4">
        <v>4</v>
      </c>
      <c r="Y228" s="4">
        <v>20</v>
      </c>
      <c r="Z228" s="4">
        <v>26</v>
      </c>
      <c r="AA228" s="4">
        <v>19</v>
      </c>
      <c r="AB228" s="4">
        <v>15</v>
      </c>
      <c r="AD228" s="4">
        <v>46</v>
      </c>
      <c r="AE228" s="4">
        <v>15</v>
      </c>
      <c r="AF228" s="4">
        <v>45</v>
      </c>
      <c r="AG228" s="4">
        <v>22</v>
      </c>
      <c r="AK228">
        <f t="shared" si="44"/>
        <v>143</v>
      </c>
      <c r="AL228">
        <f t="shared" si="45"/>
        <v>115</v>
      </c>
      <c r="AM228">
        <f t="shared" si="46"/>
        <v>107</v>
      </c>
      <c r="AN228">
        <f t="shared" si="47"/>
        <v>212</v>
      </c>
      <c r="AO228">
        <f t="shared" si="51"/>
        <v>64</v>
      </c>
      <c r="AP228">
        <f t="shared" si="48"/>
        <v>0</v>
      </c>
      <c r="AQ228">
        <f t="shared" si="49"/>
        <v>118</v>
      </c>
      <c r="AS228">
        <f t="shared" si="50"/>
        <v>759</v>
      </c>
    </row>
    <row r="229" spans="2:45" ht="15.6" x14ac:dyDescent="0.3">
      <c r="B229" s="7" t="s">
        <v>80</v>
      </c>
      <c r="D229" s="4">
        <v>136</v>
      </c>
      <c r="E229" s="4">
        <v>87</v>
      </c>
      <c r="F229" s="4">
        <v>12</v>
      </c>
      <c r="G229" s="4">
        <v>63</v>
      </c>
      <c r="I229" s="4">
        <v>87</v>
      </c>
      <c r="J229" s="4">
        <v>56</v>
      </c>
      <c r="K229" s="4">
        <v>0</v>
      </c>
      <c r="L229" s="4">
        <v>78</v>
      </c>
      <c r="M229" s="4">
        <v>63</v>
      </c>
      <c r="N229" s="4">
        <v>96</v>
      </c>
      <c r="P229" s="4">
        <v>90</v>
      </c>
      <c r="Q229" s="4">
        <v>87</v>
      </c>
      <c r="R229" s="4">
        <v>36</v>
      </c>
      <c r="S229" s="4">
        <v>63</v>
      </c>
      <c r="T229" s="4">
        <v>26</v>
      </c>
      <c r="U229" s="4">
        <v>87</v>
      </c>
      <c r="W229" s="4">
        <v>0</v>
      </c>
      <c r="X229" s="4">
        <v>78</v>
      </c>
      <c r="Y229" s="4">
        <v>36</v>
      </c>
      <c r="Z229" s="4">
        <v>63</v>
      </c>
      <c r="AA229" s="4">
        <v>26</v>
      </c>
      <c r="AB229" s="4">
        <v>87</v>
      </c>
      <c r="AD229" s="4">
        <v>136</v>
      </c>
      <c r="AE229" s="4">
        <v>87</v>
      </c>
      <c r="AF229" s="4">
        <v>12</v>
      </c>
      <c r="AG229" s="4">
        <v>63</v>
      </c>
      <c r="AK229">
        <f t="shared" si="44"/>
        <v>385</v>
      </c>
      <c r="AL229">
        <f t="shared" si="45"/>
        <v>383</v>
      </c>
      <c r="AM229">
        <f t="shared" si="46"/>
        <v>299</v>
      </c>
      <c r="AN229">
        <f t="shared" si="47"/>
        <v>588</v>
      </c>
      <c r="AO229">
        <f t="shared" si="51"/>
        <v>333</v>
      </c>
      <c r="AP229">
        <f t="shared" si="48"/>
        <v>0</v>
      </c>
      <c r="AQ229">
        <f t="shared" si="49"/>
        <v>313</v>
      </c>
      <c r="AS229">
        <f t="shared" si="50"/>
        <v>2301</v>
      </c>
    </row>
    <row r="230" spans="2:45" ht="15.6" x14ac:dyDescent="0.3">
      <c r="B230" s="7" t="s">
        <v>81</v>
      </c>
      <c r="D230" s="4">
        <v>152</v>
      </c>
      <c r="E230" s="4">
        <v>80</v>
      </c>
      <c r="F230" s="4">
        <v>16</v>
      </c>
      <c r="G230" s="4">
        <v>148</v>
      </c>
      <c r="I230" s="4">
        <v>168</v>
      </c>
      <c r="J230" s="4">
        <v>120</v>
      </c>
      <c r="K230" s="4">
        <v>123</v>
      </c>
      <c r="L230" s="4">
        <v>100</v>
      </c>
      <c r="M230" s="4">
        <v>148</v>
      </c>
      <c r="N230" s="4">
        <v>185</v>
      </c>
      <c r="P230" s="4">
        <v>152</v>
      </c>
      <c r="Q230" s="4">
        <v>136</v>
      </c>
      <c r="R230" s="4">
        <v>69</v>
      </c>
      <c r="S230" s="4">
        <v>143</v>
      </c>
      <c r="T230" s="4">
        <v>120</v>
      </c>
      <c r="U230" s="4">
        <v>168</v>
      </c>
      <c r="W230" s="4">
        <v>123</v>
      </c>
      <c r="X230" s="4">
        <v>100</v>
      </c>
      <c r="Y230" s="4">
        <v>69</v>
      </c>
      <c r="Z230" s="4">
        <v>143</v>
      </c>
      <c r="AA230" s="4">
        <v>120</v>
      </c>
      <c r="AB230" s="4">
        <v>168</v>
      </c>
      <c r="AD230" s="4">
        <v>152</v>
      </c>
      <c r="AE230" s="4">
        <v>80</v>
      </c>
      <c r="AF230" s="4">
        <v>16</v>
      </c>
      <c r="AG230" s="4">
        <v>148</v>
      </c>
      <c r="AK230">
        <f t="shared" si="44"/>
        <v>564</v>
      </c>
      <c r="AL230">
        <f t="shared" si="45"/>
        <v>828</v>
      </c>
      <c r="AM230">
        <f t="shared" si="46"/>
        <v>759</v>
      </c>
      <c r="AN230">
        <f t="shared" si="47"/>
        <v>996</v>
      </c>
      <c r="AO230">
        <f t="shared" si="51"/>
        <v>669</v>
      </c>
      <c r="AP230">
        <f t="shared" si="48"/>
        <v>0</v>
      </c>
      <c r="AQ230">
        <f t="shared" si="49"/>
        <v>595</v>
      </c>
      <c r="AS230">
        <f t="shared" si="50"/>
        <v>4411</v>
      </c>
    </row>
    <row r="231" spans="2:45" ht="15.6" x14ac:dyDescent="0.3">
      <c r="B231" s="7" t="s">
        <v>82</v>
      </c>
      <c r="D231" s="4">
        <v>64</v>
      </c>
      <c r="E231" s="4">
        <v>96</v>
      </c>
      <c r="F231" s="4">
        <v>55</v>
      </c>
      <c r="G231" s="4">
        <v>123</v>
      </c>
      <c r="I231" s="4">
        <v>100</v>
      </c>
      <c r="J231" s="4">
        <v>60</v>
      </c>
      <c r="K231" s="4">
        <v>20</v>
      </c>
      <c r="L231" s="4">
        <v>80</v>
      </c>
      <c r="M231" s="4">
        <v>123</v>
      </c>
      <c r="N231" s="4">
        <v>125</v>
      </c>
      <c r="P231" s="4">
        <v>112</v>
      </c>
      <c r="Q231" s="4">
        <v>96</v>
      </c>
      <c r="R231" s="4">
        <v>59</v>
      </c>
      <c r="S231" s="4">
        <v>89</v>
      </c>
      <c r="T231" s="4">
        <v>90</v>
      </c>
      <c r="U231" s="4">
        <v>100</v>
      </c>
      <c r="W231" s="4">
        <v>20</v>
      </c>
      <c r="X231" s="4">
        <v>80</v>
      </c>
      <c r="Y231" s="4">
        <v>59</v>
      </c>
      <c r="Z231" s="4">
        <v>89</v>
      </c>
      <c r="AA231" s="4">
        <v>90</v>
      </c>
      <c r="AB231" s="4">
        <v>100</v>
      </c>
      <c r="AD231" s="4">
        <v>64</v>
      </c>
      <c r="AE231" s="4">
        <v>96</v>
      </c>
      <c r="AF231" s="4">
        <v>55</v>
      </c>
      <c r="AG231" s="4">
        <v>123</v>
      </c>
      <c r="AK231">
        <f t="shared" si="44"/>
        <v>438</v>
      </c>
      <c r="AL231">
        <f t="shared" si="45"/>
        <v>520</v>
      </c>
      <c r="AM231">
        <f t="shared" si="46"/>
        <v>454</v>
      </c>
      <c r="AN231">
        <f t="shared" si="47"/>
        <v>756</v>
      </c>
      <c r="AO231">
        <f t="shared" si="51"/>
        <v>448</v>
      </c>
      <c r="AP231">
        <f t="shared" si="48"/>
        <v>0</v>
      </c>
      <c r="AQ231">
        <f t="shared" si="49"/>
        <v>296</v>
      </c>
      <c r="AS231">
        <f t="shared" si="50"/>
        <v>2912</v>
      </c>
    </row>
    <row r="232" spans="2:45" ht="15.6" x14ac:dyDescent="0.3">
      <c r="B232" s="7" t="s">
        <v>83</v>
      </c>
      <c r="D232" s="4">
        <v>2</v>
      </c>
      <c r="E232" s="4">
        <v>13</v>
      </c>
      <c r="F232" s="4">
        <v>6</v>
      </c>
      <c r="G232" s="4">
        <v>2</v>
      </c>
      <c r="I232" s="4">
        <v>0</v>
      </c>
      <c r="J232" s="4">
        <v>90</v>
      </c>
      <c r="K232" s="4">
        <v>2</v>
      </c>
      <c r="L232" s="4">
        <v>61</v>
      </c>
      <c r="M232" s="4">
        <v>2</v>
      </c>
      <c r="N232" s="4">
        <v>3</v>
      </c>
      <c r="P232" s="4">
        <v>60</v>
      </c>
      <c r="Q232" s="4">
        <v>0</v>
      </c>
      <c r="R232" s="4">
        <v>2</v>
      </c>
      <c r="S232" s="4">
        <v>2</v>
      </c>
      <c r="T232" s="4">
        <v>2</v>
      </c>
      <c r="U232" s="4">
        <v>0</v>
      </c>
      <c r="W232" s="4">
        <v>2</v>
      </c>
      <c r="X232" s="4">
        <v>61</v>
      </c>
      <c r="Y232" s="4">
        <v>2</v>
      </c>
      <c r="Z232" s="4">
        <v>2</v>
      </c>
      <c r="AA232" s="4">
        <v>2</v>
      </c>
      <c r="AB232" s="4">
        <v>0</v>
      </c>
      <c r="AD232" s="4">
        <v>2</v>
      </c>
      <c r="AE232" s="4">
        <v>13</v>
      </c>
      <c r="AF232" s="4">
        <v>6</v>
      </c>
      <c r="AG232" s="4">
        <v>2</v>
      </c>
      <c r="AK232">
        <f t="shared" si="44"/>
        <v>23</v>
      </c>
      <c r="AL232">
        <f t="shared" si="45"/>
        <v>218</v>
      </c>
      <c r="AM232">
        <f t="shared" si="46"/>
        <v>8</v>
      </c>
      <c r="AN232">
        <f t="shared" si="47"/>
        <v>90</v>
      </c>
      <c r="AO232">
        <f t="shared" si="51"/>
        <v>5</v>
      </c>
      <c r="AP232">
        <f t="shared" si="48"/>
        <v>0</v>
      </c>
      <c r="AQ232">
        <f t="shared" si="49"/>
        <v>64</v>
      </c>
      <c r="AS232">
        <f t="shared" si="50"/>
        <v>408</v>
      </c>
    </row>
    <row r="233" spans="2:45" ht="15.6" x14ac:dyDescent="0.3">
      <c r="B233" s="7" t="s">
        <v>84</v>
      </c>
      <c r="D233" s="4">
        <v>85</v>
      </c>
      <c r="E233" s="4">
        <v>80</v>
      </c>
      <c r="F233" s="4">
        <v>93</v>
      </c>
      <c r="G233" s="4">
        <v>46</v>
      </c>
      <c r="I233" s="4">
        <v>90</v>
      </c>
      <c r="J233" s="4">
        <v>50</v>
      </c>
      <c r="K233" s="4">
        <v>25</v>
      </c>
      <c r="L233" s="4">
        <v>25</v>
      </c>
      <c r="M233" s="4">
        <v>46</v>
      </c>
      <c r="N233" s="4">
        <v>96</v>
      </c>
      <c r="P233" s="4">
        <v>36</v>
      </c>
      <c r="Q233" s="4">
        <v>56</v>
      </c>
      <c r="R233" s="4">
        <v>80</v>
      </c>
      <c r="S233" s="4">
        <v>80</v>
      </c>
      <c r="T233" s="4">
        <v>80</v>
      </c>
      <c r="U233" s="4">
        <v>90</v>
      </c>
      <c r="W233" s="4">
        <v>25</v>
      </c>
      <c r="X233" s="4">
        <v>25</v>
      </c>
      <c r="Y233" s="4">
        <v>80</v>
      </c>
      <c r="Z233" s="4">
        <v>80</v>
      </c>
      <c r="AA233" s="4">
        <v>80</v>
      </c>
      <c r="AB233" s="4">
        <v>90</v>
      </c>
      <c r="AD233" s="4">
        <v>85</v>
      </c>
      <c r="AE233" s="4">
        <v>80</v>
      </c>
      <c r="AF233" s="4">
        <v>93</v>
      </c>
      <c r="AG233" s="4">
        <v>46</v>
      </c>
      <c r="AK233">
        <f t="shared" si="44"/>
        <v>394</v>
      </c>
      <c r="AL233">
        <f t="shared" si="45"/>
        <v>278</v>
      </c>
      <c r="AM233">
        <f t="shared" si="46"/>
        <v>411</v>
      </c>
      <c r="AN233">
        <f t="shared" si="47"/>
        <v>659</v>
      </c>
      <c r="AO233">
        <f t="shared" si="51"/>
        <v>322</v>
      </c>
      <c r="AP233">
        <f t="shared" si="48"/>
        <v>0</v>
      </c>
      <c r="AQ233">
        <f t="shared" si="49"/>
        <v>236</v>
      </c>
      <c r="AS233">
        <f t="shared" si="50"/>
        <v>2300</v>
      </c>
    </row>
    <row r="234" spans="2:45" ht="15.6" x14ac:dyDescent="0.3">
      <c r="B234" s="7" t="s">
        <v>85</v>
      </c>
      <c r="D234" s="4">
        <v>95</v>
      </c>
      <c r="E234" s="4">
        <v>26</v>
      </c>
      <c r="F234" s="4">
        <v>25</v>
      </c>
      <c r="G234" s="4">
        <v>80</v>
      </c>
      <c r="I234" s="4">
        <v>100</v>
      </c>
      <c r="J234" s="4">
        <v>20</v>
      </c>
      <c r="K234" s="4">
        <v>3</v>
      </c>
      <c r="L234" s="4">
        <v>45</v>
      </c>
      <c r="M234" s="4">
        <v>80</v>
      </c>
      <c r="N234" s="4">
        <v>85</v>
      </c>
      <c r="P234" s="4">
        <v>49</v>
      </c>
      <c r="Q234" s="4">
        <v>100</v>
      </c>
      <c r="R234" s="4">
        <v>120</v>
      </c>
      <c r="S234" s="4">
        <v>93</v>
      </c>
      <c r="T234" s="4">
        <v>36</v>
      </c>
      <c r="U234" s="4">
        <v>100</v>
      </c>
      <c r="W234" s="4">
        <v>3</v>
      </c>
      <c r="X234" s="4">
        <v>45</v>
      </c>
      <c r="Y234" s="4">
        <v>120</v>
      </c>
      <c r="Z234" s="4">
        <v>93</v>
      </c>
      <c r="AA234" s="4">
        <v>36</v>
      </c>
      <c r="AB234" s="4">
        <v>100</v>
      </c>
      <c r="AD234" s="4">
        <v>95</v>
      </c>
      <c r="AE234" s="4">
        <v>26</v>
      </c>
      <c r="AF234" s="4">
        <v>25</v>
      </c>
      <c r="AG234" s="4">
        <v>80</v>
      </c>
      <c r="AK234">
        <f t="shared" si="44"/>
        <v>326</v>
      </c>
      <c r="AL234">
        <f t="shared" si="45"/>
        <v>282</v>
      </c>
      <c r="AM234">
        <f t="shared" si="46"/>
        <v>452</v>
      </c>
      <c r="AN234">
        <f t="shared" si="47"/>
        <v>620</v>
      </c>
      <c r="AO234">
        <f t="shared" si="51"/>
        <v>365</v>
      </c>
      <c r="AP234">
        <f t="shared" si="48"/>
        <v>0</v>
      </c>
      <c r="AQ234">
        <f t="shared" si="49"/>
        <v>247</v>
      </c>
      <c r="AS234">
        <f t="shared" si="50"/>
        <v>2292</v>
      </c>
    </row>
    <row r="235" spans="2:45" ht="15.6" x14ac:dyDescent="0.3">
      <c r="B235" s="7" t="s">
        <v>86</v>
      </c>
      <c r="D235" s="4">
        <v>6</v>
      </c>
      <c r="E235" s="4">
        <v>62</v>
      </c>
      <c r="F235" s="4">
        <v>45</v>
      </c>
      <c r="G235" s="4">
        <v>6</v>
      </c>
      <c r="I235" s="4">
        <v>2</v>
      </c>
      <c r="J235" s="4">
        <v>5</v>
      </c>
      <c r="K235" s="4">
        <v>4</v>
      </c>
      <c r="L235" s="4">
        <v>8</v>
      </c>
      <c r="M235" s="4">
        <v>6</v>
      </c>
      <c r="N235" s="4">
        <v>13</v>
      </c>
      <c r="P235" s="4">
        <v>6</v>
      </c>
      <c r="Q235" s="4">
        <v>2</v>
      </c>
      <c r="R235" s="4">
        <v>0</v>
      </c>
      <c r="S235" s="4">
        <v>3</v>
      </c>
      <c r="T235" s="4">
        <v>5</v>
      </c>
      <c r="U235" s="4">
        <v>2</v>
      </c>
      <c r="W235" s="4">
        <v>4</v>
      </c>
      <c r="X235" s="4">
        <v>8</v>
      </c>
      <c r="Y235" s="4">
        <v>0</v>
      </c>
      <c r="Z235" s="4">
        <v>3</v>
      </c>
      <c r="AA235" s="4">
        <v>5</v>
      </c>
      <c r="AB235" s="4">
        <v>2</v>
      </c>
      <c r="AD235" s="4">
        <v>6</v>
      </c>
      <c r="AE235" s="4">
        <v>62</v>
      </c>
      <c r="AF235" s="4">
        <v>45</v>
      </c>
      <c r="AG235" s="4">
        <v>6</v>
      </c>
      <c r="AK235">
        <f t="shared" si="44"/>
        <v>121</v>
      </c>
      <c r="AL235">
        <f t="shared" si="45"/>
        <v>42</v>
      </c>
      <c r="AM235">
        <f t="shared" si="46"/>
        <v>16</v>
      </c>
      <c r="AN235">
        <f t="shared" si="47"/>
        <v>137</v>
      </c>
      <c r="AO235">
        <f t="shared" si="51"/>
        <v>23</v>
      </c>
      <c r="AP235">
        <f t="shared" si="48"/>
        <v>0</v>
      </c>
      <c r="AQ235">
        <f t="shared" si="49"/>
        <v>18</v>
      </c>
      <c r="AS235">
        <f t="shared" si="50"/>
        <v>357</v>
      </c>
    </row>
    <row r="236" spans="2:45" ht="15.6" x14ac:dyDescent="0.3">
      <c r="B236" s="7" t="s">
        <v>87</v>
      </c>
      <c r="D236" s="4">
        <v>22</v>
      </c>
      <c r="E236" s="4">
        <v>12</v>
      </c>
      <c r="F236" s="4">
        <v>16</v>
      </c>
      <c r="G236" s="4">
        <v>15</v>
      </c>
      <c r="I236" s="4">
        <v>16</v>
      </c>
      <c r="J236" s="4">
        <v>6</v>
      </c>
      <c r="K236" s="4">
        <v>20</v>
      </c>
      <c r="L236" s="4">
        <v>17</v>
      </c>
      <c r="M236" s="4">
        <v>15</v>
      </c>
      <c r="N236" s="4">
        <v>12</v>
      </c>
      <c r="P236" s="4">
        <v>3</v>
      </c>
      <c r="Q236" s="4">
        <v>16</v>
      </c>
      <c r="R236" s="4">
        <v>0</v>
      </c>
      <c r="S236" s="4">
        <v>14</v>
      </c>
      <c r="T236" s="4">
        <v>16</v>
      </c>
      <c r="U236" s="4">
        <v>16</v>
      </c>
      <c r="W236" s="4">
        <v>20</v>
      </c>
      <c r="X236" s="4">
        <v>17</v>
      </c>
      <c r="Y236" s="4">
        <v>0</v>
      </c>
      <c r="Z236" s="4">
        <v>14</v>
      </c>
      <c r="AA236" s="4">
        <v>16</v>
      </c>
      <c r="AB236" s="4">
        <v>16</v>
      </c>
      <c r="AD236" s="4">
        <v>22</v>
      </c>
      <c r="AE236" s="4">
        <v>12</v>
      </c>
      <c r="AF236" s="4">
        <v>16</v>
      </c>
      <c r="AG236" s="4">
        <v>15</v>
      </c>
      <c r="AK236">
        <f t="shared" si="44"/>
        <v>81</v>
      </c>
      <c r="AL236">
        <f t="shared" si="45"/>
        <v>73</v>
      </c>
      <c r="AM236">
        <f t="shared" si="46"/>
        <v>82</v>
      </c>
      <c r="AN236">
        <f t="shared" si="47"/>
        <v>128</v>
      </c>
      <c r="AO236">
        <f t="shared" si="51"/>
        <v>59</v>
      </c>
      <c r="AP236">
        <f t="shared" si="48"/>
        <v>0</v>
      </c>
      <c r="AQ236">
        <f t="shared" si="49"/>
        <v>61</v>
      </c>
      <c r="AS236">
        <f t="shared" si="50"/>
        <v>484</v>
      </c>
    </row>
    <row r="237" spans="2:45" ht="15.6" x14ac:dyDescent="0.3">
      <c r="B237" s="7" t="s">
        <v>88</v>
      </c>
      <c r="D237" s="4">
        <v>36</v>
      </c>
      <c r="E237" s="4">
        <v>2</v>
      </c>
      <c r="F237" s="4">
        <v>6</v>
      </c>
      <c r="G237" s="4">
        <v>13</v>
      </c>
      <c r="I237" s="4">
        <v>20</v>
      </c>
      <c r="J237" s="4">
        <v>20</v>
      </c>
      <c r="K237" s="4">
        <v>4</v>
      </c>
      <c r="L237" s="4">
        <v>4</v>
      </c>
      <c r="M237" s="4">
        <v>13</v>
      </c>
      <c r="N237" s="4">
        <v>20</v>
      </c>
      <c r="P237" s="4">
        <v>20</v>
      </c>
      <c r="Q237" s="4">
        <v>18</v>
      </c>
      <c r="R237" s="4">
        <v>25</v>
      </c>
      <c r="S237" s="4">
        <v>15</v>
      </c>
      <c r="T237" s="4">
        <v>15</v>
      </c>
      <c r="U237" s="4">
        <v>20</v>
      </c>
      <c r="W237" s="4">
        <v>4</v>
      </c>
      <c r="X237" s="4">
        <v>4</v>
      </c>
      <c r="Y237" s="4">
        <v>25</v>
      </c>
      <c r="Z237" s="4">
        <v>15</v>
      </c>
      <c r="AA237" s="4">
        <v>15</v>
      </c>
      <c r="AB237" s="4">
        <v>20</v>
      </c>
      <c r="AD237" s="4">
        <v>36</v>
      </c>
      <c r="AE237" s="4">
        <v>2</v>
      </c>
      <c r="AF237" s="4">
        <v>6</v>
      </c>
      <c r="AG237" s="4">
        <v>13</v>
      </c>
      <c r="AK237">
        <f t="shared" si="44"/>
        <v>77</v>
      </c>
      <c r="AL237">
        <f t="shared" si="45"/>
        <v>81</v>
      </c>
      <c r="AM237">
        <f t="shared" si="46"/>
        <v>97</v>
      </c>
      <c r="AN237">
        <f t="shared" si="47"/>
        <v>136</v>
      </c>
      <c r="AO237">
        <f t="shared" si="51"/>
        <v>73</v>
      </c>
      <c r="AP237">
        <f t="shared" si="48"/>
        <v>0</v>
      </c>
      <c r="AQ237">
        <f t="shared" si="49"/>
        <v>80</v>
      </c>
      <c r="AS237">
        <f t="shared" si="50"/>
        <v>544</v>
      </c>
    </row>
    <row r="238" spans="2:45" ht="15.6" x14ac:dyDescent="0.3">
      <c r="B238" s="7" t="s">
        <v>89</v>
      </c>
      <c r="D238" s="4">
        <v>18</v>
      </c>
      <c r="E238" s="4">
        <v>15</v>
      </c>
      <c r="F238" s="4">
        <v>12</v>
      </c>
      <c r="G238" s="4">
        <v>14</v>
      </c>
      <c r="I238" s="4">
        <v>15</v>
      </c>
      <c r="J238" s="4">
        <v>20</v>
      </c>
      <c r="K238" s="4">
        <v>6</v>
      </c>
      <c r="L238" s="4">
        <v>5</v>
      </c>
      <c r="M238" s="4">
        <v>14</v>
      </c>
      <c r="N238" s="4">
        <v>15</v>
      </c>
      <c r="P238" s="4">
        <v>15</v>
      </c>
      <c r="Q238" s="4">
        <v>16</v>
      </c>
      <c r="R238" s="4">
        <v>19</v>
      </c>
      <c r="S238" s="4">
        <v>18</v>
      </c>
      <c r="T238" s="4">
        <v>8</v>
      </c>
      <c r="U238" s="4">
        <v>15</v>
      </c>
      <c r="W238" s="4">
        <v>6</v>
      </c>
      <c r="X238" s="4">
        <v>5</v>
      </c>
      <c r="Y238" s="4">
        <v>19</v>
      </c>
      <c r="Z238" s="4">
        <v>18</v>
      </c>
      <c r="AA238" s="4">
        <v>8</v>
      </c>
      <c r="AB238" s="4">
        <v>15</v>
      </c>
      <c r="AD238" s="4">
        <v>18</v>
      </c>
      <c r="AE238" s="4">
        <v>15</v>
      </c>
      <c r="AF238" s="4">
        <v>12</v>
      </c>
      <c r="AG238" s="4">
        <v>14</v>
      </c>
      <c r="AK238">
        <f t="shared" si="44"/>
        <v>74</v>
      </c>
      <c r="AL238">
        <f t="shared" si="45"/>
        <v>75</v>
      </c>
      <c r="AM238">
        <f t="shared" si="46"/>
        <v>82</v>
      </c>
      <c r="AN238">
        <f t="shared" si="47"/>
        <v>124</v>
      </c>
      <c r="AO238">
        <f t="shared" si="51"/>
        <v>59</v>
      </c>
      <c r="AP238">
        <f t="shared" si="48"/>
        <v>0</v>
      </c>
      <c r="AQ238">
        <f t="shared" si="49"/>
        <v>54</v>
      </c>
      <c r="AS238">
        <f t="shared" si="50"/>
        <v>468</v>
      </c>
    </row>
    <row r="239" spans="2:45" ht="15.6" x14ac:dyDescent="0.3">
      <c r="B239" s="7" t="s">
        <v>90</v>
      </c>
      <c r="D239" s="4">
        <v>16</v>
      </c>
      <c r="E239" s="4">
        <v>20</v>
      </c>
      <c r="F239" s="4">
        <v>18</v>
      </c>
      <c r="G239" s="4">
        <v>14</v>
      </c>
      <c r="I239" s="4">
        <v>20</v>
      </c>
      <c r="J239" s="4">
        <v>16</v>
      </c>
      <c r="K239" s="4">
        <v>12</v>
      </c>
      <c r="L239" s="4">
        <v>22</v>
      </c>
      <c r="M239" s="4">
        <v>14</v>
      </c>
      <c r="N239" s="4">
        <v>20</v>
      </c>
      <c r="P239" s="4">
        <v>20</v>
      </c>
      <c r="Q239" s="4">
        <v>26</v>
      </c>
      <c r="R239" s="4">
        <v>19</v>
      </c>
      <c r="S239" s="4">
        <v>22</v>
      </c>
      <c r="T239" s="4">
        <v>42</v>
      </c>
      <c r="U239" s="4">
        <v>20</v>
      </c>
      <c r="W239" s="4">
        <v>12</v>
      </c>
      <c r="X239" s="4">
        <v>22</v>
      </c>
      <c r="Y239" s="4">
        <v>19</v>
      </c>
      <c r="Z239" s="4">
        <v>22</v>
      </c>
      <c r="AA239" s="4">
        <v>42</v>
      </c>
      <c r="AB239" s="4">
        <v>20</v>
      </c>
      <c r="AD239" s="4">
        <v>16</v>
      </c>
      <c r="AE239" s="4">
        <v>20</v>
      </c>
      <c r="AF239" s="4">
        <v>18</v>
      </c>
      <c r="AG239" s="4">
        <v>14</v>
      </c>
      <c r="AK239">
        <f t="shared" si="44"/>
        <v>88</v>
      </c>
      <c r="AL239">
        <f t="shared" si="45"/>
        <v>104</v>
      </c>
      <c r="AM239">
        <f t="shared" si="46"/>
        <v>141</v>
      </c>
      <c r="AN239">
        <f t="shared" si="47"/>
        <v>193</v>
      </c>
      <c r="AO239">
        <f t="shared" si="51"/>
        <v>74</v>
      </c>
      <c r="AP239">
        <f t="shared" si="48"/>
        <v>0</v>
      </c>
      <c r="AQ239">
        <f t="shared" si="49"/>
        <v>68</v>
      </c>
      <c r="AS239">
        <f t="shared" si="50"/>
        <v>668</v>
      </c>
    </row>
    <row r="240" spans="2:45" ht="15.6" x14ac:dyDescent="0.3">
      <c r="B240" s="7" t="s">
        <v>91</v>
      </c>
      <c r="D240" s="4">
        <v>46</v>
      </c>
      <c r="E240" s="4">
        <v>35</v>
      </c>
      <c r="F240" s="4">
        <v>19</v>
      </c>
      <c r="G240" s="4">
        <v>36</v>
      </c>
      <c r="I240" s="4">
        <v>35</v>
      </c>
      <c r="J240" s="4">
        <v>15</v>
      </c>
      <c r="K240" s="4">
        <v>20</v>
      </c>
      <c r="L240" s="4">
        <v>63</v>
      </c>
      <c r="M240" s="4">
        <v>36</v>
      </c>
      <c r="N240" s="4">
        <v>35</v>
      </c>
      <c r="P240" s="4">
        <v>35</v>
      </c>
      <c r="Q240" s="4">
        <v>33</v>
      </c>
      <c r="R240" s="4">
        <v>26</v>
      </c>
      <c r="S240" s="4">
        <v>13</v>
      </c>
      <c r="T240" s="4">
        <v>25</v>
      </c>
      <c r="U240" s="4">
        <v>35</v>
      </c>
      <c r="W240" s="4">
        <v>20</v>
      </c>
      <c r="X240" s="4">
        <v>63</v>
      </c>
      <c r="Y240" s="4">
        <v>26</v>
      </c>
      <c r="Z240" s="4">
        <v>13</v>
      </c>
      <c r="AA240" s="4">
        <v>25</v>
      </c>
      <c r="AB240" s="4">
        <v>35</v>
      </c>
      <c r="AD240" s="4">
        <v>46</v>
      </c>
      <c r="AE240" s="4">
        <v>35</v>
      </c>
      <c r="AF240" s="4">
        <v>19</v>
      </c>
      <c r="AG240" s="4">
        <v>36</v>
      </c>
      <c r="AK240">
        <f t="shared" si="44"/>
        <v>171</v>
      </c>
      <c r="AL240">
        <f t="shared" si="45"/>
        <v>204</v>
      </c>
      <c r="AM240">
        <f t="shared" si="46"/>
        <v>152</v>
      </c>
      <c r="AN240">
        <f t="shared" si="47"/>
        <v>298</v>
      </c>
      <c r="AO240">
        <f t="shared" si="51"/>
        <v>141</v>
      </c>
      <c r="AP240">
        <f t="shared" si="48"/>
        <v>0</v>
      </c>
      <c r="AQ240">
        <f t="shared" si="49"/>
        <v>136</v>
      </c>
      <c r="AS240">
        <f t="shared" si="50"/>
        <v>1102</v>
      </c>
    </row>
    <row r="241" spans="2:45" ht="15.6" x14ac:dyDescent="0.3">
      <c r="B241" s="7" t="s">
        <v>92</v>
      </c>
      <c r="D241" s="4">
        <v>5</v>
      </c>
      <c r="E241" s="4">
        <v>5</v>
      </c>
      <c r="F241" s="4">
        <v>5</v>
      </c>
      <c r="G241" s="4">
        <v>6</v>
      </c>
      <c r="I241" s="4">
        <v>5</v>
      </c>
      <c r="J241" s="4">
        <v>8</v>
      </c>
      <c r="K241" s="4">
        <v>2</v>
      </c>
      <c r="L241" s="4">
        <v>5</v>
      </c>
      <c r="M241" s="4">
        <v>6</v>
      </c>
      <c r="N241" s="4">
        <v>4</v>
      </c>
      <c r="P241" s="4">
        <v>5</v>
      </c>
      <c r="Q241" s="4">
        <v>5</v>
      </c>
      <c r="R241" s="4">
        <v>6</v>
      </c>
      <c r="S241" s="4">
        <v>6</v>
      </c>
      <c r="T241" s="4">
        <v>3</v>
      </c>
      <c r="U241" s="4">
        <v>5</v>
      </c>
      <c r="W241" s="4">
        <v>2</v>
      </c>
      <c r="X241" s="4">
        <v>5</v>
      </c>
      <c r="Y241" s="4">
        <v>6</v>
      </c>
      <c r="Z241" s="4">
        <v>6</v>
      </c>
      <c r="AA241" s="4">
        <v>3</v>
      </c>
      <c r="AB241" s="4">
        <v>5</v>
      </c>
      <c r="AD241" s="4">
        <v>5</v>
      </c>
      <c r="AE241" s="4">
        <v>5</v>
      </c>
      <c r="AF241" s="4">
        <v>5</v>
      </c>
      <c r="AG241" s="4">
        <v>6</v>
      </c>
      <c r="AK241">
        <f t="shared" si="44"/>
        <v>26</v>
      </c>
      <c r="AL241">
        <f t="shared" si="45"/>
        <v>30</v>
      </c>
      <c r="AM241">
        <f t="shared" si="46"/>
        <v>27</v>
      </c>
      <c r="AN241">
        <f t="shared" si="47"/>
        <v>46</v>
      </c>
      <c r="AO241">
        <f t="shared" si="51"/>
        <v>20</v>
      </c>
      <c r="AP241">
        <f t="shared" si="48"/>
        <v>0</v>
      </c>
      <c r="AQ241">
        <f t="shared" si="49"/>
        <v>17</v>
      </c>
      <c r="AS241">
        <f t="shared" si="50"/>
        <v>166</v>
      </c>
    </row>
    <row r="242" spans="2:45" ht="15.6" x14ac:dyDescent="0.3">
      <c r="B242" s="7" t="s">
        <v>93</v>
      </c>
      <c r="D242" s="4">
        <v>8</v>
      </c>
      <c r="E242" s="4">
        <v>6</v>
      </c>
      <c r="F242" s="4">
        <v>8</v>
      </c>
      <c r="G242" s="4">
        <v>4</v>
      </c>
      <c r="I242" s="4">
        <v>6</v>
      </c>
      <c r="J242" s="4">
        <v>2</v>
      </c>
      <c r="K242" s="4">
        <v>6</v>
      </c>
      <c r="L242" s="4">
        <v>8</v>
      </c>
      <c r="M242" s="4">
        <v>4</v>
      </c>
      <c r="N242" s="4">
        <v>5</v>
      </c>
      <c r="P242" s="4">
        <v>6</v>
      </c>
      <c r="Q242" s="4">
        <v>6</v>
      </c>
      <c r="R242" s="4">
        <v>2</v>
      </c>
      <c r="S242" s="4">
        <v>5</v>
      </c>
      <c r="T242" s="4">
        <v>6</v>
      </c>
      <c r="U242" s="4">
        <v>6</v>
      </c>
      <c r="W242" s="4">
        <v>6</v>
      </c>
      <c r="X242" s="4">
        <v>8</v>
      </c>
      <c r="Y242" s="4">
        <v>2</v>
      </c>
      <c r="Z242" s="4">
        <v>5</v>
      </c>
      <c r="AA242" s="4">
        <v>6</v>
      </c>
      <c r="AB242" s="4">
        <v>6</v>
      </c>
      <c r="AD242" s="4">
        <v>8</v>
      </c>
      <c r="AE242" s="4">
        <v>6</v>
      </c>
      <c r="AF242" s="4">
        <v>8</v>
      </c>
      <c r="AG242" s="4">
        <v>4</v>
      </c>
      <c r="AK242">
        <f t="shared" si="44"/>
        <v>32</v>
      </c>
      <c r="AL242">
        <f t="shared" si="45"/>
        <v>31</v>
      </c>
      <c r="AM242">
        <f t="shared" si="46"/>
        <v>31</v>
      </c>
      <c r="AN242">
        <f t="shared" si="47"/>
        <v>53</v>
      </c>
      <c r="AO242">
        <f t="shared" si="51"/>
        <v>21</v>
      </c>
      <c r="AP242">
        <f t="shared" si="48"/>
        <v>0</v>
      </c>
      <c r="AQ242">
        <f t="shared" si="49"/>
        <v>26</v>
      </c>
      <c r="AS242">
        <f t="shared" si="50"/>
        <v>194</v>
      </c>
    </row>
    <row r="243" spans="2:45" ht="15.6" x14ac:dyDescent="0.3">
      <c r="B243" s="7" t="s">
        <v>94</v>
      </c>
      <c r="D243" s="4">
        <v>9</v>
      </c>
      <c r="E243" s="4">
        <v>5</v>
      </c>
      <c r="F243" s="4">
        <v>9</v>
      </c>
      <c r="G243" s="4">
        <v>11</v>
      </c>
      <c r="I243" s="4">
        <v>5</v>
      </c>
      <c r="J243" s="4">
        <v>5</v>
      </c>
      <c r="K243" s="4">
        <v>2</v>
      </c>
      <c r="L243" s="4">
        <v>9</v>
      </c>
      <c r="M243" s="4">
        <v>11</v>
      </c>
      <c r="N243" s="4">
        <v>9</v>
      </c>
      <c r="P243" s="4">
        <v>6</v>
      </c>
      <c r="Q243" s="4">
        <v>5</v>
      </c>
      <c r="R243" s="4">
        <v>3</v>
      </c>
      <c r="S243" s="4">
        <v>8</v>
      </c>
      <c r="T243" s="4">
        <v>15</v>
      </c>
      <c r="U243" s="4">
        <v>5</v>
      </c>
      <c r="W243" s="4">
        <v>2</v>
      </c>
      <c r="X243" s="4">
        <v>9</v>
      </c>
      <c r="Y243" s="4">
        <v>3</v>
      </c>
      <c r="Z243" s="4">
        <v>8</v>
      </c>
      <c r="AA243" s="4">
        <v>15</v>
      </c>
      <c r="AB243" s="4">
        <v>5</v>
      </c>
      <c r="AD243" s="4">
        <v>9</v>
      </c>
      <c r="AE243" s="4">
        <v>5</v>
      </c>
      <c r="AF243" s="4">
        <v>9</v>
      </c>
      <c r="AG243" s="4">
        <v>11</v>
      </c>
      <c r="AK243">
        <f t="shared" si="44"/>
        <v>39</v>
      </c>
      <c r="AL243">
        <f t="shared" si="45"/>
        <v>42</v>
      </c>
      <c r="AM243">
        <f t="shared" si="46"/>
        <v>38</v>
      </c>
      <c r="AN243">
        <f t="shared" si="47"/>
        <v>74</v>
      </c>
      <c r="AO243">
        <f t="shared" si="51"/>
        <v>30</v>
      </c>
      <c r="AP243">
        <f t="shared" si="48"/>
        <v>0</v>
      </c>
      <c r="AQ243">
        <f t="shared" si="49"/>
        <v>22</v>
      </c>
      <c r="AS243">
        <f t="shared" si="50"/>
        <v>245</v>
      </c>
    </row>
    <row r="244" spans="2:45" ht="15.6" x14ac:dyDescent="0.3">
      <c r="B244" s="7" t="s">
        <v>95</v>
      </c>
      <c r="D244" s="4">
        <v>11</v>
      </c>
      <c r="E244" s="4">
        <v>15</v>
      </c>
      <c r="F244" s="4">
        <v>11</v>
      </c>
      <c r="G244" s="4">
        <v>13</v>
      </c>
      <c r="I244" s="4">
        <v>15</v>
      </c>
      <c r="J244" s="4">
        <v>6</v>
      </c>
      <c r="K244" s="4">
        <v>3</v>
      </c>
      <c r="L244" s="4">
        <v>15</v>
      </c>
      <c r="M244" s="4">
        <v>13</v>
      </c>
      <c r="N244" s="4">
        <v>14</v>
      </c>
      <c r="P244" s="4">
        <v>2</v>
      </c>
      <c r="Q244" s="4">
        <v>15</v>
      </c>
      <c r="R244" s="4">
        <v>12</v>
      </c>
      <c r="S244" s="4">
        <v>16</v>
      </c>
      <c r="T244" s="4">
        <v>11</v>
      </c>
      <c r="U244" s="4">
        <v>15</v>
      </c>
      <c r="W244" s="4">
        <v>3</v>
      </c>
      <c r="X244" s="4">
        <v>15</v>
      </c>
      <c r="Y244" s="4">
        <v>12</v>
      </c>
      <c r="Z244" s="4">
        <v>16</v>
      </c>
      <c r="AA244" s="4">
        <v>11</v>
      </c>
      <c r="AB244" s="4">
        <v>15</v>
      </c>
      <c r="AD244" s="4">
        <v>11</v>
      </c>
      <c r="AE244" s="4">
        <v>15</v>
      </c>
      <c r="AF244" s="4">
        <v>11</v>
      </c>
      <c r="AG244" s="4">
        <v>13</v>
      </c>
      <c r="AK244">
        <f t="shared" si="44"/>
        <v>65</v>
      </c>
      <c r="AL244">
        <f t="shared" si="45"/>
        <v>53</v>
      </c>
      <c r="AM244">
        <f t="shared" si="46"/>
        <v>72</v>
      </c>
      <c r="AN244">
        <f t="shared" si="47"/>
        <v>119</v>
      </c>
      <c r="AO244">
        <f t="shared" si="51"/>
        <v>57</v>
      </c>
      <c r="AP244">
        <f t="shared" si="48"/>
        <v>0</v>
      </c>
      <c r="AQ244">
        <f t="shared" si="49"/>
        <v>31</v>
      </c>
      <c r="AS244">
        <f t="shared" si="50"/>
        <v>397</v>
      </c>
    </row>
    <row r="245" spans="2:45" ht="15.6" x14ac:dyDescent="0.3">
      <c r="B245" s="7" t="s">
        <v>96</v>
      </c>
      <c r="D245" s="4">
        <v>20</v>
      </c>
      <c r="E245" s="4">
        <v>10</v>
      </c>
      <c r="F245" s="4">
        <v>12</v>
      </c>
      <c r="G245" s="4">
        <v>12</v>
      </c>
      <c r="I245" s="4">
        <v>10</v>
      </c>
      <c r="J245" s="4">
        <v>3</v>
      </c>
      <c r="K245" s="4">
        <v>8</v>
      </c>
      <c r="L245" s="4">
        <v>26</v>
      </c>
      <c r="M245" s="4">
        <v>12</v>
      </c>
      <c r="N245" s="4">
        <v>16</v>
      </c>
      <c r="P245" s="4">
        <v>5</v>
      </c>
      <c r="Q245" s="4">
        <v>10</v>
      </c>
      <c r="R245" s="4">
        <v>5</v>
      </c>
      <c r="S245" s="4">
        <v>11</v>
      </c>
      <c r="T245" s="4">
        <v>13</v>
      </c>
      <c r="U245" s="4">
        <v>10</v>
      </c>
      <c r="W245" s="4">
        <v>8</v>
      </c>
      <c r="X245" s="4">
        <v>26</v>
      </c>
      <c r="Y245" s="4">
        <v>5</v>
      </c>
      <c r="Z245" s="4">
        <v>11</v>
      </c>
      <c r="AA245" s="4">
        <v>13</v>
      </c>
      <c r="AB245" s="4">
        <v>10</v>
      </c>
      <c r="AD245" s="4">
        <v>20</v>
      </c>
      <c r="AE245" s="4">
        <v>10</v>
      </c>
      <c r="AF245" s="4">
        <v>12</v>
      </c>
      <c r="AG245" s="4">
        <v>12</v>
      </c>
      <c r="AK245">
        <f t="shared" si="44"/>
        <v>64</v>
      </c>
      <c r="AL245">
        <f t="shared" si="45"/>
        <v>70</v>
      </c>
      <c r="AM245">
        <f t="shared" si="46"/>
        <v>57</v>
      </c>
      <c r="AN245">
        <f t="shared" si="47"/>
        <v>119</v>
      </c>
      <c r="AO245">
        <f t="shared" si="51"/>
        <v>48</v>
      </c>
      <c r="AP245">
        <f t="shared" si="48"/>
        <v>0</v>
      </c>
      <c r="AQ245">
        <f t="shared" si="49"/>
        <v>43</v>
      </c>
      <c r="AS245">
        <f t="shared" si="50"/>
        <v>401</v>
      </c>
    </row>
    <row r="246" spans="2:45" ht="15.6" x14ac:dyDescent="0.3">
      <c r="B246" s="7" t="s">
        <v>97</v>
      </c>
      <c r="D246" s="4">
        <v>23</v>
      </c>
      <c r="E246" s="4">
        <v>13</v>
      </c>
      <c r="F246" s="4">
        <v>16</v>
      </c>
      <c r="G246" s="4">
        <v>13</v>
      </c>
      <c r="I246" s="4">
        <v>13</v>
      </c>
      <c r="J246" s="4">
        <v>10</v>
      </c>
      <c r="K246" s="4">
        <v>10</v>
      </c>
      <c r="L246" s="4">
        <v>25</v>
      </c>
      <c r="M246" s="4">
        <v>13</v>
      </c>
      <c r="N246" s="4">
        <v>13</v>
      </c>
      <c r="P246" s="4">
        <v>36</v>
      </c>
      <c r="Q246" s="4">
        <v>14</v>
      </c>
      <c r="R246" s="4">
        <v>9</v>
      </c>
      <c r="S246" s="4">
        <v>14</v>
      </c>
      <c r="T246" s="4">
        <v>12</v>
      </c>
      <c r="U246" s="4">
        <v>13</v>
      </c>
      <c r="W246" s="4">
        <v>10</v>
      </c>
      <c r="X246" s="4">
        <v>25</v>
      </c>
      <c r="Y246" s="4">
        <v>9</v>
      </c>
      <c r="Z246" s="4">
        <v>14</v>
      </c>
      <c r="AA246" s="4">
        <v>12</v>
      </c>
      <c r="AB246" s="4">
        <v>13</v>
      </c>
      <c r="AD246" s="4">
        <v>23</v>
      </c>
      <c r="AE246" s="4">
        <v>13</v>
      </c>
      <c r="AF246" s="4">
        <v>16</v>
      </c>
      <c r="AG246" s="4">
        <v>13</v>
      </c>
      <c r="AK246">
        <f t="shared" si="44"/>
        <v>78</v>
      </c>
      <c r="AL246">
        <f t="shared" si="45"/>
        <v>107</v>
      </c>
      <c r="AM246">
        <f t="shared" si="46"/>
        <v>72</v>
      </c>
      <c r="AN246">
        <f t="shared" si="47"/>
        <v>138</v>
      </c>
      <c r="AO246">
        <f t="shared" si="51"/>
        <v>52</v>
      </c>
      <c r="AP246">
        <f t="shared" si="48"/>
        <v>0</v>
      </c>
      <c r="AQ246">
        <f t="shared" si="49"/>
        <v>82</v>
      </c>
      <c r="AS246">
        <f t="shared" si="50"/>
        <v>529</v>
      </c>
    </row>
    <row r="247" spans="2:45" ht="15.6" x14ac:dyDescent="0.3">
      <c r="B247" s="7" t="s">
        <v>98</v>
      </c>
      <c r="D247" s="4">
        <v>22</v>
      </c>
      <c r="E247" s="4">
        <v>15</v>
      </c>
      <c r="F247" s="4">
        <v>18</v>
      </c>
      <c r="G247" s="4">
        <v>16</v>
      </c>
      <c r="I247" s="4">
        <v>15</v>
      </c>
      <c r="J247" s="4">
        <v>13</v>
      </c>
      <c r="K247" s="4">
        <v>5</v>
      </c>
      <c r="L247" s="4">
        <v>6</v>
      </c>
      <c r="M247" s="4">
        <v>16</v>
      </c>
      <c r="N247" s="4">
        <v>13</v>
      </c>
      <c r="P247" s="4">
        <v>15</v>
      </c>
      <c r="Q247" s="4">
        <v>13</v>
      </c>
      <c r="R247" s="4">
        <v>12</v>
      </c>
      <c r="S247" s="4">
        <v>16</v>
      </c>
      <c r="T247" s="4">
        <v>14</v>
      </c>
      <c r="U247" s="4">
        <v>15</v>
      </c>
      <c r="W247" s="4">
        <v>5</v>
      </c>
      <c r="X247" s="4">
        <v>6</v>
      </c>
      <c r="Y247" s="4">
        <v>12</v>
      </c>
      <c r="Z247" s="4">
        <v>16</v>
      </c>
      <c r="AA247" s="4">
        <v>14</v>
      </c>
      <c r="AB247" s="4">
        <v>15</v>
      </c>
      <c r="AD247" s="4">
        <v>22</v>
      </c>
      <c r="AE247" s="4">
        <v>15</v>
      </c>
      <c r="AF247" s="4">
        <v>18</v>
      </c>
      <c r="AG247" s="4">
        <v>16</v>
      </c>
      <c r="AK247">
        <f t="shared" si="44"/>
        <v>86</v>
      </c>
      <c r="AL247">
        <f t="shared" si="45"/>
        <v>68</v>
      </c>
      <c r="AM247">
        <f t="shared" si="46"/>
        <v>75</v>
      </c>
      <c r="AN247">
        <f t="shared" si="47"/>
        <v>134</v>
      </c>
      <c r="AO247">
        <f t="shared" si="51"/>
        <v>59</v>
      </c>
      <c r="AP247">
        <f t="shared" si="48"/>
        <v>0</v>
      </c>
      <c r="AQ247">
        <f t="shared" si="49"/>
        <v>57</v>
      </c>
      <c r="AS247">
        <f t="shared" si="50"/>
        <v>479</v>
      </c>
    </row>
    <row r="248" spans="2:45" ht="15.6" x14ac:dyDescent="0.3">
      <c r="B248" s="7" t="s">
        <v>99</v>
      </c>
      <c r="D248" s="4">
        <v>36</v>
      </c>
      <c r="E248" s="4">
        <v>10</v>
      </c>
      <c r="F248" s="4">
        <v>15</v>
      </c>
      <c r="G248" s="4">
        <v>4</v>
      </c>
      <c r="I248" s="4">
        <v>10</v>
      </c>
      <c r="J248" s="4">
        <v>8</v>
      </c>
      <c r="K248" s="4">
        <v>6</v>
      </c>
      <c r="L248" s="4">
        <v>20</v>
      </c>
      <c r="M248" s="4">
        <v>4</v>
      </c>
      <c r="N248" s="4">
        <v>15</v>
      </c>
      <c r="P248" s="4">
        <v>10</v>
      </c>
      <c r="Q248" s="4">
        <v>10</v>
      </c>
      <c r="R248" s="4">
        <v>3</v>
      </c>
      <c r="S248" s="4">
        <v>13</v>
      </c>
      <c r="T248" s="4">
        <v>11</v>
      </c>
      <c r="U248" s="4">
        <v>10</v>
      </c>
      <c r="W248" s="4">
        <v>6</v>
      </c>
      <c r="X248" s="4">
        <v>20</v>
      </c>
      <c r="Y248" s="4">
        <v>3</v>
      </c>
      <c r="Z248" s="4">
        <v>13</v>
      </c>
      <c r="AA248" s="4">
        <v>11</v>
      </c>
      <c r="AB248" s="4">
        <v>10</v>
      </c>
      <c r="AD248" s="4">
        <v>36</v>
      </c>
      <c r="AE248" s="4">
        <v>10</v>
      </c>
      <c r="AF248" s="4">
        <v>15</v>
      </c>
      <c r="AG248" s="4">
        <v>4</v>
      </c>
      <c r="AK248">
        <f t="shared" si="44"/>
        <v>75</v>
      </c>
      <c r="AL248">
        <f t="shared" si="45"/>
        <v>63</v>
      </c>
      <c r="AM248">
        <f t="shared" si="46"/>
        <v>53</v>
      </c>
      <c r="AN248">
        <f t="shared" si="47"/>
        <v>122</v>
      </c>
      <c r="AO248">
        <f t="shared" si="51"/>
        <v>39</v>
      </c>
      <c r="AP248">
        <f t="shared" si="48"/>
        <v>0</v>
      </c>
      <c r="AQ248">
        <f t="shared" si="49"/>
        <v>62</v>
      </c>
      <c r="AS248">
        <f t="shared" si="50"/>
        <v>414</v>
      </c>
    </row>
    <row r="249" spans="2:45" ht="15.6" x14ac:dyDescent="0.3">
      <c r="B249" s="7" t="s">
        <v>100</v>
      </c>
      <c r="D249" s="4">
        <v>8</v>
      </c>
      <c r="E249" s="4">
        <v>4</v>
      </c>
      <c r="F249" s="4">
        <v>5</v>
      </c>
      <c r="G249" s="4">
        <v>0</v>
      </c>
      <c r="I249" s="4">
        <v>4</v>
      </c>
      <c r="J249" s="4">
        <v>5</v>
      </c>
      <c r="K249" s="4">
        <v>20</v>
      </c>
      <c r="L249" s="4">
        <v>15</v>
      </c>
      <c r="M249" s="4">
        <v>0</v>
      </c>
      <c r="N249" s="4">
        <v>9</v>
      </c>
      <c r="P249" s="4">
        <v>4</v>
      </c>
      <c r="Q249" s="4">
        <v>5</v>
      </c>
      <c r="R249" s="4">
        <v>9</v>
      </c>
      <c r="S249" s="4">
        <v>9</v>
      </c>
      <c r="T249" s="4">
        <v>3</v>
      </c>
      <c r="U249" s="4">
        <v>4</v>
      </c>
      <c r="W249" s="4">
        <v>20</v>
      </c>
      <c r="X249" s="4">
        <v>15</v>
      </c>
      <c r="Y249" s="4">
        <v>9</v>
      </c>
      <c r="Z249" s="4">
        <v>9</v>
      </c>
      <c r="AA249" s="4">
        <v>3</v>
      </c>
      <c r="AB249" s="4">
        <v>4</v>
      </c>
      <c r="AD249" s="4">
        <v>8</v>
      </c>
      <c r="AE249" s="4">
        <v>4</v>
      </c>
      <c r="AF249" s="4">
        <v>5</v>
      </c>
      <c r="AG249" s="4">
        <v>0</v>
      </c>
      <c r="AK249">
        <f t="shared" si="44"/>
        <v>21</v>
      </c>
      <c r="AL249">
        <f t="shared" si="45"/>
        <v>53</v>
      </c>
      <c r="AM249">
        <f t="shared" si="46"/>
        <v>50</v>
      </c>
      <c r="AN249">
        <f t="shared" si="47"/>
        <v>57</v>
      </c>
      <c r="AO249">
        <f t="shared" si="51"/>
        <v>17</v>
      </c>
      <c r="AP249">
        <f t="shared" si="48"/>
        <v>0</v>
      </c>
      <c r="AQ249">
        <f t="shared" si="49"/>
        <v>36</v>
      </c>
      <c r="AS249">
        <f t="shared" si="50"/>
        <v>234</v>
      </c>
    </row>
    <row r="250" spans="2:45" ht="15.6" x14ac:dyDescent="0.3">
      <c r="B250" s="7" t="s">
        <v>101</v>
      </c>
      <c r="D250" s="4">
        <v>9</v>
      </c>
      <c r="E250" s="4">
        <v>5</v>
      </c>
      <c r="F250" s="4">
        <v>11</v>
      </c>
      <c r="G250" s="4">
        <v>0</v>
      </c>
      <c r="I250" s="4">
        <v>5</v>
      </c>
      <c r="J250" s="4">
        <v>5</v>
      </c>
      <c r="K250" s="4">
        <v>13</v>
      </c>
      <c r="L250" s="4">
        <v>9</v>
      </c>
      <c r="M250" s="4">
        <v>0</v>
      </c>
      <c r="N250" s="4">
        <v>5</v>
      </c>
      <c r="P250" s="4">
        <v>5</v>
      </c>
      <c r="Q250" s="4">
        <v>5</v>
      </c>
      <c r="R250" s="4">
        <v>6</v>
      </c>
      <c r="S250" s="4">
        <v>5</v>
      </c>
      <c r="T250" s="4">
        <v>2</v>
      </c>
      <c r="U250" s="4">
        <v>5</v>
      </c>
      <c r="W250" s="4">
        <v>13</v>
      </c>
      <c r="X250" s="4">
        <v>9</v>
      </c>
      <c r="Y250" s="4">
        <v>6</v>
      </c>
      <c r="Z250" s="4">
        <v>5</v>
      </c>
      <c r="AA250" s="4">
        <v>2</v>
      </c>
      <c r="AB250" s="4">
        <v>5</v>
      </c>
      <c r="AD250" s="4">
        <v>9</v>
      </c>
      <c r="AE250" s="4">
        <v>5</v>
      </c>
      <c r="AF250" s="4">
        <v>11</v>
      </c>
      <c r="AG250" s="4">
        <v>0</v>
      </c>
      <c r="AK250">
        <f t="shared" si="44"/>
        <v>30</v>
      </c>
      <c r="AL250">
        <f t="shared" si="45"/>
        <v>37</v>
      </c>
      <c r="AM250">
        <f t="shared" si="46"/>
        <v>36</v>
      </c>
      <c r="AN250">
        <f t="shared" si="47"/>
        <v>52</v>
      </c>
      <c r="AO250">
        <f t="shared" si="51"/>
        <v>15</v>
      </c>
      <c r="AP250">
        <f t="shared" si="48"/>
        <v>0</v>
      </c>
      <c r="AQ250">
        <f t="shared" si="49"/>
        <v>32</v>
      </c>
      <c r="AS250">
        <f t="shared" si="50"/>
        <v>202</v>
      </c>
    </row>
    <row r="251" spans="2:45" ht="15.6" x14ac:dyDescent="0.3">
      <c r="B251" s="7" t="s">
        <v>102</v>
      </c>
      <c r="D251" s="4">
        <v>5</v>
      </c>
      <c r="E251" s="4">
        <v>15</v>
      </c>
      <c r="F251" s="4">
        <v>12</v>
      </c>
      <c r="G251" s="4">
        <v>23</v>
      </c>
      <c r="I251" s="4">
        <v>15</v>
      </c>
      <c r="J251" s="4">
        <v>5</v>
      </c>
      <c r="K251" s="4">
        <v>20</v>
      </c>
      <c r="L251" s="4">
        <v>45</v>
      </c>
      <c r="M251" s="4">
        <v>23</v>
      </c>
      <c r="N251" s="4">
        <v>14</v>
      </c>
      <c r="P251" s="4">
        <v>5</v>
      </c>
      <c r="Q251" s="4">
        <v>15</v>
      </c>
      <c r="R251" s="4">
        <v>11</v>
      </c>
      <c r="S251" s="4">
        <v>11</v>
      </c>
      <c r="T251" s="4">
        <v>0</v>
      </c>
      <c r="U251" s="4">
        <v>15</v>
      </c>
      <c r="W251" s="4">
        <v>20</v>
      </c>
      <c r="X251" s="4">
        <v>45</v>
      </c>
      <c r="Y251" s="4">
        <v>11</v>
      </c>
      <c r="Z251" s="4">
        <v>11</v>
      </c>
      <c r="AA251" s="4">
        <v>0</v>
      </c>
      <c r="AB251" s="4">
        <v>15</v>
      </c>
      <c r="AD251" s="4">
        <v>5</v>
      </c>
      <c r="AE251" s="4">
        <v>15</v>
      </c>
      <c r="AF251" s="4">
        <v>12</v>
      </c>
      <c r="AG251" s="4">
        <v>23</v>
      </c>
      <c r="AK251">
        <f t="shared" si="44"/>
        <v>70</v>
      </c>
      <c r="AL251">
        <f t="shared" si="45"/>
        <v>112</v>
      </c>
      <c r="AM251">
        <f t="shared" si="46"/>
        <v>72</v>
      </c>
      <c r="AN251">
        <f t="shared" si="47"/>
        <v>137</v>
      </c>
      <c r="AO251">
        <f t="shared" si="51"/>
        <v>67</v>
      </c>
      <c r="AP251">
        <f t="shared" si="48"/>
        <v>0</v>
      </c>
      <c r="AQ251">
        <f t="shared" si="49"/>
        <v>45</v>
      </c>
      <c r="AS251">
        <f t="shared" si="50"/>
        <v>503</v>
      </c>
    </row>
    <row r="252" spans="2:45" ht="15.6" x14ac:dyDescent="0.3">
      <c r="B252" s="7" t="s">
        <v>103</v>
      </c>
      <c r="D252" s="4">
        <v>1</v>
      </c>
      <c r="E252" s="4">
        <v>65</v>
      </c>
      <c r="F252" s="4">
        <v>55</v>
      </c>
      <c r="G252" s="4">
        <v>13</v>
      </c>
      <c r="I252" s="4">
        <v>65</v>
      </c>
      <c r="J252" s="4">
        <v>20</v>
      </c>
      <c r="K252" s="4">
        <v>55</v>
      </c>
      <c r="L252" s="4">
        <v>25</v>
      </c>
      <c r="M252" s="4">
        <v>13</v>
      </c>
      <c r="N252" s="4">
        <v>66</v>
      </c>
      <c r="P252" s="4">
        <v>74</v>
      </c>
      <c r="Q252" s="4">
        <v>65</v>
      </c>
      <c r="R252" s="4">
        <v>34</v>
      </c>
      <c r="S252" s="4">
        <v>25</v>
      </c>
      <c r="T252" s="4">
        <v>25</v>
      </c>
      <c r="U252" s="4">
        <v>65</v>
      </c>
      <c r="W252" s="4">
        <v>55</v>
      </c>
      <c r="X252" s="4">
        <v>25</v>
      </c>
      <c r="Y252" s="4">
        <v>34</v>
      </c>
      <c r="Z252" s="4">
        <v>25</v>
      </c>
      <c r="AA252" s="4">
        <v>25</v>
      </c>
      <c r="AB252" s="4">
        <v>65</v>
      </c>
      <c r="AD252" s="4">
        <v>1</v>
      </c>
      <c r="AE252" s="4">
        <v>65</v>
      </c>
      <c r="AF252" s="4">
        <v>55</v>
      </c>
      <c r="AG252" s="4">
        <v>13</v>
      </c>
      <c r="AK252">
        <f t="shared" si="44"/>
        <v>199</v>
      </c>
      <c r="AL252">
        <f t="shared" si="45"/>
        <v>253</v>
      </c>
      <c r="AM252">
        <f t="shared" si="46"/>
        <v>269</v>
      </c>
      <c r="AN252">
        <f t="shared" si="47"/>
        <v>308</v>
      </c>
      <c r="AO252">
        <f t="shared" si="51"/>
        <v>209</v>
      </c>
      <c r="AP252">
        <f t="shared" si="48"/>
        <v>0</v>
      </c>
      <c r="AQ252">
        <f t="shared" si="49"/>
        <v>195</v>
      </c>
      <c r="AS252">
        <f t="shared" si="50"/>
        <v>1433</v>
      </c>
    </row>
    <row r="253" spans="2:45" ht="15.6" x14ac:dyDescent="0.3">
      <c r="B253" s="7" t="s">
        <v>104</v>
      </c>
      <c r="D253" s="4">
        <v>0</v>
      </c>
      <c r="E253" s="4">
        <v>20</v>
      </c>
      <c r="F253" s="4">
        <v>21</v>
      </c>
      <c r="G253" s="4">
        <v>12</v>
      </c>
      <c r="I253" s="4">
        <v>20</v>
      </c>
      <c r="J253" s="4">
        <v>38</v>
      </c>
      <c r="K253" s="4">
        <v>61</v>
      </c>
      <c r="L253" s="4">
        <v>20</v>
      </c>
      <c r="M253" s="4">
        <v>12</v>
      </c>
      <c r="N253" s="4">
        <v>23</v>
      </c>
      <c r="P253" s="4">
        <v>32</v>
      </c>
      <c r="Q253" s="4">
        <v>20</v>
      </c>
      <c r="R253" s="4">
        <v>26</v>
      </c>
      <c r="S253" s="4">
        <v>13</v>
      </c>
      <c r="T253" s="4">
        <v>22</v>
      </c>
      <c r="U253" s="4">
        <v>20</v>
      </c>
      <c r="W253" s="4">
        <v>61</v>
      </c>
      <c r="X253" s="4">
        <v>20</v>
      </c>
      <c r="Y253" s="4">
        <v>26</v>
      </c>
      <c r="Z253" s="4">
        <v>13</v>
      </c>
      <c r="AA253" s="4">
        <v>22</v>
      </c>
      <c r="AB253" s="4">
        <v>20</v>
      </c>
      <c r="AD253" s="4">
        <v>0</v>
      </c>
      <c r="AE253" s="4">
        <v>20</v>
      </c>
      <c r="AF253" s="4">
        <v>21</v>
      </c>
      <c r="AG253" s="4">
        <v>12</v>
      </c>
      <c r="AK253">
        <f t="shared" si="44"/>
        <v>73</v>
      </c>
      <c r="AL253">
        <f t="shared" si="45"/>
        <v>186</v>
      </c>
      <c r="AM253">
        <f t="shared" si="46"/>
        <v>162</v>
      </c>
      <c r="AN253">
        <f t="shared" si="47"/>
        <v>154</v>
      </c>
      <c r="AO253">
        <f t="shared" si="51"/>
        <v>75</v>
      </c>
      <c r="AP253">
        <f t="shared" si="48"/>
        <v>0</v>
      </c>
      <c r="AQ253">
        <f t="shared" si="49"/>
        <v>113</v>
      </c>
      <c r="AS253">
        <f t="shared" si="50"/>
        <v>763</v>
      </c>
    </row>
    <row r="254" spans="2:45" ht="15.6" x14ac:dyDescent="0.3">
      <c r="B254" s="7" t="s">
        <v>105</v>
      </c>
      <c r="D254" s="4">
        <v>2</v>
      </c>
      <c r="E254" s="4">
        <v>5</v>
      </c>
      <c r="F254" s="4">
        <v>3</v>
      </c>
      <c r="G254" s="4">
        <v>3</v>
      </c>
      <c r="I254" s="4">
        <v>5</v>
      </c>
      <c r="J254" s="4">
        <v>10</v>
      </c>
      <c r="K254" s="4">
        <v>3</v>
      </c>
      <c r="L254" s="4">
        <v>6</v>
      </c>
      <c r="M254" s="4">
        <v>3</v>
      </c>
      <c r="N254" s="4">
        <v>6</v>
      </c>
      <c r="P254" s="4">
        <v>5</v>
      </c>
      <c r="Q254" s="4">
        <v>5</v>
      </c>
      <c r="R254" s="4">
        <v>6</v>
      </c>
      <c r="S254" s="4">
        <v>6</v>
      </c>
      <c r="T254" s="4">
        <v>6</v>
      </c>
      <c r="U254" s="4">
        <v>5</v>
      </c>
      <c r="W254" s="4">
        <v>3</v>
      </c>
      <c r="X254" s="4">
        <v>6</v>
      </c>
      <c r="Y254" s="4">
        <v>6</v>
      </c>
      <c r="Z254" s="4">
        <v>6</v>
      </c>
      <c r="AA254" s="4">
        <v>6</v>
      </c>
      <c r="AB254" s="4">
        <v>5</v>
      </c>
      <c r="AD254" s="4">
        <v>2</v>
      </c>
      <c r="AE254" s="4">
        <v>5</v>
      </c>
      <c r="AF254" s="4">
        <v>3</v>
      </c>
      <c r="AG254" s="4">
        <v>3</v>
      </c>
      <c r="AK254">
        <f t="shared" si="44"/>
        <v>18</v>
      </c>
      <c r="AL254">
        <f t="shared" si="45"/>
        <v>33</v>
      </c>
      <c r="AM254">
        <f t="shared" si="46"/>
        <v>31</v>
      </c>
      <c r="AN254">
        <f t="shared" si="47"/>
        <v>42</v>
      </c>
      <c r="AO254">
        <f t="shared" si="51"/>
        <v>19</v>
      </c>
      <c r="AP254">
        <f t="shared" si="48"/>
        <v>0</v>
      </c>
      <c r="AQ254">
        <f t="shared" si="49"/>
        <v>15</v>
      </c>
      <c r="AS254">
        <f t="shared" si="50"/>
        <v>158</v>
      </c>
    </row>
    <row r="255" spans="2:45" ht="15.6" x14ac:dyDescent="0.3">
      <c r="B255" s="7" t="s">
        <v>106</v>
      </c>
      <c r="D255" s="4">
        <v>70</v>
      </c>
      <c r="E255" s="4">
        <v>13</v>
      </c>
      <c r="F255" s="4">
        <v>14</v>
      </c>
      <c r="G255" s="4">
        <v>50</v>
      </c>
      <c r="I255" s="4">
        <v>60</v>
      </c>
      <c r="J255" s="4">
        <v>55</v>
      </c>
      <c r="K255" s="4">
        <v>25</v>
      </c>
      <c r="L255" s="4">
        <v>18</v>
      </c>
      <c r="M255" s="4">
        <v>50</v>
      </c>
      <c r="N255" s="4">
        <v>88</v>
      </c>
      <c r="P255" s="4">
        <v>50</v>
      </c>
      <c r="Q255" s="4">
        <v>60</v>
      </c>
      <c r="R255" s="4">
        <v>50</v>
      </c>
      <c r="S255" s="4">
        <v>53</v>
      </c>
      <c r="T255" s="4">
        <v>64</v>
      </c>
      <c r="U255" s="4">
        <v>60</v>
      </c>
      <c r="W255" s="4">
        <v>25</v>
      </c>
      <c r="X255" s="4">
        <v>18</v>
      </c>
      <c r="Y255" s="4">
        <v>50</v>
      </c>
      <c r="Z255" s="4">
        <v>53</v>
      </c>
      <c r="AA255" s="4">
        <v>64</v>
      </c>
      <c r="AB255" s="4">
        <v>60</v>
      </c>
      <c r="AD255" s="4">
        <v>70</v>
      </c>
      <c r="AE255" s="4">
        <v>13</v>
      </c>
      <c r="AF255" s="4">
        <v>14</v>
      </c>
      <c r="AG255" s="4">
        <v>50</v>
      </c>
      <c r="AK255">
        <f t="shared" si="44"/>
        <v>207</v>
      </c>
      <c r="AL255">
        <f t="shared" si="45"/>
        <v>286</v>
      </c>
      <c r="AM255">
        <f t="shared" si="46"/>
        <v>312</v>
      </c>
      <c r="AN255">
        <f t="shared" si="47"/>
        <v>392</v>
      </c>
      <c r="AO255">
        <f t="shared" si="51"/>
        <v>258</v>
      </c>
      <c r="AP255">
        <f t="shared" si="48"/>
        <v>0</v>
      </c>
      <c r="AQ255">
        <f t="shared" si="49"/>
        <v>205</v>
      </c>
      <c r="AS255">
        <f t="shared" si="50"/>
        <v>1660</v>
      </c>
    </row>
    <row r="256" spans="2:45" ht="15.6" x14ac:dyDescent="0.3">
      <c r="B256" s="7" t="s">
        <v>107</v>
      </c>
      <c r="D256" s="4">
        <v>5</v>
      </c>
      <c r="E256" s="4">
        <v>2</v>
      </c>
      <c r="F256" s="4">
        <v>6</v>
      </c>
      <c r="G256" s="4">
        <v>1</v>
      </c>
      <c r="I256" s="4">
        <v>2</v>
      </c>
      <c r="J256" s="4">
        <v>3</v>
      </c>
      <c r="K256" s="4">
        <v>2</v>
      </c>
      <c r="L256" s="4">
        <v>9</v>
      </c>
      <c r="M256" s="4">
        <v>1</v>
      </c>
      <c r="N256" s="4">
        <v>2</v>
      </c>
      <c r="P256" s="4">
        <v>6</v>
      </c>
      <c r="Q256" s="4">
        <v>2</v>
      </c>
      <c r="R256" s="4">
        <v>2</v>
      </c>
      <c r="S256" s="4">
        <v>1</v>
      </c>
      <c r="T256" s="4">
        <v>3</v>
      </c>
      <c r="U256" s="4">
        <v>2</v>
      </c>
      <c r="W256" s="4">
        <v>2</v>
      </c>
      <c r="X256" s="4">
        <v>9</v>
      </c>
      <c r="Y256" s="4">
        <v>2</v>
      </c>
      <c r="Z256" s="4">
        <v>1</v>
      </c>
      <c r="AA256" s="4">
        <v>3</v>
      </c>
      <c r="AB256" s="4">
        <v>2</v>
      </c>
      <c r="AD256" s="4">
        <v>5</v>
      </c>
      <c r="AE256" s="4">
        <v>2</v>
      </c>
      <c r="AF256" s="4">
        <v>6</v>
      </c>
      <c r="AG256" s="4">
        <v>1</v>
      </c>
      <c r="AK256">
        <f t="shared" si="44"/>
        <v>16</v>
      </c>
      <c r="AL256">
        <f t="shared" si="45"/>
        <v>23</v>
      </c>
      <c r="AM256">
        <f t="shared" si="46"/>
        <v>12</v>
      </c>
      <c r="AN256">
        <f t="shared" si="47"/>
        <v>31</v>
      </c>
      <c r="AO256">
        <f t="shared" si="51"/>
        <v>7</v>
      </c>
      <c r="AP256">
        <f t="shared" si="48"/>
        <v>0</v>
      </c>
      <c r="AQ256">
        <f t="shared" si="49"/>
        <v>15</v>
      </c>
      <c r="AS256">
        <f t="shared" si="50"/>
        <v>104</v>
      </c>
    </row>
    <row r="257" spans="2:45" ht="15.6" x14ac:dyDescent="0.3">
      <c r="B257" s="7" t="s">
        <v>108</v>
      </c>
      <c r="D257" s="4">
        <v>6</v>
      </c>
      <c r="E257" s="4">
        <v>3</v>
      </c>
      <c r="F257" s="4">
        <v>5</v>
      </c>
      <c r="G257" s="4">
        <v>3</v>
      </c>
      <c r="I257" s="4">
        <v>3</v>
      </c>
      <c r="J257" s="4">
        <v>2</v>
      </c>
      <c r="K257" s="4">
        <v>3</v>
      </c>
      <c r="L257" s="4">
        <v>5</v>
      </c>
      <c r="M257" s="4">
        <v>3</v>
      </c>
      <c r="N257" s="4">
        <v>3</v>
      </c>
      <c r="P257" s="4">
        <v>3</v>
      </c>
      <c r="Q257" s="4">
        <v>3</v>
      </c>
      <c r="R257" s="4">
        <v>5</v>
      </c>
      <c r="S257" s="4">
        <v>3</v>
      </c>
      <c r="T257" s="4">
        <v>6</v>
      </c>
      <c r="U257" s="4">
        <v>3</v>
      </c>
      <c r="W257" s="4">
        <v>3</v>
      </c>
      <c r="X257" s="4">
        <v>5</v>
      </c>
      <c r="Y257" s="4">
        <v>5</v>
      </c>
      <c r="Z257" s="4">
        <v>3</v>
      </c>
      <c r="AA257" s="4">
        <v>6</v>
      </c>
      <c r="AB257" s="4">
        <v>3</v>
      </c>
      <c r="AD257" s="4">
        <v>6</v>
      </c>
      <c r="AE257" s="4">
        <v>3</v>
      </c>
      <c r="AF257" s="4">
        <v>5</v>
      </c>
      <c r="AG257" s="4">
        <v>3</v>
      </c>
      <c r="AK257">
        <f t="shared" si="44"/>
        <v>20</v>
      </c>
      <c r="AL257">
        <f t="shared" si="45"/>
        <v>19</v>
      </c>
      <c r="AM257">
        <f t="shared" si="46"/>
        <v>23</v>
      </c>
      <c r="AN257">
        <f t="shared" si="47"/>
        <v>39</v>
      </c>
      <c r="AO257">
        <f t="shared" si="51"/>
        <v>12</v>
      </c>
      <c r="AP257">
        <f t="shared" si="48"/>
        <v>0</v>
      </c>
      <c r="AQ257">
        <f t="shared" si="49"/>
        <v>15</v>
      </c>
      <c r="AS257">
        <f t="shared" si="50"/>
        <v>128</v>
      </c>
    </row>
    <row r="258" spans="2:45" ht="15.6" x14ac:dyDescent="0.3">
      <c r="B258" s="7" t="s">
        <v>109</v>
      </c>
      <c r="D258" s="4">
        <v>5</v>
      </c>
      <c r="E258" s="4">
        <v>6</v>
      </c>
      <c r="F258" s="4">
        <v>4</v>
      </c>
      <c r="G258" s="4">
        <v>16</v>
      </c>
      <c r="I258" s="4">
        <v>6</v>
      </c>
      <c r="J258" s="4">
        <v>5</v>
      </c>
      <c r="K258" s="4">
        <v>5</v>
      </c>
      <c r="L258" s="4">
        <v>2</v>
      </c>
      <c r="M258" s="4">
        <v>16</v>
      </c>
      <c r="N258" s="4">
        <v>6</v>
      </c>
      <c r="P258" s="4">
        <v>5</v>
      </c>
      <c r="Q258" s="4">
        <v>6</v>
      </c>
      <c r="R258" s="4">
        <v>6</v>
      </c>
      <c r="S258" s="4">
        <v>6</v>
      </c>
      <c r="T258" s="4">
        <v>5</v>
      </c>
      <c r="U258" s="4">
        <v>6</v>
      </c>
      <c r="W258" s="4">
        <v>5</v>
      </c>
      <c r="X258" s="4">
        <v>2</v>
      </c>
      <c r="Y258" s="4">
        <v>6</v>
      </c>
      <c r="Z258" s="4">
        <v>6</v>
      </c>
      <c r="AA258" s="4">
        <v>5</v>
      </c>
      <c r="AB258" s="4">
        <v>6</v>
      </c>
      <c r="AD258" s="4">
        <v>5</v>
      </c>
      <c r="AE258" s="4">
        <v>6</v>
      </c>
      <c r="AF258" s="4">
        <v>4</v>
      </c>
      <c r="AG258" s="4">
        <v>16</v>
      </c>
      <c r="AK258">
        <f t="shared" si="44"/>
        <v>37</v>
      </c>
      <c r="AL258">
        <f t="shared" si="45"/>
        <v>39</v>
      </c>
      <c r="AM258">
        <f t="shared" si="46"/>
        <v>34</v>
      </c>
      <c r="AN258">
        <f t="shared" si="47"/>
        <v>56</v>
      </c>
      <c r="AO258">
        <f t="shared" si="51"/>
        <v>34</v>
      </c>
      <c r="AP258">
        <f t="shared" si="48"/>
        <v>0</v>
      </c>
      <c r="AQ258">
        <f t="shared" si="49"/>
        <v>21</v>
      </c>
      <c r="AS258">
        <f t="shared" si="50"/>
        <v>221</v>
      </c>
    </row>
    <row r="259" spans="2:45" ht="15.6" x14ac:dyDescent="0.3">
      <c r="B259" s="7" t="s">
        <v>110</v>
      </c>
      <c r="D259" s="4">
        <v>13</v>
      </c>
      <c r="E259" s="4">
        <v>5</v>
      </c>
      <c r="F259" s="4">
        <v>2</v>
      </c>
      <c r="G259" s="4">
        <v>25</v>
      </c>
      <c r="I259" s="4">
        <v>5</v>
      </c>
      <c r="J259" s="4">
        <v>6</v>
      </c>
      <c r="K259" s="4">
        <v>6</v>
      </c>
      <c r="L259" s="4">
        <v>5</v>
      </c>
      <c r="M259" s="4">
        <v>25</v>
      </c>
      <c r="N259" s="4">
        <v>5</v>
      </c>
      <c r="P259" s="4">
        <v>12</v>
      </c>
      <c r="Q259" s="4">
        <v>5</v>
      </c>
      <c r="R259" s="4">
        <v>9</v>
      </c>
      <c r="S259" s="4">
        <v>4</v>
      </c>
      <c r="T259" s="4">
        <v>2</v>
      </c>
      <c r="U259" s="4">
        <v>5</v>
      </c>
      <c r="W259" s="4">
        <v>6</v>
      </c>
      <c r="X259" s="4">
        <v>5</v>
      </c>
      <c r="Y259" s="4">
        <v>9</v>
      </c>
      <c r="Z259" s="4">
        <v>4</v>
      </c>
      <c r="AA259" s="4">
        <v>2</v>
      </c>
      <c r="AB259" s="4">
        <v>5</v>
      </c>
      <c r="AD259" s="4">
        <v>13</v>
      </c>
      <c r="AE259" s="4">
        <v>5</v>
      </c>
      <c r="AF259" s="4">
        <v>2</v>
      </c>
      <c r="AG259" s="4">
        <v>25</v>
      </c>
      <c r="AK259">
        <f t="shared" si="44"/>
        <v>50</v>
      </c>
      <c r="AL259">
        <f t="shared" si="45"/>
        <v>59</v>
      </c>
      <c r="AM259">
        <f t="shared" si="46"/>
        <v>31</v>
      </c>
      <c r="AN259">
        <f t="shared" si="47"/>
        <v>70</v>
      </c>
      <c r="AO259">
        <f t="shared" si="51"/>
        <v>40</v>
      </c>
      <c r="AP259">
        <f t="shared" si="48"/>
        <v>0</v>
      </c>
      <c r="AQ259">
        <f t="shared" si="49"/>
        <v>36</v>
      </c>
      <c r="AS259">
        <f t="shared" si="50"/>
        <v>286</v>
      </c>
    </row>
    <row r="260" spans="2:45" ht="15.6" x14ac:dyDescent="0.3">
      <c r="B260" s="7" t="s">
        <v>111</v>
      </c>
      <c r="D260" s="4">
        <v>12</v>
      </c>
      <c r="E260" s="4">
        <v>10</v>
      </c>
      <c r="F260" s="4">
        <v>3</v>
      </c>
      <c r="G260" s="4">
        <v>10</v>
      </c>
      <c r="I260" s="4">
        <v>10</v>
      </c>
      <c r="J260" s="4">
        <v>4</v>
      </c>
      <c r="K260" s="4">
        <v>9</v>
      </c>
      <c r="L260" s="4">
        <v>10</v>
      </c>
      <c r="M260" s="4">
        <v>10</v>
      </c>
      <c r="N260" s="4">
        <v>10</v>
      </c>
      <c r="P260" s="4">
        <v>15</v>
      </c>
      <c r="Q260" s="4">
        <v>10</v>
      </c>
      <c r="R260" s="4">
        <v>8</v>
      </c>
      <c r="S260" s="4">
        <v>8</v>
      </c>
      <c r="T260" s="4">
        <v>0</v>
      </c>
      <c r="U260" s="4">
        <v>10</v>
      </c>
      <c r="W260" s="4">
        <v>9</v>
      </c>
      <c r="X260" s="4">
        <v>10</v>
      </c>
      <c r="Y260" s="4">
        <v>8</v>
      </c>
      <c r="Z260" s="4">
        <v>8</v>
      </c>
      <c r="AA260" s="4">
        <v>0</v>
      </c>
      <c r="AB260" s="4">
        <v>10</v>
      </c>
      <c r="AD260" s="4">
        <v>12</v>
      </c>
      <c r="AE260" s="4">
        <v>10</v>
      </c>
      <c r="AF260" s="4">
        <v>3</v>
      </c>
      <c r="AG260" s="4">
        <v>10</v>
      </c>
      <c r="AK260">
        <f t="shared" ref="AK260:AK323" si="52">SUM(C260:I260)</f>
        <v>45</v>
      </c>
      <c r="AL260">
        <f t="shared" ref="AL260:AL323" si="53">SUM(J260:P260)</f>
        <v>58</v>
      </c>
      <c r="AM260">
        <f t="shared" ref="AM260:AM323" si="54">SUM(Q260:W260)</f>
        <v>45</v>
      </c>
      <c r="AN260">
        <f t="shared" ref="AN260:AN323" si="55">SUM(X260:AG260)</f>
        <v>71</v>
      </c>
      <c r="AO260">
        <f t="shared" si="51"/>
        <v>40</v>
      </c>
      <c r="AP260">
        <f t="shared" ref="AP260:AP323" si="56">SUM(H260,O260,V260,AC260)</f>
        <v>0</v>
      </c>
      <c r="AQ260">
        <f t="shared" ref="AQ260:AQ323" si="57">SUM(I260,P260,W260,AD260)</f>
        <v>46</v>
      </c>
      <c r="AS260">
        <f t="shared" ref="AS260:AS323" si="58">SUM(AK260:AQ260)</f>
        <v>305</v>
      </c>
    </row>
    <row r="261" spans="2:45" ht="15.6" x14ac:dyDescent="0.3">
      <c r="B261" s="7" t="s">
        <v>112</v>
      </c>
      <c r="D261" s="4">
        <v>4</v>
      </c>
      <c r="E261" s="4">
        <v>2</v>
      </c>
      <c r="F261" s="4">
        <v>4</v>
      </c>
      <c r="G261" s="4">
        <v>2</v>
      </c>
      <c r="I261" s="4">
        <v>2</v>
      </c>
      <c r="J261" s="4">
        <v>16</v>
      </c>
      <c r="K261" s="4">
        <v>1</v>
      </c>
      <c r="L261" s="4">
        <v>5</v>
      </c>
      <c r="M261" s="4">
        <v>2</v>
      </c>
      <c r="N261" s="4">
        <v>2</v>
      </c>
      <c r="P261" s="4">
        <v>6</v>
      </c>
      <c r="Q261" s="4">
        <v>2</v>
      </c>
      <c r="R261" s="4">
        <v>9</v>
      </c>
      <c r="S261" s="4">
        <v>5</v>
      </c>
      <c r="T261" s="4">
        <v>0</v>
      </c>
      <c r="U261" s="4">
        <v>2</v>
      </c>
      <c r="W261" s="4">
        <v>1</v>
      </c>
      <c r="X261" s="4">
        <v>5</v>
      </c>
      <c r="Y261" s="4">
        <v>9</v>
      </c>
      <c r="Z261" s="4">
        <v>5</v>
      </c>
      <c r="AA261" s="4">
        <v>0</v>
      </c>
      <c r="AB261" s="4">
        <v>2</v>
      </c>
      <c r="AD261" s="4">
        <v>4</v>
      </c>
      <c r="AE261" s="4">
        <v>2</v>
      </c>
      <c r="AF261" s="4">
        <v>4</v>
      </c>
      <c r="AG261" s="4">
        <v>2</v>
      </c>
      <c r="AK261">
        <f t="shared" si="52"/>
        <v>14</v>
      </c>
      <c r="AL261">
        <f t="shared" si="53"/>
        <v>32</v>
      </c>
      <c r="AM261">
        <f t="shared" si="54"/>
        <v>19</v>
      </c>
      <c r="AN261">
        <f t="shared" si="55"/>
        <v>33</v>
      </c>
      <c r="AO261">
        <f t="shared" si="51"/>
        <v>8</v>
      </c>
      <c r="AP261">
        <f t="shared" si="56"/>
        <v>0</v>
      </c>
      <c r="AQ261">
        <f t="shared" si="57"/>
        <v>13</v>
      </c>
      <c r="AS261">
        <f t="shared" si="58"/>
        <v>119</v>
      </c>
    </row>
    <row r="262" spans="2:45" ht="15.6" x14ac:dyDescent="0.3">
      <c r="B262" s="7" t="s">
        <v>113</v>
      </c>
      <c r="D262" s="4">
        <v>2</v>
      </c>
      <c r="E262" s="4">
        <v>0</v>
      </c>
      <c r="F262" s="4">
        <v>2</v>
      </c>
      <c r="G262" s="4">
        <v>0</v>
      </c>
      <c r="I262" s="4">
        <v>0</v>
      </c>
      <c r="J262" s="4">
        <v>12</v>
      </c>
      <c r="K262" s="4">
        <v>0</v>
      </c>
      <c r="L262" s="4">
        <v>8</v>
      </c>
      <c r="M262" s="4">
        <v>0</v>
      </c>
      <c r="N262" s="4">
        <v>0</v>
      </c>
      <c r="P262" s="4">
        <v>2</v>
      </c>
      <c r="Q262" s="4">
        <v>0</v>
      </c>
      <c r="R262" s="4">
        <v>3</v>
      </c>
      <c r="S262" s="4">
        <v>2</v>
      </c>
      <c r="T262" s="4">
        <v>6</v>
      </c>
      <c r="U262" s="4">
        <v>0</v>
      </c>
      <c r="W262" s="4">
        <v>0</v>
      </c>
      <c r="X262" s="4">
        <v>8</v>
      </c>
      <c r="Y262" s="4">
        <v>3</v>
      </c>
      <c r="Z262" s="4">
        <v>2</v>
      </c>
      <c r="AA262" s="4">
        <v>6</v>
      </c>
      <c r="AB262" s="4">
        <v>0</v>
      </c>
      <c r="AD262" s="4">
        <v>2</v>
      </c>
      <c r="AE262" s="4">
        <v>0</v>
      </c>
      <c r="AF262" s="4">
        <v>2</v>
      </c>
      <c r="AG262" s="4">
        <v>0</v>
      </c>
      <c r="AK262">
        <f t="shared" si="52"/>
        <v>4</v>
      </c>
      <c r="AL262">
        <f t="shared" si="53"/>
        <v>22</v>
      </c>
      <c r="AM262">
        <f t="shared" si="54"/>
        <v>11</v>
      </c>
      <c r="AN262">
        <f t="shared" si="55"/>
        <v>23</v>
      </c>
      <c r="AO262">
        <f t="shared" si="51"/>
        <v>0</v>
      </c>
      <c r="AP262">
        <f t="shared" si="56"/>
        <v>0</v>
      </c>
      <c r="AQ262">
        <f t="shared" si="57"/>
        <v>4</v>
      </c>
      <c r="AS262">
        <f t="shared" si="58"/>
        <v>64</v>
      </c>
    </row>
    <row r="263" spans="2:45" ht="15.6" x14ac:dyDescent="0.3">
      <c r="B263" s="7" t="s">
        <v>114</v>
      </c>
      <c r="D263" s="4">
        <v>8</v>
      </c>
      <c r="E263" s="4">
        <v>5</v>
      </c>
      <c r="F263" s="4">
        <v>0</v>
      </c>
      <c r="G263" s="4">
        <v>5</v>
      </c>
      <c r="I263" s="4">
        <v>5</v>
      </c>
      <c r="J263" s="4">
        <v>0</v>
      </c>
      <c r="K263" s="4">
        <v>0</v>
      </c>
      <c r="L263" s="4">
        <v>6</v>
      </c>
      <c r="M263" s="4">
        <v>5</v>
      </c>
      <c r="N263" s="4">
        <v>5</v>
      </c>
      <c r="P263" s="4">
        <v>9</v>
      </c>
      <c r="Q263" s="4">
        <v>5</v>
      </c>
      <c r="R263" s="4">
        <v>0</v>
      </c>
      <c r="S263" s="4">
        <v>0</v>
      </c>
      <c r="T263" s="4">
        <v>9</v>
      </c>
      <c r="U263" s="4">
        <v>5</v>
      </c>
      <c r="W263" s="4">
        <v>0</v>
      </c>
      <c r="X263" s="4">
        <v>6</v>
      </c>
      <c r="Y263" s="4">
        <v>0</v>
      </c>
      <c r="Z263" s="4">
        <v>0</v>
      </c>
      <c r="AA263" s="4">
        <v>9</v>
      </c>
      <c r="AB263" s="4">
        <v>5</v>
      </c>
      <c r="AD263" s="4">
        <v>8</v>
      </c>
      <c r="AE263" s="4">
        <v>5</v>
      </c>
      <c r="AF263" s="4">
        <v>0</v>
      </c>
      <c r="AG263" s="4">
        <v>5</v>
      </c>
      <c r="AK263">
        <f t="shared" si="52"/>
        <v>23</v>
      </c>
      <c r="AL263">
        <f t="shared" si="53"/>
        <v>25</v>
      </c>
      <c r="AM263">
        <f t="shared" si="54"/>
        <v>19</v>
      </c>
      <c r="AN263">
        <f t="shared" si="55"/>
        <v>38</v>
      </c>
      <c r="AO263">
        <f t="shared" si="51"/>
        <v>20</v>
      </c>
      <c r="AP263">
        <f t="shared" si="56"/>
        <v>0</v>
      </c>
      <c r="AQ263">
        <f t="shared" si="57"/>
        <v>22</v>
      </c>
      <c r="AS263">
        <f t="shared" si="58"/>
        <v>147</v>
      </c>
    </row>
    <row r="264" spans="2:45" ht="15.6" x14ac:dyDescent="0.3">
      <c r="B264" s="7" t="s">
        <v>115</v>
      </c>
      <c r="D264" s="4">
        <v>6</v>
      </c>
      <c r="E264" s="4">
        <v>4</v>
      </c>
      <c r="F264" s="4">
        <v>0</v>
      </c>
      <c r="G264" s="4">
        <v>4</v>
      </c>
      <c r="I264" s="4">
        <v>4</v>
      </c>
      <c r="J264" s="4">
        <v>0</v>
      </c>
      <c r="K264" s="4">
        <v>0</v>
      </c>
      <c r="L264" s="4">
        <v>4</v>
      </c>
      <c r="M264" s="4">
        <v>4</v>
      </c>
      <c r="N264" s="4">
        <v>4</v>
      </c>
      <c r="P264" s="4">
        <v>6</v>
      </c>
      <c r="Q264" s="4">
        <v>4</v>
      </c>
      <c r="R264" s="4">
        <v>0</v>
      </c>
      <c r="S264" s="4">
        <v>0</v>
      </c>
      <c r="T264" s="4">
        <v>15</v>
      </c>
      <c r="U264" s="4">
        <v>4</v>
      </c>
      <c r="W264" s="4">
        <v>0</v>
      </c>
      <c r="X264" s="4">
        <v>4</v>
      </c>
      <c r="Y264" s="4">
        <v>0</v>
      </c>
      <c r="Z264" s="4">
        <v>0</v>
      </c>
      <c r="AA264" s="4">
        <v>15</v>
      </c>
      <c r="AB264" s="4">
        <v>4</v>
      </c>
      <c r="AD264" s="4">
        <v>6</v>
      </c>
      <c r="AE264" s="4">
        <v>4</v>
      </c>
      <c r="AF264" s="4">
        <v>0</v>
      </c>
      <c r="AG264" s="4">
        <v>4</v>
      </c>
      <c r="AK264">
        <f t="shared" si="52"/>
        <v>18</v>
      </c>
      <c r="AL264">
        <f t="shared" si="53"/>
        <v>18</v>
      </c>
      <c r="AM264">
        <f t="shared" si="54"/>
        <v>23</v>
      </c>
      <c r="AN264">
        <f t="shared" si="55"/>
        <v>37</v>
      </c>
      <c r="AO264">
        <f t="shared" si="51"/>
        <v>16</v>
      </c>
      <c r="AP264">
        <f t="shared" si="56"/>
        <v>0</v>
      </c>
      <c r="AQ264">
        <f t="shared" si="57"/>
        <v>16</v>
      </c>
      <c r="AS264">
        <f t="shared" si="58"/>
        <v>128</v>
      </c>
    </row>
    <row r="265" spans="2:45" ht="15.6" x14ac:dyDescent="0.3">
      <c r="B265" s="7" t="s">
        <v>116</v>
      </c>
      <c r="D265" s="4">
        <v>9</v>
      </c>
      <c r="E265" s="4">
        <v>7</v>
      </c>
      <c r="F265" s="4">
        <v>12</v>
      </c>
      <c r="G265" s="4">
        <v>7</v>
      </c>
      <c r="I265" s="4">
        <v>7</v>
      </c>
      <c r="J265" s="4">
        <v>0</v>
      </c>
      <c r="K265" s="4">
        <v>0</v>
      </c>
      <c r="L265" s="4">
        <v>3</v>
      </c>
      <c r="M265" s="4">
        <v>7</v>
      </c>
      <c r="N265" s="4">
        <v>7</v>
      </c>
      <c r="P265" s="4">
        <v>3</v>
      </c>
      <c r="Q265" s="4">
        <v>7</v>
      </c>
      <c r="R265" s="4">
        <v>5</v>
      </c>
      <c r="S265" s="4">
        <v>6</v>
      </c>
      <c r="T265" s="4">
        <v>16</v>
      </c>
      <c r="U265" s="4">
        <v>7</v>
      </c>
      <c r="W265" s="4">
        <v>0</v>
      </c>
      <c r="X265" s="4">
        <v>3</v>
      </c>
      <c r="Y265" s="4">
        <v>5</v>
      </c>
      <c r="Z265" s="4">
        <v>6</v>
      </c>
      <c r="AA265" s="4">
        <v>16</v>
      </c>
      <c r="AB265" s="4">
        <v>7</v>
      </c>
      <c r="AD265" s="4">
        <v>9</v>
      </c>
      <c r="AE265" s="4">
        <v>7</v>
      </c>
      <c r="AF265" s="4">
        <v>12</v>
      </c>
      <c r="AG265" s="4">
        <v>7</v>
      </c>
      <c r="AK265">
        <f t="shared" si="52"/>
        <v>42</v>
      </c>
      <c r="AL265">
        <f t="shared" si="53"/>
        <v>20</v>
      </c>
      <c r="AM265">
        <f t="shared" si="54"/>
        <v>41</v>
      </c>
      <c r="AN265">
        <f t="shared" si="55"/>
        <v>72</v>
      </c>
      <c r="AO265">
        <f t="shared" si="51"/>
        <v>28</v>
      </c>
      <c r="AP265">
        <f t="shared" si="56"/>
        <v>0</v>
      </c>
      <c r="AQ265">
        <f t="shared" si="57"/>
        <v>19</v>
      </c>
      <c r="AS265">
        <f t="shared" si="58"/>
        <v>222</v>
      </c>
    </row>
    <row r="266" spans="2:45" ht="15.6" x14ac:dyDescent="0.3">
      <c r="B266" s="7" t="s">
        <v>117</v>
      </c>
      <c r="D266" s="4">
        <v>12</v>
      </c>
      <c r="E266" s="4">
        <v>5</v>
      </c>
      <c r="F266" s="4">
        <v>3</v>
      </c>
      <c r="G266" s="4">
        <v>5</v>
      </c>
      <c r="I266" s="4">
        <v>5</v>
      </c>
      <c r="J266" s="4">
        <v>15</v>
      </c>
      <c r="K266" s="4">
        <v>6</v>
      </c>
      <c r="L266" s="4">
        <v>2</v>
      </c>
      <c r="M266" s="4">
        <v>5</v>
      </c>
      <c r="N266" s="4">
        <v>5</v>
      </c>
      <c r="P266" s="4">
        <v>5</v>
      </c>
      <c r="Q266" s="4">
        <v>5</v>
      </c>
      <c r="R266" s="4">
        <v>8</v>
      </c>
      <c r="S266" s="4">
        <v>0</v>
      </c>
      <c r="T266" s="4">
        <v>3</v>
      </c>
      <c r="U266" s="4">
        <v>5</v>
      </c>
      <c r="W266" s="4">
        <v>6</v>
      </c>
      <c r="X266" s="4">
        <v>2</v>
      </c>
      <c r="Y266" s="4">
        <v>8</v>
      </c>
      <c r="Z266" s="4">
        <v>0</v>
      </c>
      <c r="AA266" s="4">
        <v>3</v>
      </c>
      <c r="AB266" s="4">
        <v>5</v>
      </c>
      <c r="AD266" s="4">
        <v>12</v>
      </c>
      <c r="AE266" s="4">
        <v>5</v>
      </c>
      <c r="AF266" s="4">
        <v>3</v>
      </c>
      <c r="AG266" s="4">
        <v>5</v>
      </c>
      <c r="AK266">
        <f t="shared" si="52"/>
        <v>30</v>
      </c>
      <c r="AL266">
        <f t="shared" si="53"/>
        <v>38</v>
      </c>
      <c r="AM266">
        <f t="shared" si="54"/>
        <v>27</v>
      </c>
      <c r="AN266">
        <f t="shared" si="55"/>
        <v>43</v>
      </c>
      <c r="AO266">
        <f t="shared" ref="AO266:AO329" si="59">SUM(G266,N266,U266,AB266)</f>
        <v>20</v>
      </c>
      <c r="AP266">
        <f t="shared" si="56"/>
        <v>0</v>
      </c>
      <c r="AQ266">
        <f t="shared" si="57"/>
        <v>28</v>
      </c>
      <c r="AS266">
        <f t="shared" si="58"/>
        <v>186</v>
      </c>
    </row>
    <row r="267" spans="2:45" ht="15.6" x14ac:dyDescent="0.3">
      <c r="B267" s="7" t="s">
        <v>118</v>
      </c>
      <c r="D267" s="4">
        <v>3</v>
      </c>
      <c r="E267" s="4">
        <v>0</v>
      </c>
      <c r="F267" s="4">
        <v>5</v>
      </c>
      <c r="G267" s="4">
        <v>0</v>
      </c>
      <c r="I267" s="4">
        <v>0</v>
      </c>
      <c r="J267" s="4">
        <v>2</v>
      </c>
      <c r="K267" s="4">
        <v>0</v>
      </c>
      <c r="L267" s="4">
        <v>0</v>
      </c>
      <c r="M267" s="4">
        <v>0</v>
      </c>
      <c r="N267" s="4">
        <v>0</v>
      </c>
      <c r="P267" s="4">
        <v>9</v>
      </c>
      <c r="Q267" s="4">
        <v>0</v>
      </c>
      <c r="R267" s="4">
        <v>0</v>
      </c>
      <c r="S267" s="4">
        <v>3</v>
      </c>
      <c r="T267" s="4">
        <v>3</v>
      </c>
      <c r="U267" s="4">
        <v>0</v>
      </c>
      <c r="W267" s="4">
        <v>0</v>
      </c>
      <c r="X267" s="4">
        <v>0</v>
      </c>
      <c r="Y267" s="4">
        <v>0</v>
      </c>
      <c r="Z267" s="4">
        <v>3</v>
      </c>
      <c r="AA267" s="4">
        <v>3</v>
      </c>
      <c r="AB267" s="4">
        <v>0</v>
      </c>
      <c r="AD267" s="4">
        <v>3</v>
      </c>
      <c r="AE267" s="4">
        <v>0</v>
      </c>
      <c r="AF267" s="4">
        <v>5</v>
      </c>
      <c r="AG267" s="4">
        <v>0</v>
      </c>
      <c r="AK267">
        <f t="shared" si="52"/>
        <v>8</v>
      </c>
      <c r="AL267">
        <f t="shared" si="53"/>
        <v>11</v>
      </c>
      <c r="AM267">
        <f t="shared" si="54"/>
        <v>6</v>
      </c>
      <c r="AN267">
        <f t="shared" si="55"/>
        <v>14</v>
      </c>
      <c r="AO267">
        <f t="shared" si="59"/>
        <v>0</v>
      </c>
      <c r="AP267">
        <f t="shared" si="56"/>
        <v>0</v>
      </c>
      <c r="AQ267">
        <f t="shared" si="57"/>
        <v>12</v>
      </c>
      <c r="AS267">
        <f t="shared" si="58"/>
        <v>51</v>
      </c>
    </row>
    <row r="268" spans="2:45" ht="15.6" x14ac:dyDescent="0.3">
      <c r="B268" s="7" t="s">
        <v>119</v>
      </c>
      <c r="D268" s="4">
        <v>13</v>
      </c>
      <c r="E268" s="4">
        <v>5</v>
      </c>
      <c r="F268" s="4">
        <v>3</v>
      </c>
      <c r="G268" s="4">
        <v>5</v>
      </c>
      <c r="I268" s="4">
        <v>5</v>
      </c>
      <c r="J268" s="4">
        <v>5</v>
      </c>
      <c r="K268" s="4">
        <v>5</v>
      </c>
      <c r="L268" s="4">
        <v>2</v>
      </c>
      <c r="M268" s="4">
        <v>5</v>
      </c>
      <c r="N268" s="4">
        <v>5</v>
      </c>
      <c r="P268" s="4">
        <v>5</v>
      </c>
      <c r="Q268" s="4">
        <v>5</v>
      </c>
      <c r="R268" s="4">
        <v>4</v>
      </c>
      <c r="S268" s="4">
        <v>5</v>
      </c>
      <c r="T268" s="4">
        <v>6</v>
      </c>
      <c r="U268" s="4">
        <v>5</v>
      </c>
      <c r="W268" s="4">
        <v>5</v>
      </c>
      <c r="X268" s="4">
        <v>2</v>
      </c>
      <c r="Y268" s="4">
        <v>4</v>
      </c>
      <c r="Z268" s="4">
        <v>5</v>
      </c>
      <c r="AA268" s="4">
        <v>6</v>
      </c>
      <c r="AB268" s="4">
        <v>5</v>
      </c>
      <c r="AD268" s="4">
        <v>13</v>
      </c>
      <c r="AE268" s="4">
        <v>5</v>
      </c>
      <c r="AF268" s="4">
        <v>3</v>
      </c>
      <c r="AG268" s="4">
        <v>5</v>
      </c>
      <c r="AK268">
        <f t="shared" si="52"/>
        <v>31</v>
      </c>
      <c r="AL268">
        <f t="shared" si="53"/>
        <v>27</v>
      </c>
      <c r="AM268">
        <f t="shared" si="54"/>
        <v>30</v>
      </c>
      <c r="AN268">
        <f t="shared" si="55"/>
        <v>48</v>
      </c>
      <c r="AO268">
        <f t="shared" si="59"/>
        <v>20</v>
      </c>
      <c r="AP268">
        <f t="shared" si="56"/>
        <v>0</v>
      </c>
      <c r="AQ268">
        <f t="shared" si="57"/>
        <v>28</v>
      </c>
      <c r="AS268">
        <f t="shared" si="58"/>
        <v>184</v>
      </c>
    </row>
    <row r="269" spans="2:45" ht="15.6" x14ac:dyDescent="0.3">
      <c r="B269" s="7" t="s">
        <v>132</v>
      </c>
      <c r="D269" s="4">
        <v>12</v>
      </c>
      <c r="E269" s="4">
        <v>10</v>
      </c>
      <c r="F269" s="4">
        <v>16</v>
      </c>
      <c r="G269" s="4">
        <v>12</v>
      </c>
      <c r="I269" s="4">
        <v>10</v>
      </c>
      <c r="J269" s="4">
        <v>20</v>
      </c>
      <c r="K269" s="4">
        <v>10</v>
      </c>
      <c r="L269" s="4">
        <v>2</v>
      </c>
      <c r="M269" s="4">
        <v>12</v>
      </c>
      <c r="N269" s="4">
        <v>10</v>
      </c>
      <c r="P269" s="4">
        <v>10</v>
      </c>
      <c r="Q269" s="4">
        <v>10</v>
      </c>
      <c r="R269" s="4">
        <v>16</v>
      </c>
      <c r="S269" s="4">
        <v>10</v>
      </c>
      <c r="T269" s="4">
        <v>11</v>
      </c>
      <c r="U269" s="4">
        <v>10</v>
      </c>
      <c r="W269" s="4">
        <v>10</v>
      </c>
      <c r="X269" s="4">
        <v>2</v>
      </c>
      <c r="Y269" s="4">
        <v>16</v>
      </c>
      <c r="Z269" s="4">
        <v>10</v>
      </c>
      <c r="AA269" s="4">
        <v>11</v>
      </c>
      <c r="AB269" s="4">
        <v>10</v>
      </c>
      <c r="AD269" s="4">
        <v>12</v>
      </c>
      <c r="AE269" s="4">
        <v>10</v>
      </c>
      <c r="AF269" s="4">
        <v>16</v>
      </c>
      <c r="AG269" s="4">
        <v>12</v>
      </c>
      <c r="AK269">
        <f t="shared" si="52"/>
        <v>60</v>
      </c>
      <c r="AL269">
        <f t="shared" si="53"/>
        <v>64</v>
      </c>
      <c r="AM269">
        <f t="shared" si="54"/>
        <v>67</v>
      </c>
      <c r="AN269">
        <f t="shared" si="55"/>
        <v>99</v>
      </c>
      <c r="AO269">
        <f t="shared" si="59"/>
        <v>42</v>
      </c>
      <c r="AP269">
        <f t="shared" si="56"/>
        <v>0</v>
      </c>
      <c r="AQ269">
        <f t="shared" si="57"/>
        <v>42</v>
      </c>
      <c r="AS269">
        <f t="shared" si="58"/>
        <v>374</v>
      </c>
    </row>
    <row r="270" spans="2:45" ht="15.6" x14ac:dyDescent="0.3">
      <c r="B270" s="7" t="s">
        <v>120</v>
      </c>
      <c r="D270" s="4">
        <v>22</v>
      </c>
      <c r="E270" s="4">
        <v>20</v>
      </c>
      <c r="F270" s="4">
        <v>3</v>
      </c>
      <c r="G270" s="4">
        <v>11</v>
      </c>
      <c r="I270" s="4">
        <v>20</v>
      </c>
      <c r="J270" s="4">
        <v>25</v>
      </c>
      <c r="K270" s="4">
        <v>20</v>
      </c>
      <c r="L270" s="4">
        <v>0</v>
      </c>
      <c r="M270" s="4">
        <v>11</v>
      </c>
      <c r="N270" s="4">
        <v>20</v>
      </c>
      <c r="P270" s="4">
        <v>15</v>
      </c>
      <c r="Q270" s="4">
        <v>20</v>
      </c>
      <c r="R270" s="4">
        <v>22</v>
      </c>
      <c r="S270" s="4">
        <v>20</v>
      </c>
      <c r="T270" s="4">
        <v>13</v>
      </c>
      <c r="U270" s="4">
        <v>20</v>
      </c>
      <c r="W270" s="4">
        <v>20</v>
      </c>
      <c r="X270" s="4">
        <v>0</v>
      </c>
      <c r="Y270" s="4">
        <v>22</v>
      </c>
      <c r="Z270" s="4">
        <v>20</v>
      </c>
      <c r="AA270" s="4">
        <v>13</v>
      </c>
      <c r="AB270" s="4">
        <v>20</v>
      </c>
      <c r="AD270" s="4">
        <v>22</v>
      </c>
      <c r="AE270" s="4">
        <v>20</v>
      </c>
      <c r="AF270" s="4">
        <v>3</v>
      </c>
      <c r="AG270" s="4">
        <v>11</v>
      </c>
      <c r="AK270">
        <f t="shared" si="52"/>
        <v>76</v>
      </c>
      <c r="AL270">
        <f t="shared" si="53"/>
        <v>91</v>
      </c>
      <c r="AM270">
        <f t="shared" si="54"/>
        <v>115</v>
      </c>
      <c r="AN270">
        <f t="shared" si="55"/>
        <v>131</v>
      </c>
      <c r="AO270">
        <f t="shared" si="59"/>
        <v>71</v>
      </c>
      <c r="AP270">
        <f t="shared" si="56"/>
        <v>0</v>
      </c>
      <c r="AQ270">
        <f t="shared" si="57"/>
        <v>77</v>
      </c>
      <c r="AS270">
        <f t="shared" si="58"/>
        <v>561</v>
      </c>
    </row>
    <row r="271" spans="2:45" ht="15.6" x14ac:dyDescent="0.3">
      <c r="B271" s="7" t="s">
        <v>121</v>
      </c>
      <c r="D271" s="4">
        <v>160</v>
      </c>
      <c r="E271" s="4">
        <v>150</v>
      </c>
      <c r="F271" s="4">
        <v>110</v>
      </c>
      <c r="G271" s="4">
        <v>142</v>
      </c>
      <c r="I271" s="4">
        <v>150</v>
      </c>
      <c r="J271" s="4">
        <v>110</v>
      </c>
      <c r="K271" s="4">
        <v>70</v>
      </c>
      <c r="L271" s="4">
        <v>80</v>
      </c>
      <c r="M271" s="4">
        <v>142</v>
      </c>
      <c r="N271" s="4">
        <v>110</v>
      </c>
      <c r="P271" s="4">
        <v>120</v>
      </c>
      <c r="Q271" s="4">
        <v>150</v>
      </c>
      <c r="R271" s="4">
        <v>119</v>
      </c>
      <c r="S271" s="4">
        <v>150</v>
      </c>
      <c r="T271" s="4">
        <v>103</v>
      </c>
      <c r="U271" s="4">
        <v>150</v>
      </c>
      <c r="W271" s="4">
        <v>70</v>
      </c>
      <c r="X271" s="4">
        <v>80</v>
      </c>
      <c r="Y271" s="4">
        <v>119</v>
      </c>
      <c r="Z271" s="4">
        <v>150</v>
      </c>
      <c r="AA271" s="4">
        <v>103</v>
      </c>
      <c r="AB271" s="4">
        <v>150</v>
      </c>
      <c r="AD271" s="4">
        <v>160</v>
      </c>
      <c r="AE271" s="4">
        <v>150</v>
      </c>
      <c r="AF271" s="4">
        <v>110</v>
      </c>
      <c r="AG271" s="4">
        <v>142</v>
      </c>
      <c r="AK271">
        <f t="shared" si="52"/>
        <v>712</v>
      </c>
      <c r="AL271">
        <f t="shared" si="53"/>
        <v>632</v>
      </c>
      <c r="AM271">
        <f t="shared" si="54"/>
        <v>742</v>
      </c>
      <c r="AN271">
        <f t="shared" si="55"/>
        <v>1164</v>
      </c>
      <c r="AO271">
        <f t="shared" si="59"/>
        <v>552</v>
      </c>
      <c r="AP271">
        <f t="shared" si="56"/>
        <v>0</v>
      </c>
      <c r="AQ271">
        <f t="shared" si="57"/>
        <v>500</v>
      </c>
      <c r="AS271">
        <f t="shared" si="58"/>
        <v>4302</v>
      </c>
    </row>
    <row r="272" spans="2:45" ht="15.6" x14ac:dyDescent="0.3">
      <c r="B272" s="7" t="s">
        <v>122</v>
      </c>
      <c r="D272" s="4">
        <v>69</v>
      </c>
      <c r="E272" s="4">
        <v>12</v>
      </c>
      <c r="F272" s="4">
        <v>13</v>
      </c>
      <c r="G272" s="4">
        <v>56</v>
      </c>
      <c r="I272" s="4">
        <v>50</v>
      </c>
      <c r="J272" s="4">
        <v>120</v>
      </c>
      <c r="K272" s="4">
        <v>20</v>
      </c>
      <c r="L272" s="4">
        <v>50</v>
      </c>
      <c r="M272" s="4">
        <v>56</v>
      </c>
      <c r="N272" s="4">
        <v>63</v>
      </c>
      <c r="P272" s="4">
        <v>36</v>
      </c>
      <c r="Q272" s="4">
        <v>50</v>
      </c>
      <c r="R272" s="4">
        <v>40</v>
      </c>
      <c r="S272" s="4">
        <v>64</v>
      </c>
      <c r="T272" s="4">
        <v>23</v>
      </c>
      <c r="U272" s="4">
        <v>50</v>
      </c>
      <c r="W272" s="4">
        <v>20</v>
      </c>
      <c r="X272" s="4">
        <v>50</v>
      </c>
      <c r="Y272" s="4">
        <v>40</v>
      </c>
      <c r="Z272" s="4">
        <v>64</v>
      </c>
      <c r="AA272" s="4">
        <v>23</v>
      </c>
      <c r="AB272" s="4">
        <v>50</v>
      </c>
      <c r="AD272" s="4">
        <v>69</v>
      </c>
      <c r="AE272" s="4">
        <v>12</v>
      </c>
      <c r="AF272" s="4">
        <v>13</v>
      </c>
      <c r="AG272" s="4">
        <v>56</v>
      </c>
      <c r="AK272">
        <f t="shared" si="52"/>
        <v>200</v>
      </c>
      <c r="AL272">
        <f t="shared" si="53"/>
        <v>345</v>
      </c>
      <c r="AM272">
        <f t="shared" si="54"/>
        <v>247</v>
      </c>
      <c r="AN272">
        <f t="shared" si="55"/>
        <v>377</v>
      </c>
      <c r="AO272">
        <f t="shared" si="59"/>
        <v>219</v>
      </c>
      <c r="AP272">
        <f t="shared" si="56"/>
        <v>0</v>
      </c>
      <c r="AQ272">
        <f t="shared" si="57"/>
        <v>175</v>
      </c>
      <c r="AS272">
        <f t="shared" si="58"/>
        <v>1563</v>
      </c>
    </row>
    <row r="273" spans="2:45" ht="15.6" x14ac:dyDescent="0.3">
      <c r="B273" s="7" t="s">
        <v>123</v>
      </c>
      <c r="D273" s="4">
        <v>26</v>
      </c>
      <c r="E273" s="4">
        <v>43</v>
      </c>
      <c r="F273" s="4">
        <v>34</v>
      </c>
      <c r="G273" s="4">
        <v>36</v>
      </c>
      <c r="I273" s="4">
        <v>20</v>
      </c>
      <c r="J273" s="4">
        <v>26</v>
      </c>
      <c r="K273" s="4">
        <v>0</v>
      </c>
      <c r="L273" s="4">
        <v>20</v>
      </c>
      <c r="M273" s="4">
        <v>36</v>
      </c>
      <c r="N273" s="4">
        <v>22</v>
      </c>
      <c r="P273" s="4">
        <v>25</v>
      </c>
      <c r="Q273" s="4">
        <v>20</v>
      </c>
      <c r="R273" s="4">
        <v>33</v>
      </c>
      <c r="S273" s="4">
        <v>36</v>
      </c>
      <c r="T273" s="4">
        <v>26</v>
      </c>
      <c r="U273" s="4">
        <v>20</v>
      </c>
      <c r="W273" s="4">
        <v>0</v>
      </c>
      <c r="X273" s="4">
        <v>20</v>
      </c>
      <c r="Y273" s="4">
        <v>33</v>
      </c>
      <c r="Z273" s="4">
        <v>36</v>
      </c>
      <c r="AA273" s="4">
        <v>26</v>
      </c>
      <c r="AB273" s="4">
        <v>20</v>
      </c>
      <c r="AD273" s="4">
        <v>26</v>
      </c>
      <c r="AE273" s="4">
        <v>43</v>
      </c>
      <c r="AF273" s="4">
        <v>34</v>
      </c>
      <c r="AG273" s="4">
        <v>36</v>
      </c>
      <c r="AK273">
        <f t="shared" si="52"/>
        <v>159</v>
      </c>
      <c r="AL273">
        <f t="shared" si="53"/>
        <v>129</v>
      </c>
      <c r="AM273">
        <f t="shared" si="54"/>
        <v>135</v>
      </c>
      <c r="AN273">
        <f t="shared" si="55"/>
        <v>274</v>
      </c>
      <c r="AO273">
        <f t="shared" si="59"/>
        <v>98</v>
      </c>
      <c r="AP273">
        <f t="shared" si="56"/>
        <v>0</v>
      </c>
      <c r="AQ273">
        <f t="shared" si="57"/>
        <v>71</v>
      </c>
      <c r="AS273">
        <f t="shared" si="58"/>
        <v>866</v>
      </c>
    </row>
    <row r="274" spans="2:45" ht="15.6" x14ac:dyDescent="0.3">
      <c r="B274" s="7" t="s">
        <v>124</v>
      </c>
      <c r="D274" s="4">
        <v>16</v>
      </c>
      <c r="E274" s="4">
        <v>13</v>
      </c>
      <c r="F274" s="4">
        <v>4</v>
      </c>
      <c r="G274" s="4">
        <v>25</v>
      </c>
      <c r="I274" s="4">
        <v>15</v>
      </c>
      <c r="J274" s="4">
        <v>15</v>
      </c>
      <c r="K274" s="4">
        <v>0</v>
      </c>
      <c r="L274" s="4">
        <v>15</v>
      </c>
      <c r="M274" s="4">
        <v>25</v>
      </c>
      <c r="N274" s="4">
        <v>15</v>
      </c>
      <c r="P274" s="4">
        <v>15</v>
      </c>
      <c r="Q274" s="4">
        <v>15</v>
      </c>
      <c r="R274" s="4">
        <v>16</v>
      </c>
      <c r="S274" s="4">
        <v>22</v>
      </c>
      <c r="T274" s="4">
        <v>20</v>
      </c>
      <c r="U274" s="4">
        <v>15</v>
      </c>
      <c r="W274" s="4">
        <v>0</v>
      </c>
      <c r="X274" s="4">
        <v>15</v>
      </c>
      <c r="Y274" s="4">
        <v>16</v>
      </c>
      <c r="Z274" s="4">
        <v>22</v>
      </c>
      <c r="AA274" s="4">
        <v>20</v>
      </c>
      <c r="AB274" s="4">
        <v>15</v>
      </c>
      <c r="AD274" s="4">
        <v>16</v>
      </c>
      <c r="AE274" s="4">
        <v>13</v>
      </c>
      <c r="AF274" s="4">
        <v>4</v>
      </c>
      <c r="AG274" s="4">
        <v>25</v>
      </c>
      <c r="AK274">
        <f t="shared" si="52"/>
        <v>73</v>
      </c>
      <c r="AL274">
        <f t="shared" si="53"/>
        <v>85</v>
      </c>
      <c r="AM274">
        <f t="shared" si="54"/>
        <v>88</v>
      </c>
      <c r="AN274">
        <f t="shared" si="55"/>
        <v>146</v>
      </c>
      <c r="AO274">
        <f t="shared" si="59"/>
        <v>70</v>
      </c>
      <c r="AP274">
        <f t="shared" si="56"/>
        <v>0</v>
      </c>
      <c r="AQ274">
        <f t="shared" si="57"/>
        <v>46</v>
      </c>
      <c r="AS274">
        <f t="shared" si="58"/>
        <v>508</v>
      </c>
    </row>
    <row r="275" spans="2:45" ht="15.6" x14ac:dyDescent="0.3">
      <c r="B275" s="7" t="s">
        <v>125</v>
      </c>
      <c r="D275" s="4">
        <v>3</v>
      </c>
      <c r="E275" s="4">
        <v>46</v>
      </c>
      <c r="F275" s="4">
        <v>12</v>
      </c>
      <c r="G275" s="4">
        <v>36</v>
      </c>
      <c r="I275" s="4">
        <v>3</v>
      </c>
      <c r="J275" s="4">
        <v>30</v>
      </c>
      <c r="K275" s="4">
        <v>22</v>
      </c>
      <c r="L275" s="4">
        <v>3</v>
      </c>
      <c r="M275" s="4">
        <v>36</v>
      </c>
      <c r="N275" s="4">
        <v>3</v>
      </c>
      <c r="P275" s="4">
        <v>3</v>
      </c>
      <c r="Q275" s="4">
        <v>3</v>
      </c>
      <c r="R275" s="4">
        <v>5</v>
      </c>
      <c r="S275" s="4">
        <v>6</v>
      </c>
      <c r="T275" s="4">
        <v>6</v>
      </c>
      <c r="U275" s="4">
        <v>3</v>
      </c>
      <c r="W275" s="4">
        <v>22</v>
      </c>
      <c r="X275" s="4">
        <v>3</v>
      </c>
      <c r="Y275" s="4">
        <v>5</v>
      </c>
      <c r="Z275" s="4">
        <v>6</v>
      </c>
      <c r="AA275" s="4">
        <v>6</v>
      </c>
      <c r="AB275" s="4">
        <v>3</v>
      </c>
      <c r="AD275" s="4">
        <v>3</v>
      </c>
      <c r="AE275" s="4">
        <v>46</v>
      </c>
      <c r="AF275" s="4">
        <v>12</v>
      </c>
      <c r="AG275" s="4">
        <v>36</v>
      </c>
      <c r="AK275">
        <f t="shared" si="52"/>
        <v>100</v>
      </c>
      <c r="AL275">
        <f t="shared" si="53"/>
        <v>97</v>
      </c>
      <c r="AM275">
        <f t="shared" si="54"/>
        <v>45</v>
      </c>
      <c r="AN275">
        <f t="shared" si="55"/>
        <v>120</v>
      </c>
      <c r="AO275">
        <f t="shared" si="59"/>
        <v>45</v>
      </c>
      <c r="AP275">
        <f t="shared" si="56"/>
        <v>0</v>
      </c>
      <c r="AQ275">
        <f t="shared" si="57"/>
        <v>31</v>
      </c>
      <c r="AS275">
        <f t="shared" si="58"/>
        <v>438</v>
      </c>
    </row>
    <row r="276" spans="2:45" ht="15.6" x14ac:dyDescent="0.3">
      <c r="B276" s="7" t="s">
        <v>126</v>
      </c>
      <c r="D276" s="4">
        <v>55</v>
      </c>
      <c r="E276" s="4">
        <v>32</v>
      </c>
      <c r="F276" s="4">
        <v>36</v>
      </c>
      <c r="G276" s="4">
        <v>96</v>
      </c>
      <c r="I276" s="4">
        <v>20</v>
      </c>
      <c r="J276" s="4">
        <v>20</v>
      </c>
      <c r="K276" s="4">
        <v>60</v>
      </c>
      <c r="L276" s="4">
        <v>20</v>
      </c>
      <c r="M276" s="4">
        <v>96</v>
      </c>
      <c r="N276" s="4">
        <v>20</v>
      </c>
      <c r="P276" s="4">
        <v>36</v>
      </c>
      <c r="Q276" s="4">
        <v>20</v>
      </c>
      <c r="R276" s="4">
        <v>26</v>
      </c>
      <c r="S276" s="4">
        <v>9</v>
      </c>
      <c r="T276" s="4">
        <v>4</v>
      </c>
      <c r="U276" s="4">
        <v>20</v>
      </c>
      <c r="W276" s="4">
        <v>60</v>
      </c>
      <c r="X276" s="4">
        <v>20</v>
      </c>
      <c r="Y276" s="4">
        <v>26</v>
      </c>
      <c r="Z276" s="4">
        <v>9</v>
      </c>
      <c r="AA276" s="4">
        <v>4</v>
      </c>
      <c r="AB276" s="4">
        <v>20</v>
      </c>
      <c r="AD276" s="4">
        <v>55</v>
      </c>
      <c r="AE276" s="4">
        <v>32</v>
      </c>
      <c r="AF276" s="4">
        <v>36</v>
      </c>
      <c r="AG276" s="4">
        <v>96</v>
      </c>
      <c r="AK276">
        <f t="shared" si="52"/>
        <v>239</v>
      </c>
      <c r="AL276">
        <f t="shared" si="53"/>
        <v>252</v>
      </c>
      <c r="AM276">
        <f t="shared" si="54"/>
        <v>139</v>
      </c>
      <c r="AN276">
        <f t="shared" si="55"/>
        <v>298</v>
      </c>
      <c r="AO276">
        <f t="shared" si="59"/>
        <v>156</v>
      </c>
      <c r="AP276">
        <f t="shared" si="56"/>
        <v>0</v>
      </c>
      <c r="AQ276">
        <f t="shared" si="57"/>
        <v>171</v>
      </c>
      <c r="AS276">
        <f t="shared" si="58"/>
        <v>1255</v>
      </c>
    </row>
    <row r="277" spans="2:45" ht="15.6" x14ac:dyDescent="0.3">
      <c r="B277" s="7" t="s">
        <v>127</v>
      </c>
      <c r="D277" s="4">
        <v>3</v>
      </c>
      <c r="E277" s="4">
        <v>2</v>
      </c>
      <c r="F277" s="4">
        <v>5</v>
      </c>
      <c r="G277" s="4">
        <v>3</v>
      </c>
      <c r="I277" s="4">
        <v>2</v>
      </c>
      <c r="J277" s="4">
        <v>6</v>
      </c>
      <c r="K277" s="4">
        <v>2</v>
      </c>
      <c r="L277" s="4">
        <v>2</v>
      </c>
      <c r="M277" s="4">
        <v>3</v>
      </c>
      <c r="N277" s="4">
        <v>2</v>
      </c>
      <c r="P277" s="4">
        <v>6</v>
      </c>
      <c r="Q277" s="4">
        <v>2</v>
      </c>
      <c r="R277" s="4">
        <v>3</v>
      </c>
      <c r="S277" s="4">
        <v>21</v>
      </c>
      <c r="T277" s="4">
        <v>5</v>
      </c>
      <c r="U277" s="4">
        <v>2</v>
      </c>
      <c r="W277" s="4">
        <v>2</v>
      </c>
      <c r="X277" s="4">
        <v>2</v>
      </c>
      <c r="Y277" s="4">
        <v>3</v>
      </c>
      <c r="Z277" s="4">
        <v>21</v>
      </c>
      <c r="AA277" s="4">
        <v>5</v>
      </c>
      <c r="AB277" s="4">
        <v>2</v>
      </c>
      <c r="AD277" s="4">
        <v>3</v>
      </c>
      <c r="AE277" s="4">
        <v>2</v>
      </c>
      <c r="AF277" s="4">
        <v>5</v>
      </c>
      <c r="AG277" s="4">
        <v>3</v>
      </c>
      <c r="AK277">
        <f t="shared" si="52"/>
        <v>15</v>
      </c>
      <c r="AL277">
        <f t="shared" si="53"/>
        <v>21</v>
      </c>
      <c r="AM277">
        <f t="shared" si="54"/>
        <v>35</v>
      </c>
      <c r="AN277">
        <f t="shared" si="55"/>
        <v>46</v>
      </c>
      <c r="AO277">
        <f t="shared" si="59"/>
        <v>9</v>
      </c>
      <c r="AP277">
        <f t="shared" si="56"/>
        <v>0</v>
      </c>
      <c r="AQ277">
        <f t="shared" si="57"/>
        <v>13</v>
      </c>
      <c r="AS277">
        <f t="shared" si="58"/>
        <v>139</v>
      </c>
    </row>
    <row r="278" spans="2:45" ht="15.6" x14ac:dyDescent="0.3">
      <c r="B278" s="7" t="s">
        <v>128</v>
      </c>
      <c r="D278" s="4">
        <v>0</v>
      </c>
      <c r="E278" s="4">
        <v>0</v>
      </c>
      <c r="F278" s="4">
        <v>2</v>
      </c>
      <c r="G278" s="4">
        <v>3</v>
      </c>
      <c r="I278" s="4">
        <v>0</v>
      </c>
      <c r="J278" s="4">
        <v>2</v>
      </c>
      <c r="K278" s="4">
        <v>0</v>
      </c>
      <c r="L278" s="4">
        <v>0</v>
      </c>
      <c r="M278" s="4">
        <v>3</v>
      </c>
      <c r="N278" s="4">
        <v>0</v>
      </c>
      <c r="P278" s="4">
        <v>5</v>
      </c>
      <c r="Q278" s="4">
        <v>0</v>
      </c>
      <c r="R278" s="4">
        <v>2</v>
      </c>
      <c r="S278" s="4">
        <v>0</v>
      </c>
      <c r="T278" s="4">
        <v>6</v>
      </c>
      <c r="U278" s="4">
        <v>0</v>
      </c>
      <c r="W278" s="4">
        <v>0</v>
      </c>
      <c r="X278" s="4">
        <v>0</v>
      </c>
      <c r="Y278" s="4">
        <v>2</v>
      </c>
      <c r="Z278" s="4">
        <v>0</v>
      </c>
      <c r="AA278" s="4">
        <v>6</v>
      </c>
      <c r="AB278" s="4">
        <v>0</v>
      </c>
      <c r="AD278" s="4">
        <v>0</v>
      </c>
      <c r="AE278" s="4">
        <v>0</v>
      </c>
      <c r="AF278" s="4">
        <v>2</v>
      </c>
      <c r="AG278" s="4">
        <v>3</v>
      </c>
      <c r="AK278">
        <f t="shared" si="52"/>
        <v>5</v>
      </c>
      <c r="AL278">
        <f t="shared" si="53"/>
        <v>10</v>
      </c>
      <c r="AM278">
        <f t="shared" si="54"/>
        <v>8</v>
      </c>
      <c r="AN278">
        <f t="shared" si="55"/>
        <v>13</v>
      </c>
      <c r="AO278">
        <f t="shared" si="59"/>
        <v>3</v>
      </c>
      <c r="AP278">
        <f t="shared" si="56"/>
        <v>0</v>
      </c>
      <c r="AQ278">
        <f t="shared" si="57"/>
        <v>5</v>
      </c>
      <c r="AS278">
        <f t="shared" si="58"/>
        <v>44</v>
      </c>
    </row>
    <row r="279" spans="2:45" ht="15.6" x14ac:dyDescent="0.3">
      <c r="B279" s="7" t="s">
        <v>129</v>
      </c>
      <c r="D279" s="4">
        <v>2</v>
      </c>
      <c r="E279" s="4">
        <v>2</v>
      </c>
      <c r="F279" s="4">
        <v>1</v>
      </c>
      <c r="G279" s="4">
        <v>2</v>
      </c>
      <c r="I279" s="4">
        <v>2</v>
      </c>
      <c r="J279" s="4">
        <v>2</v>
      </c>
      <c r="K279" s="4">
        <v>3</v>
      </c>
      <c r="L279" s="4">
        <v>2</v>
      </c>
      <c r="M279" s="4">
        <v>2</v>
      </c>
      <c r="N279" s="4">
        <v>2</v>
      </c>
      <c r="P279" s="4">
        <v>16</v>
      </c>
      <c r="Q279" s="4">
        <v>2</v>
      </c>
      <c r="R279" s="4">
        <v>13</v>
      </c>
      <c r="S279" s="4">
        <v>2</v>
      </c>
      <c r="T279" s="4">
        <v>4</v>
      </c>
      <c r="U279" s="4">
        <v>2</v>
      </c>
      <c r="W279" s="4">
        <v>3</v>
      </c>
      <c r="X279" s="4">
        <v>2</v>
      </c>
      <c r="Y279" s="4">
        <v>13</v>
      </c>
      <c r="Z279" s="4">
        <v>2</v>
      </c>
      <c r="AA279" s="4">
        <v>4</v>
      </c>
      <c r="AB279" s="4">
        <v>2</v>
      </c>
      <c r="AD279" s="4">
        <v>2</v>
      </c>
      <c r="AE279" s="4">
        <v>2</v>
      </c>
      <c r="AF279" s="4">
        <v>1</v>
      </c>
      <c r="AG279" s="4">
        <v>2</v>
      </c>
      <c r="AK279">
        <f t="shared" si="52"/>
        <v>9</v>
      </c>
      <c r="AL279">
        <f t="shared" si="53"/>
        <v>27</v>
      </c>
      <c r="AM279">
        <f t="shared" si="54"/>
        <v>26</v>
      </c>
      <c r="AN279">
        <f t="shared" si="55"/>
        <v>30</v>
      </c>
      <c r="AO279">
        <f t="shared" si="59"/>
        <v>8</v>
      </c>
      <c r="AP279">
        <f t="shared" si="56"/>
        <v>0</v>
      </c>
      <c r="AQ279">
        <f t="shared" si="57"/>
        <v>23</v>
      </c>
      <c r="AS279">
        <f t="shared" si="58"/>
        <v>123</v>
      </c>
    </row>
    <row r="280" spans="2:45" ht="15.6" x14ac:dyDescent="0.3">
      <c r="B280" s="7" t="s">
        <v>130</v>
      </c>
      <c r="D280" s="4">
        <v>15</v>
      </c>
      <c r="E280" s="4">
        <v>15</v>
      </c>
      <c r="F280" s="4">
        <v>12</v>
      </c>
      <c r="G280" s="4">
        <v>7</v>
      </c>
      <c r="I280" s="4">
        <v>15</v>
      </c>
      <c r="J280" s="4">
        <v>20</v>
      </c>
      <c r="K280" s="4">
        <v>10</v>
      </c>
      <c r="L280" s="4">
        <v>15</v>
      </c>
      <c r="M280" s="4">
        <v>7</v>
      </c>
      <c r="N280" s="4">
        <v>17</v>
      </c>
      <c r="P280" s="4">
        <v>15</v>
      </c>
      <c r="Q280" s="4">
        <v>15</v>
      </c>
      <c r="R280" s="4">
        <v>11</v>
      </c>
      <c r="S280" s="4">
        <v>15</v>
      </c>
      <c r="T280" s="4">
        <v>5</v>
      </c>
      <c r="U280" s="4">
        <v>15</v>
      </c>
      <c r="W280" s="4">
        <v>10</v>
      </c>
      <c r="X280" s="4">
        <v>15</v>
      </c>
      <c r="Y280" s="4">
        <v>11</v>
      </c>
      <c r="Z280" s="4">
        <v>15</v>
      </c>
      <c r="AA280" s="4">
        <v>5</v>
      </c>
      <c r="AB280" s="4">
        <v>15</v>
      </c>
      <c r="AD280" s="4">
        <v>15</v>
      </c>
      <c r="AE280" s="4">
        <v>15</v>
      </c>
      <c r="AF280" s="4">
        <v>12</v>
      </c>
      <c r="AG280" s="4">
        <v>7</v>
      </c>
      <c r="AK280">
        <f t="shared" si="52"/>
        <v>64</v>
      </c>
      <c r="AL280">
        <f t="shared" si="53"/>
        <v>84</v>
      </c>
      <c r="AM280">
        <f t="shared" si="54"/>
        <v>71</v>
      </c>
      <c r="AN280">
        <f t="shared" si="55"/>
        <v>110</v>
      </c>
      <c r="AO280">
        <f t="shared" si="59"/>
        <v>54</v>
      </c>
      <c r="AP280">
        <f t="shared" si="56"/>
        <v>0</v>
      </c>
      <c r="AQ280">
        <f t="shared" si="57"/>
        <v>55</v>
      </c>
      <c r="AS280">
        <f t="shared" si="58"/>
        <v>438</v>
      </c>
    </row>
    <row r="281" spans="2:45" ht="15.6" x14ac:dyDescent="0.3">
      <c r="B281" s="7" t="s">
        <v>131</v>
      </c>
      <c r="D281" s="4">
        <v>9</v>
      </c>
      <c r="E281" s="4">
        <v>14</v>
      </c>
      <c r="F281" s="4">
        <v>9</v>
      </c>
      <c r="G281" s="4">
        <v>12</v>
      </c>
      <c r="I281" s="4">
        <v>10</v>
      </c>
      <c r="J281" s="4">
        <v>12</v>
      </c>
      <c r="K281" s="4">
        <v>9</v>
      </c>
      <c r="L281" s="4">
        <v>13</v>
      </c>
      <c r="M281" s="4">
        <v>12</v>
      </c>
      <c r="N281" s="4">
        <v>12</v>
      </c>
      <c r="P281" s="4">
        <v>15</v>
      </c>
      <c r="Q281" s="4">
        <v>12</v>
      </c>
      <c r="R281" s="4">
        <v>9</v>
      </c>
      <c r="S281" s="4">
        <v>16</v>
      </c>
      <c r="T281" s="4">
        <v>11</v>
      </c>
      <c r="U281" s="4">
        <v>10</v>
      </c>
      <c r="W281" s="4">
        <v>9</v>
      </c>
      <c r="X281" s="4">
        <v>13</v>
      </c>
      <c r="Y281" s="4">
        <v>9</v>
      </c>
      <c r="Z281" s="4">
        <v>16</v>
      </c>
      <c r="AA281" s="4">
        <v>11</v>
      </c>
      <c r="AB281" s="4">
        <v>10</v>
      </c>
      <c r="AD281" s="4">
        <v>9</v>
      </c>
      <c r="AE281" s="4">
        <v>14</v>
      </c>
      <c r="AF281" s="4">
        <v>9</v>
      </c>
      <c r="AG281" s="4">
        <v>12</v>
      </c>
      <c r="AK281">
        <f t="shared" si="52"/>
        <v>54</v>
      </c>
      <c r="AL281">
        <f t="shared" si="53"/>
        <v>73</v>
      </c>
      <c r="AM281">
        <f t="shared" si="54"/>
        <v>67</v>
      </c>
      <c r="AN281">
        <f t="shared" si="55"/>
        <v>103</v>
      </c>
      <c r="AO281">
        <f t="shared" si="59"/>
        <v>44</v>
      </c>
      <c r="AP281">
        <f t="shared" si="56"/>
        <v>0</v>
      </c>
      <c r="AQ281">
        <f t="shared" si="57"/>
        <v>43</v>
      </c>
      <c r="AS281">
        <f t="shared" si="58"/>
        <v>384</v>
      </c>
    </row>
    <row r="284" spans="2:45" ht="15.6" x14ac:dyDescent="0.3">
      <c r="B284" s="9" t="s">
        <v>135</v>
      </c>
      <c r="D284" s="2">
        <v>1</v>
      </c>
      <c r="E284" s="2">
        <v>2</v>
      </c>
      <c r="F284" s="2">
        <v>3</v>
      </c>
      <c r="G284" s="2">
        <v>4</v>
      </c>
      <c r="H284" s="2">
        <v>5</v>
      </c>
      <c r="I284" s="2">
        <v>6</v>
      </c>
      <c r="J284" s="2">
        <v>7</v>
      </c>
      <c r="K284" s="2">
        <v>8</v>
      </c>
      <c r="L284" s="2">
        <v>9</v>
      </c>
      <c r="M284" s="5">
        <v>10</v>
      </c>
      <c r="N284" s="5">
        <v>11</v>
      </c>
      <c r="O284" s="5">
        <v>12</v>
      </c>
      <c r="P284" s="5">
        <v>13</v>
      </c>
      <c r="Q284" s="5">
        <v>14</v>
      </c>
      <c r="R284" s="5">
        <v>15</v>
      </c>
      <c r="S284" s="5">
        <v>16</v>
      </c>
      <c r="T284" s="5">
        <v>17</v>
      </c>
      <c r="U284" s="5">
        <v>18</v>
      </c>
      <c r="V284" s="5">
        <v>19</v>
      </c>
      <c r="W284" s="5">
        <v>20</v>
      </c>
      <c r="X284" s="5">
        <v>21</v>
      </c>
      <c r="Y284" s="5">
        <v>22</v>
      </c>
      <c r="Z284" s="5">
        <v>23</v>
      </c>
      <c r="AA284" s="5">
        <v>24</v>
      </c>
      <c r="AB284" s="5">
        <v>25</v>
      </c>
      <c r="AC284" s="5">
        <v>26</v>
      </c>
      <c r="AD284" s="5">
        <v>27</v>
      </c>
      <c r="AE284" s="5">
        <v>28</v>
      </c>
      <c r="AF284" s="5">
        <v>29</v>
      </c>
      <c r="AG284" s="5">
        <v>30</v>
      </c>
      <c r="AH284">
        <v>31</v>
      </c>
      <c r="AK284">
        <v>1</v>
      </c>
      <c r="AL284">
        <v>2</v>
      </c>
      <c r="AM284">
        <v>3</v>
      </c>
      <c r="AN284">
        <v>4</v>
      </c>
      <c r="AP284" t="s">
        <v>155</v>
      </c>
      <c r="AQ284" t="s">
        <v>142</v>
      </c>
    </row>
    <row r="285" spans="2:45" ht="15.6" x14ac:dyDescent="0.3">
      <c r="B285" s="7" t="s">
        <v>66</v>
      </c>
      <c r="D285" s="3">
        <v>16</v>
      </c>
      <c r="E285" s="3">
        <v>25</v>
      </c>
      <c r="F285">
        <v>0</v>
      </c>
      <c r="G285" s="10">
        <v>13</v>
      </c>
      <c r="H285" s="10">
        <v>60</v>
      </c>
      <c r="I285" s="10">
        <v>16</v>
      </c>
      <c r="J285" s="10">
        <v>16</v>
      </c>
      <c r="K285" s="10">
        <v>19</v>
      </c>
      <c r="L285" s="10">
        <v>25</v>
      </c>
      <c r="M285">
        <v>0</v>
      </c>
      <c r="N285" s="3">
        <v>15</v>
      </c>
      <c r="O285" s="3">
        <v>15</v>
      </c>
      <c r="P285" s="3">
        <v>15</v>
      </c>
      <c r="Q285" s="3">
        <v>22</v>
      </c>
      <c r="R285" s="3">
        <v>16</v>
      </c>
      <c r="S285" s="3">
        <v>25</v>
      </c>
      <c r="T285">
        <v>0</v>
      </c>
      <c r="U285" s="3">
        <v>25</v>
      </c>
      <c r="V285" s="3">
        <v>20</v>
      </c>
      <c r="W285" s="3">
        <v>15</v>
      </c>
      <c r="X285" s="3">
        <v>15</v>
      </c>
      <c r="Y285" s="3">
        <v>6</v>
      </c>
      <c r="Z285" s="3">
        <v>13</v>
      </c>
      <c r="AA285">
        <v>0</v>
      </c>
      <c r="AB285" s="3">
        <v>25</v>
      </c>
      <c r="AC285" s="3">
        <v>20</v>
      </c>
      <c r="AD285" s="3">
        <v>15</v>
      </c>
      <c r="AE285" s="3">
        <v>15</v>
      </c>
      <c r="AF285" s="3">
        <v>6</v>
      </c>
      <c r="AG285" s="3">
        <v>13</v>
      </c>
      <c r="AH285">
        <v>0</v>
      </c>
      <c r="AK285">
        <f t="shared" si="52"/>
        <v>130</v>
      </c>
      <c r="AL285">
        <f t="shared" si="53"/>
        <v>105</v>
      </c>
      <c r="AM285">
        <f t="shared" si="54"/>
        <v>123</v>
      </c>
      <c r="AN285">
        <f t="shared" si="55"/>
        <v>128</v>
      </c>
      <c r="AO285">
        <f t="shared" si="59"/>
        <v>78</v>
      </c>
      <c r="AP285">
        <f t="shared" si="56"/>
        <v>115</v>
      </c>
      <c r="AQ285">
        <f t="shared" si="57"/>
        <v>61</v>
      </c>
      <c r="AS285">
        <f t="shared" si="58"/>
        <v>740</v>
      </c>
    </row>
    <row r="286" spans="2:45" ht="15.6" x14ac:dyDescent="0.3">
      <c r="B286" s="7" t="s">
        <v>67</v>
      </c>
      <c r="D286" s="4">
        <v>12</v>
      </c>
      <c r="E286" s="4">
        <v>30</v>
      </c>
      <c r="G286" s="11">
        <v>20</v>
      </c>
      <c r="H286" s="11">
        <v>40</v>
      </c>
      <c r="I286" s="11">
        <v>13</v>
      </c>
      <c r="J286" s="11">
        <v>23</v>
      </c>
      <c r="K286" s="11">
        <v>6</v>
      </c>
      <c r="L286" s="11">
        <v>30</v>
      </c>
      <c r="N286" s="4">
        <v>2</v>
      </c>
      <c r="O286" s="4">
        <v>20</v>
      </c>
      <c r="P286" s="4">
        <v>16</v>
      </c>
      <c r="Q286" s="4">
        <v>16</v>
      </c>
      <c r="R286" s="4">
        <v>12</v>
      </c>
      <c r="S286" s="4">
        <v>30</v>
      </c>
      <c r="U286" s="4">
        <v>30</v>
      </c>
      <c r="V286" s="4">
        <v>15</v>
      </c>
      <c r="W286" s="4">
        <v>2</v>
      </c>
      <c r="X286" s="4">
        <v>20</v>
      </c>
      <c r="Y286" s="4">
        <v>12</v>
      </c>
      <c r="Z286" s="4">
        <v>15</v>
      </c>
      <c r="AB286" s="4">
        <v>30</v>
      </c>
      <c r="AC286" s="4">
        <v>15</v>
      </c>
      <c r="AD286" s="4">
        <v>2</v>
      </c>
      <c r="AE286" s="4">
        <v>20</v>
      </c>
      <c r="AF286" s="4">
        <v>12</v>
      </c>
      <c r="AG286" s="4">
        <v>15</v>
      </c>
      <c r="AK286">
        <f t="shared" si="52"/>
        <v>115</v>
      </c>
      <c r="AL286">
        <f t="shared" si="53"/>
        <v>97</v>
      </c>
      <c r="AM286">
        <f t="shared" si="54"/>
        <v>105</v>
      </c>
      <c r="AN286">
        <f t="shared" si="55"/>
        <v>141</v>
      </c>
      <c r="AO286">
        <f t="shared" si="59"/>
        <v>82</v>
      </c>
      <c r="AP286">
        <f t="shared" si="56"/>
        <v>90</v>
      </c>
      <c r="AQ286">
        <f t="shared" si="57"/>
        <v>33</v>
      </c>
      <c r="AS286">
        <f t="shared" si="58"/>
        <v>663</v>
      </c>
    </row>
    <row r="287" spans="2:45" ht="15.6" x14ac:dyDescent="0.3">
      <c r="B287" s="7" t="s">
        <v>68</v>
      </c>
      <c r="D287" s="3">
        <v>6</v>
      </c>
      <c r="E287" s="3">
        <v>2</v>
      </c>
      <c r="G287" s="10">
        <v>5</v>
      </c>
      <c r="H287" s="10">
        <v>6</v>
      </c>
      <c r="I287" s="10">
        <v>3</v>
      </c>
      <c r="J287" s="10">
        <v>9</v>
      </c>
      <c r="K287" s="10">
        <v>3</v>
      </c>
      <c r="L287" s="10">
        <v>2</v>
      </c>
      <c r="N287" s="3">
        <v>20</v>
      </c>
      <c r="O287" s="3">
        <v>6</v>
      </c>
      <c r="P287" s="3">
        <v>6</v>
      </c>
      <c r="Q287" s="3">
        <v>23</v>
      </c>
      <c r="R287" s="3">
        <v>6</v>
      </c>
      <c r="S287" s="3">
        <v>2</v>
      </c>
      <c r="U287" s="3">
        <v>2</v>
      </c>
      <c r="V287" s="3">
        <v>2</v>
      </c>
      <c r="W287" s="3">
        <v>20</v>
      </c>
      <c r="X287" s="3">
        <v>6</v>
      </c>
      <c r="Y287" s="3">
        <v>6</v>
      </c>
      <c r="Z287" s="3">
        <v>13</v>
      </c>
      <c r="AB287" s="3">
        <v>2</v>
      </c>
      <c r="AC287" s="3">
        <v>2</v>
      </c>
      <c r="AD287" s="3">
        <v>20</v>
      </c>
      <c r="AE287" s="3">
        <v>6</v>
      </c>
      <c r="AF287" s="3">
        <v>6</v>
      </c>
      <c r="AG287" s="3">
        <v>13</v>
      </c>
      <c r="AK287">
        <f t="shared" si="52"/>
        <v>22</v>
      </c>
      <c r="AL287">
        <f t="shared" si="53"/>
        <v>46</v>
      </c>
      <c r="AM287">
        <f t="shared" si="54"/>
        <v>55</v>
      </c>
      <c r="AN287">
        <f t="shared" si="55"/>
        <v>74</v>
      </c>
      <c r="AO287">
        <f t="shared" si="59"/>
        <v>29</v>
      </c>
      <c r="AP287">
        <f t="shared" si="56"/>
        <v>16</v>
      </c>
      <c r="AQ287">
        <f t="shared" si="57"/>
        <v>49</v>
      </c>
      <c r="AS287">
        <f t="shared" si="58"/>
        <v>291</v>
      </c>
    </row>
    <row r="288" spans="2:45" ht="15.6" x14ac:dyDescent="0.3">
      <c r="B288" s="7" t="s">
        <v>69</v>
      </c>
      <c r="D288" s="3">
        <v>15</v>
      </c>
      <c r="E288" s="3">
        <v>20</v>
      </c>
      <c r="G288" s="10">
        <v>14</v>
      </c>
      <c r="H288" s="10">
        <v>25</v>
      </c>
      <c r="I288" s="10">
        <v>5</v>
      </c>
      <c r="J288" s="10">
        <v>6</v>
      </c>
      <c r="K288" s="10">
        <v>12</v>
      </c>
      <c r="L288" s="10">
        <v>20</v>
      </c>
      <c r="N288" s="3">
        <v>12</v>
      </c>
      <c r="O288" s="3">
        <v>15</v>
      </c>
      <c r="P288" s="3">
        <v>15</v>
      </c>
      <c r="Q288" s="3">
        <v>33</v>
      </c>
      <c r="R288" s="3">
        <v>15</v>
      </c>
      <c r="S288" s="3">
        <v>20</v>
      </c>
      <c r="U288" s="3">
        <v>20</v>
      </c>
      <c r="V288" s="3">
        <v>10</v>
      </c>
      <c r="W288" s="3">
        <v>12</v>
      </c>
      <c r="X288" s="3">
        <v>15</v>
      </c>
      <c r="Y288" s="3">
        <v>19</v>
      </c>
      <c r="Z288" s="3">
        <v>10</v>
      </c>
      <c r="AB288" s="3">
        <v>20</v>
      </c>
      <c r="AC288" s="3">
        <v>10</v>
      </c>
      <c r="AD288" s="3">
        <v>12</v>
      </c>
      <c r="AE288" s="3">
        <v>15</v>
      </c>
      <c r="AF288" s="3">
        <v>19</v>
      </c>
      <c r="AG288" s="3">
        <v>10</v>
      </c>
      <c r="AK288">
        <f t="shared" si="52"/>
        <v>79</v>
      </c>
      <c r="AL288">
        <f t="shared" si="53"/>
        <v>80</v>
      </c>
      <c r="AM288">
        <f t="shared" si="54"/>
        <v>110</v>
      </c>
      <c r="AN288">
        <f t="shared" si="55"/>
        <v>130</v>
      </c>
      <c r="AO288">
        <f t="shared" si="59"/>
        <v>66</v>
      </c>
      <c r="AP288">
        <f t="shared" si="56"/>
        <v>60</v>
      </c>
      <c r="AQ288">
        <f t="shared" si="57"/>
        <v>44</v>
      </c>
      <c r="AS288">
        <f t="shared" si="58"/>
        <v>569</v>
      </c>
    </row>
    <row r="289" spans="2:45" ht="15.6" x14ac:dyDescent="0.3">
      <c r="B289" s="7" t="s">
        <v>70</v>
      </c>
      <c r="D289" s="4">
        <v>8</v>
      </c>
      <c r="E289" s="4">
        <v>10</v>
      </c>
      <c r="G289" s="11">
        <v>11</v>
      </c>
      <c r="H289" s="11">
        <v>15</v>
      </c>
      <c r="I289" s="11">
        <v>12</v>
      </c>
      <c r="J289" s="11">
        <v>10</v>
      </c>
      <c r="K289" s="11">
        <v>10</v>
      </c>
      <c r="L289" s="11">
        <v>10</v>
      </c>
      <c r="N289" s="4">
        <v>23</v>
      </c>
      <c r="O289" s="4">
        <v>17</v>
      </c>
      <c r="P289" s="4">
        <v>12</v>
      </c>
      <c r="Q289" s="4">
        <v>26</v>
      </c>
      <c r="R289" s="4">
        <v>8</v>
      </c>
      <c r="S289" s="4">
        <v>10</v>
      </c>
      <c r="U289" s="4">
        <v>10</v>
      </c>
      <c r="V289" s="4">
        <v>2</v>
      </c>
      <c r="W289" s="4">
        <v>23</v>
      </c>
      <c r="X289" s="4">
        <v>17</v>
      </c>
      <c r="Y289" s="4">
        <v>15</v>
      </c>
      <c r="Z289" s="4">
        <v>9</v>
      </c>
      <c r="AB289" s="4">
        <v>10</v>
      </c>
      <c r="AC289" s="4">
        <v>2</v>
      </c>
      <c r="AD289" s="4">
        <v>23</v>
      </c>
      <c r="AE289" s="4">
        <v>17</v>
      </c>
      <c r="AF289" s="4">
        <v>15</v>
      </c>
      <c r="AG289" s="4">
        <v>9</v>
      </c>
      <c r="AK289">
        <f t="shared" si="52"/>
        <v>56</v>
      </c>
      <c r="AL289">
        <f t="shared" si="53"/>
        <v>82</v>
      </c>
      <c r="AM289">
        <f t="shared" si="54"/>
        <v>79</v>
      </c>
      <c r="AN289">
        <f t="shared" si="55"/>
        <v>117</v>
      </c>
      <c r="AO289">
        <f t="shared" si="59"/>
        <v>54</v>
      </c>
      <c r="AP289">
        <f t="shared" si="56"/>
        <v>36</v>
      </c>
      <c r="AQ289">
        <f>SUM(I289,P289,W289,AD289)</f>
        <v>70</v>
      </c>
      <c r="AS289">
        <f t="shared" si="58"/>
        <v>494</v>
      </c>
    </row>
    <row r="290" spans="2:45" ht="15.6" x14ac:dyDescent="0.3">
      <c r="B290" s="7" t="s">
        <v>71</v>
      </c>
      <c r="D290" s="4">
        <v>13</v>
      </c>
      <c r="E290" s="4">
        <v>9</v>
      </c>
      <c r="G290" s="11">
        <v>12</v>
      </c>
      <c r="H290" s="11">
        <v>10</v>
      </c>
      <c r="I290" s="11">
        <v>2</v>
      </c>
      <c r="J290" s="11">
        <v>9</v>
      </c>
      <c r="K290" s="11">
        <v>9</v>
      </c>
      <c r="L290" s="11">
        <v>9</v>
      </c>
      <c r="N290" s="4">
        <v>6</v>
      </c>
      <c r="O290" s="4">
        <v>9</v>
      </c>
      <c r="P290" s="4">
        <v>10</v>
      </c>
      <c r="Q290" s="4">
        <v>5</v>
      </c>
      <c r="R290" s="4">
        <v>13</v>
      </c>
      <c r="S290" s="4">
        <v>9</v>
      </c>
      <c r="U290" s="4">
        <v>9</v>
      </c>
      <c r="V290" s="4">
        <v>5</v>
      </c>
      <c r="W290" s="4">
        <v>6</v>
      </c>
      <c r="X290" s="4">
        <v>9</v>
      </c>
      <c r="Y290" s="4">
        <v>6</v>
      </c>
      <c r="Z290" s="4">
        <v>2</v>
      </c>
      <c r="AB290" s="4">
        <v>9</v>
      </c>
      <c r="AC290" s="4">
        <v>5</v>
      </c>
      <c r="AD290" s="4">
        <v>6</v>
      </c>
      <c r="AE290" s="4">
        <v>9</v>
      </c>
      <c r="AF290" s="4">
        <v>6</v>
      </c>
      <c r="AG290" s="4">
        <v>2</v>
      </c>
      <c r="AK290">
        <f t="shared" si="52"/>
        <v>46</v>
      </c>
      <c r="AL290">
        <f t="shared" si="53"/>
        <v>52</v>
      </c>
      <c r="AM290">
        <f t="shared" si="54"/>
        <v>47</v>
      </c>
      <c r="AN290">
        <f t="shared" si="55"/>
        <v>54</v>
      </c>
      <c r="AO290">
        <f t="shared" si="59"/>
        <v>36</v>
      </c>
      <c r="AP290">
        <f t="shared" si="56"/>
        <v>29</v>
      </c>
      <c r="AQ290">
        <f t="shared" si="57"/>
        <v>24</v>
      </c>
      <c r="AS290">
        <f t="shared" si="58"/>
        <v>288</v>
      </c>
    </row>
    <row r="291" spans="2:45" ht="15.6" x14ac:dyDescent="0.3">
      <c r="B291" s="7" t="s">
        <v>72</v>
      </c>
      <c r="D291" s="4">
        <v>36</v>
      </c>
      <c r="E291" s="4">
        <v>40</v>
      </c>
      <c r="G291" s="11">
        <v>20</v>
      </c>
      <c r="H291" s="11">
        <v>40</v>
      </c>
      <c r="I291" s="11">
        <v>35</v>
      </c>
      <c r="J291" s="11">
        <v>40</v>
      </c>
      <c r="K291" s="11">
        <v>40</v>
      </c>
      <c r="L291" s="11">
        <v>40</v>
      </c>
      <c r="N291" s="4">
        <v>33</v>
      </c>
      <c r="O291" s="4">
        <v>56</v>
      </c>
      <c r="P291" s="4">
        <v>55</v>
      </c>
      <c r="Q291" s="4">
        <v>6</v>
      </c>
      <c r="R291" s="4">
        <v>36</v>
      </c>
      <c r="S291" s="4">
        <v>40</v>
      </c>
      <c r="U291" s="4">
        <v>40</v>
      </c>
      <c r="V291" s="4">
        <v>15</v>
      </c>
      <c r="W291" s="4">
        <v>33</v>
      </c>
      <c r="X291" s="4">
        <v>56</v>
      </c>
      <c r="Y291" s="4">
        <v>22</v>
      </c>
      <c r="Z291" s="4">
        <v>60</v>
      </c>
      <c r="AB291" s="4">
        <v>40</v>
      </c>
      <c r="AC291" s="4">
        <v>15</v>
      </c>
      <c r="AD291" s="4">
        <v>33</v>
      </c>
      <c r="AE291" s="4">
        <v>56</v>
      </c>
      <c r="AF291" s="4">
        <v>22</v>
      </c>
      <c r="AG291" s="4">
        <v>60</v>
      </c>
      <c r="AK291">
        <f t="shared" si="52"/>
        <v>171</v>
      </c>
      <c r="AL291">
        <f t="shared" si="53"/>
        <v>264</v>
      </c>
      <c r="AM291">
        <f t="shared" si="54"/>
        <v>170</v>
      </c>
      <c r="AN291">
        <f t="shared" si="55"/>
        <v>364</v>
      </c>
      <c r="AO291">
        <f t="shared" si="59"/>
        <v>133</v>
      </c>
      <c r="AP291">
        <f t="shared" si="56"/>
        <v>126</v>
      </c>
      <c r="AQ291">
        <f t="shared" si="57"/>
        <v>156</v>
      </c>
      <c r="AS291">
        <f t="shared" si="58"/>
        <v>1384</v>
      </c>
    </row>
    <row r="292" spans="2:45" ht="15.6" x14ac:dyDescent="0.3">
      <c r="B292" s="7" t="s">
        <v>73</v>
      </c>
      <c r="D292" s="4">
        <v>40</v>
      </c>
      <c r="E292" s="4">
        <v>30</v>
      </c>
      <c r="G292" s="11">
        <v>22</v>
      </c>
      <c r="H292" s="11">
        <v>33</v>
      </c>
      <c r="I292" s="11">
        <v>30</v>
      </c>
      <c r="J292" s="11">
        <v>30</v>
      </c>
      <c r="K292" s="11">
        <v>30</v>
      </c>
      <c r="L292" s="11">
        <v>30</v>
      </c>
      <c r="N292" s="4">
        <v>22</v>
      </c>
      <c r="O292" s="4">
        <v>23</v>
      </c>
      <c r="P292" s="4">
        <v>36</v>
      </c>
      <c r="Q292" s="4">
        <v>25</v>
      </c>
      <c r="R292" s="4">
        <v>40</v>
      </c>
      <c r="S292" s="4">
        <v>30</v>
      </c>
      <c r="U292" s="4">
        <v>30</v>
      </c>
      <c r="V292" s="4">
        <v>12</v>
      </c>
      <c r="W292" s="4">
        <v>22</v>
      </c>
      <c r="X292" s="4">
        <v>23</v>
      </c>
      <c r="Y292" s="4">
        <v>23</v>
      </c>
      <c r="Z292" s="4">
        <v>40</v>
      </c>
      <c r="AB292" s="4">
        <v>30</v>
      </c>
      <c r="AC292" s="4">
        <v>12</v>
      </c>
      <c r="AD292" s="4">
        <v>22</v>
      </c>
      <c r="AE292" s="4">
        <v>23</v>
      </c>
      <c r="AF292" s="4">
        <v>23</v>
      </c>
      <c r="AG292" s="4">
        <v>40</v>
      </c>
      <c r="AK292">
        <f t="shared" si="52"/>
        <v>155</v>
      </c>
      <c r="AL292">
        <f t="shared" si="53"/>
        <v>171</v>
      </c>
      <c r="AM292">
        <f t="shared" si="54"/>
        <v>159</v>
      </c>
      <c r="AN292">
        <f t="shared" si="55"/>
        <v>236</v>
      </c>
      <c r="AO292">
        <f t="shared" si="59"/>
        <v>104</v>
      </c>
      <c r="AP292">
        <f t="shared" si="56"/>
        <v>80</v>
      </c>
      <c r="AQ292">
        <f t="shared" si="57"/>
        <v>110</v>
      </c>
      <c r="AS292">
        <f t="shared" si="58"/>
        <v>1015</v>
      </c>
    </row>
    <row r="293" spans="2:45" ht="15.6" x14ac:dyDescent="0.3">
      <c r="B293" s="7" t="s">
        <v>74</v>
      </c>
      <c r="D293" s="4">
        <v>55</v>
      </c>
      <c r="E293" s="4">
        <v>70</v>
      </c>
      <c r="G293" s="11">
        <v>45</v>
      </c>
      <c r="H293" s="11">
        <v>65</v>
      </c>
      <c r="I293" s="11">
        <v>70</v>
      </c>
      <c r="J293" s="11">
        <v>20</v>
      </c>
      <c r="K293" s="11">
        <v>70</v>
      </c>
      <c r="L293" s="11">
        <v>70</v>
      </c>
      <c r="N293" s="4">
        <v>80</v>
      </c>
      <c r="O293" s="4">
        <v>55</v>
      </c>
      <c r="P293" s="4">
        <v>65</v>
      </c>
      <c r="Q293" s="4">
        <v>46</v>
      </c>
      <c r="R293" s="4">
        <v>55</v>
      </c>
      <c r="S293" s="4">
        <v>70</v>
      </c>
      <c r="U293" s="4">
        <v>70</v>
      </c>
      <c r="V293" s="4">
        <v>10</v>
      </c>
      <c r="W293" s="4">
        <v>80</v>
      </c>
      <c r="X293" s="4">
        <v>55</v>
      </c>
      <c r="Y293" s="4">
        <v>63</v>
      </c>
      <c r="Z293" s="4">
        <v>70</v>
      </c>
      <c r="AB293" s="4">
        <v>70</v>
      </c>
      <c r="AC293" s="4">
        <v>10</v>
      </c>
      <c r="AD293" s="4">
        <v>80</v>
      </c>
      <c r="AE293" s="4">
        <v>55</v>
      </c>
      <c r="AF293" s="4">
        <v>63</v>
      </c>
      <c r="AG293" s="4">
        <v>70</v>
      </c>
      <c r="AK293">
        <f t="shared" si="52"/>
        <v>305</v>
      </c>
      <c r="AL293">
        <f t="shared" si="53"/>
        <v>360</v>
      </c>
      <c r="AM293">
        <f t="shared" si="54"/>
        <v>331</v>
      </c>
      <c r="AN293">
        <f t="shared" si="55"/>
        <v>536</v>
      </c>
      <c r="AO293">
        <f t="shared" si="59"/>
        <v>265</v>
      </c>
      <c r="AP293">
        <f t="shared" si="56"/>
        <v>140</v>
      </c>
      <c r="AQ293">
        <f t="shared" si="57"/>
        <v>295</v>
      </c>
      <c r="AS293">
        <f t="shared" si="58"/>
        <v>2232</v>
      </c>
    </row>
    <row r="294" spans="2:45" ht="15.6" x14ac:dyDescent="0.3">
      <c r="B294" s="7" t="s">
        <v>75</v>
      </c>
      <c r="D294" s="4">
        <v>61</v>
      </c>
      <c r="E294" s="4">
        <v>50</v>
      </c>
      <c r="G294" s="11">
        <v>80</v>
      </c>
      <c r="H294" s="11">
        <v>45</v>
      </c>
      <c r="I294" s="11">
        <v>12</v>
      </c>
      <c r="J294" s="11">
        <v>13</v>
      </c>
      <c r="K294" s="11">
        <v>50</v>
      </c>
      <c r="L294" s="11">
        <v>50</v>
      </c>
      <c r="N294" s="4">
        <v>60</v>
      </c>
      <c r="O294" s="4">
        <v>50</v>
      </c>
      <c r="P294" s="4">
        <v>26</v>
      </c>
      <c r="Q294" s="4">
        <v>56</v>
      </c>
      <c r="R294" s="4">
        <v>61</v>
      </c>
      <c r="S294" s="4">
        <v>50</v>
      </c>
      <c r="U294" s="4">
        <v>50</v>
      </c>
      <c r="V294" s="4">
        <v>20</v>
      </c>
      <c r="W294" s="4">
        <v>60</v>
      </c>
      <c r="X294" s="4">
        <v>50</v>
      </c>
      <c r="Y294" s="4">
        <v>33</v>
      </c>
      <c r="Z294" s="4">
        <v>52</v>
      </c>
      <c r="AB294" s="4">
        <v>50</v>
      </c>
      <c r="AC294" s="4">
        <v>20</v>
      </c>
      <c r="AD294" s="4">
        <v>60</v>
      </c>
      <c r="AE294" s="4">
        <v>50</v>
      </c>
      <c r="AF294" s="4">
        <v>33</v>
      </c>
      <c r="AG294" s="4">
        <v>52</v>
      </c>
      <c r="AK294">
        <f t="shared" si="52"/>
        <v>248</v>
      </c>
      <c r="AL294">
        <f t="shared" si="53"/>
        <v>249</v>
      </c>
      <c r="AM294">
        <f t="shared" si="54"/>
        <v>297</v>
      </c>
      <c r="AN294">
        <f t="shared" si="55"/>
        <v>400</v>
      </c>
      <c r="AO294">
        <f t="shared" si="59"/>
        <v>240</v>
      </c>
      <c r="AP294">
        <f t="shared" si="56"/>
        <v>135</v>
      </c>
      <c r="AQ294">
        <f t="shared" si="57"/>
        <v>158</v>
      </c>
      <c r="AS294">
        <f t="shared" si="58"/>
        <v>1727</v>
      </c>
    </row>
    <row r="295" spans="2:45" ht="15.6" x14ac:dyDescent="0.3">
      <c r="B295" s="7" t="s">
        <v>76</v>
      </c>
      <c r="D295" s="4">
        <v>22</v>
      </c>
      <c r="E295" s="4">
        <v>25</v>
      </c>
      <c r="G295" s="11">
        <v>6</v>
      </c>
      <c r="H295" s="11">
        <v>20</v>
      </c>
      <c r="I295" s="11">
        <v>5</v>
      </c>
      <c r="J295" s="11">
        <v>24</v>
      </c>
      <c r="K295" s="11">
        <v>25</v>
      </c>
      <c r="L295" s="11">
        <v>25</v>
      </c>
      <c r="N295" s="4">
        <v>33</v>
      </c>
      <c r="O295" s="4">
        <v>22</v>
      </c>
      <c r="P295" s="4">
        <v>65</v>
      </c>
      <c r="Q295" s="4">
        <v>31</v>
      </c>
      <c r="R295" s="4">
        <v>22</v>
      </c>
      <c r="S295" s="4">
        <v>25</v>
      </c>
      <c r="U295" s="4">
        <v>25</v>
      </c>
      <c r="V295" s="4">
        <v>23</v>
      </c>
      <c r="W295" s="4">
        <v>33</v>
      </c>
      <c r="X295" s="4">
        <v>22</v>
      </c>
      <c r="Y295" s="4">
        <v>26</v>
      </c>
      <c r="Z295" s="4">
        <v>29</v>
      </c>
      <c r="AB295" s="4">
        <v>25</v>
      </c>
      <c r="AC295" s="4">
        <v>23</v>
      </c>
      <c r="AD295" s="4">
        <v>33</v>
      </c>
      <c r="AE295" s="4">
        <v>22</v>
      </c>
      <c r="AF295" s="4">
        <v>26</v>
      </c>
      <c r="AG295" s="4">
        <v>29</v>
      </c>
      <c r="AK295">
        <f t="shared" si="52"/>
        <v>78</v>
      </c>
      <c r="AL295">
        <f t="shared" si="53"/>
        <v>194</v>
      </c>
      <c r="AM295">
        <f t="shared" si="54"/>
        <v>159</v>
      </c>
      <c r="AN295">
        <f t="shared" si="55"/>
        <v>235</v>
      </c>
      <c r="AO295">
        <f t="shared" si="59"/>
        <v>89</v>
      </c>
      <c r="AP295">
        <f t="shared" si="56"/>
        <v>88</v>
      </c>
      <c r="AQ295">
        <f t="shared" si="57"/>
        <v>136</v>
      </c>
      <c r="AS295">
        <f t="shared" si="58"/>
        <v>979</v>
      </c>
    </row>
    <row r="296" spans="2:45" ht="15.6" x14ac:dyDescent="0.3">
      <c r="B296" s="7" t="s">
        <v>77</v>
      </c>
      <c r="D296" s="4">
        <v>10</v>
      </c>
      <c r="E296" s="4">
        <v>22</v>
      </c>
      <c r="G296" s="11">
        <v>32</v>
      </c>
      <c r="H296" s="11">
        <v>15</v>
      </c>
      <c r="I296" s="11">
        <v>36</v>
      </c>
      <c r="J296" s="11">
        <v>3</v>
      </c>
      <c r="K296" s="11">
        <v>22</v>
      </c>
      <c r="L296" s="11">
        <v>22</v>
      </c>
      <c r="N296" s="4">
        <v>44</v>
      </c>
      <c r="O296" s="4">
        <v>52</v>
      </c>
      <c r="P296" s="4">
        <v>30</v>
      </c>
      <c r="Q296" s="4">
        <v>10</v>
      </c>
      <c r="R296" s="4">
        <v>10</v>
      </c>
      <c r="S296" s="4">
        <v>22</v>
      </c>
      <c r="U296" s="4">
        <v>22</v>
      </c>
      <c r="V296" s="4">
        <v>8</v>
      </c>
      <c r="W296" s="4">
        <v>44</v>
      </c>
      <c r="X296" s="4">
        <v>52</v>
      </c>
      <c r="Y296" s="4">
        <v>16</v>
      </c>
      <c r="Z296" s="4">
        <v>33</v>
      </c>
      <c r="AB296" s="4">
        <v>22</v>
      </c>
      <c r="AC296" s="4">
        <v>8</v>
      </c>
      <c r="AD296" s="4">
        <v>44</v>
      </c>
      <c r="AE296" s="4">
        <v>52</v>
      </c>
      <c r="AF296" s="4">
        <v>16</v>
      </c>
      <c r="AG296" s="4">
        <v>33</v>
      </c>
      <c r="AK296">
        <f t="shared" si="52"/>
        <v>115</v>
      </c>
      <c r="AL296">
        <f t="shared" si="53"/>
        <v>173</v>
      </c>
      <c r="AM296">
        <f t="shared" si="54"/>
        <v>116</v>
      </c>
      <c r="AN296">
        <f t="shared" si="55"/>
        <v>276</v>
      </c>
      <c r="AO296">
        <f t="shared" si="59"/>
        <v>120</v>
      </c>
      <c r="AP296">
        <f t="shared" si="56"/>
        <v>83</v>
      </c>
      <c r="AQ296">
        <f t="shared" si="57"/>
        <v>154</v>
      </c>
      <c r="AS296">
        <f t="shared" si="58"/>
        <v>1037</v>
      </c>
    </row>
    <row r="297" spans="2:45" ht="15.6" x14ac:dyDescent="0.3">
      <c r="B297" s="7" t="s">
        <v>78</v>
      </c>
      <c r="D297" s="4">
        <v>16</v>
      </c>
      <c r="E297" s="4">
        <v>30</v>
      </c>
      <c r="G297" s="11">
        <v>24</v>
      </c>
      <c r="H297" s="11">
        <v>20</v>
      </c>
      <c r="I297" s="11">
        <v>25</v>
      </c>
      <c r="J297" s="11">
        <v>2</v>
      </c>
      <c r="K297" s="11">
        <v>30</v>
      </c>
      <c r="L297" s="11">
        <v>30</v>
      </c>
      <c r="N297" s="4">
        <v>54</v>
      </c>
      <c r="O297" s="4">
        <v>6</v>
      </c>
      <c r="P297" s="4">
        <v>26</v>
      </c>
      <c r="Q297" s="4">
        <v>15</v>
      </c>
      <c r="R297" s="4">
        <v>16</v>
      </c>
      <c r="S297" s="4">
        <v>30</v>
      </c>
      <c r="U297" s="4">
        <v>30</v>
      </c>
      <c r="V297" s="4">
        <v>25</v>
      </c>
      <c r="W297" s="4">
        <v>54</v>
      </c>
      <c r="X297" s="4">
        <v>6</v>
      </c>
      <c r="Y297" s="4">
        <v>24</v>
      </c>
      <c r="Z297" s="4">
        <v>35</v>
      </c>
      <c r="AB297" s="4">
        <v>30</v>
      </c>
      <c r="AC297" s="4">
        <v>25</v>
      </c>
      <c r="AD297" s="4">
        <v>54</v>
      </c>
      <c r="AE297" s="4">
        <v>6</v>
      </c>
      <c r="AF297" s="4">
        <v>24</v>
      </c>
      <c r="AG297" s="4">
        <v>35</v>
      </c>
      <c r="AK297">
        <f t="shared" si="52"/>
        <v>115</v>
      </c>
      <c r="AL297">
        <f t="shared" si="53"/>
        <v>148</v>
      </c>
      <c r="AM297">
        <f t="shared" si="54"/>
        <v>170</v>
      </c>
      <c r="AN297">
        <f t="shared" si="55"/>
        <v>239</v>
      </c>
      <c r="AO297">
        <f t="shared" si="59"/>
        <v>138</v>
      </c>
      <c r="AP297">
        <f t="shared" si="56"/>
        <v>76</v>
      </c>
      <c r="AQ297">
        <f t="shared" si="57"/>
        <v>159</v>
      </c>
      <c r="AS297">
        <f t="shared" si="58"/>
        <v>1045</v>
      </c>
    </row>
    <row r="298" spans="2:45" ht="15.6" x14ac:dyDescent="0.3">
      <c r="B298" s="7" t="s">
        <v>79</v>
      </c>
      <c r="D298" s="4">
        <v>19</v>
      </c>
      <c r="E298" s="4">
        <v>15</v>
      </c>
      <c r="G298" s="11">
        <v>19</v>
      </c>
      <c r="H298" s="11">
        <v>16</v>
      </c>
      <c r="I298" s="11">
        <v>2</v>
      </c>
      <c r="J298" s="11">
        <v>63</v>
      </c>
      <c r="K298" s="11">
        <v>15</v>
      </c>
      <c r="L298" s="11">
        <v>15</v>
      </c>
      <c r="N298" s="4">
        <v>12</v>
      </c>
      <c r="O298" s="4">
        <v>4</v>
      </c>
      <c r="P298" s="4">
        <v>20</v>
      </c>
      <c r="Q298" s="4">
        <v>26</v>
      </c>
      <c r="R298" s="4">
        <v>19</v>
      </c>
      <c r="S298" s="4">
        <v>15</v>
      </c>
      <c r="U298" s="4">
        <v>15</v>
      </c>
      <c r="V298" s="4">
        <v>20</v>
      </c>
      <c r="W298" s="4">
        <v>12</v>
      </c>
      <c r="X298" s="4">
        <v>4</v>
      </c>
      <c r="Y298" s="4">
        <v>22</v>
      </c>
      <c r="Z298" s="4">
        <v>12</v>
      </c>
      <c r="AB298" s="4">
        <v>15</v>
      </c>
      <c r="AC298" s="4">
        <v>20</v>
      </c>
      <c r="AD298" s="4">
        <v>12</v>
      </c>
      <c r="AE298" s="4">
        <v>4</v>
      </c>
      <c r="AF298" s="4">
        <v>22</v>
      </c>
      <c r="AG298" s="4">
        <v>12</v>
      </c>
      <c r="AK298">
        <f t="shared" si="52"/>
        <v>71</v>
      </c>
      <c r="AL298">
        <f t="shared" si="53"/>
        <v>129</v>
      </c>
      <c r="AM298">
        <f t="shared" si="54"/>
        <v>107</v>
      </c>
      <c r="AN298">
        <f t="shared" si="55"/>
        <v>123</v>
      </c>
      <c r="AO298">
        <f t="shared" si="59"/>
        <v>61</v>
      </c>
      <c r="AP298">
        <f t="shared" si="56"/>
        <v>60</v>
      </c>
      <c r="AQ298">
        <f t="shared" si="57"/>
        <v>46</v>
      </c>
      <c r="AS298">
        <f t="shared" si="58"/>
        <v>597</v>
      </c>
    </row>
    <row r="299" spans="2:45" ht="15.6" x14ac:dyDescent="0.3">
      <c r="B299" s="7" t="s">
        <v>80</v>
      </c>
      <c r="D299" s="4">
        <v>26</v>
      </c>
      <c r="E299" s="4">
        <v>87</v>
      </c>
      <c r="G299" s="11">
        <v>65</v>
      </c>
      <c r="H299" s="11">
        <v>87</v>
      </c>
      <c r="I299" s="11">
        <v>60</v>
      </c>
      <c r="J299" s="11">
        <v>60</v>
      </c>
      <c r="K299" s="11">
        <v>87</v>
      </c>
      <c r="L299" s="11">
        <v>87</v>
      </c>
      <c r="N299" s="4">
        <v>0</v>
      </c>
      <c r="O299" s="4">
        <v>78</v>
      </c>
      <c r="P299" s="4">
        <v>36</v>
      </c>
      <c r="Q299" s="4">
        <v>63</v>
      </c>
      <c r="R299" s="4">
        <v>26</v>
      </c>
      <c r="S299" s="4">
        <v>87</v>
      </c>
      <c r="U299" s="4">
        <v>87</v>
      </c>
      <c r="V299" s="4">
        <v>56</v>
      </c>
      <c r="W299" s="4">
        <v>0</v>
      </c>
      <c r="X299" s="4">
        <v>78</v>
      </c>
      <c r="Y299" s="4">
        <v>63</v>
      </c>
      <c r="Z299" s="4">
        <v>96</v>
      </c>
      <c r="AB299" s="4">
        <v>87</v>
      </c>
      <c r="AC299" s="4">
        <v>56</v>
      </c>
      <c r="AD299" s="4">
        <v>0</v>
      </c>
      <c r="AE299" s="4">
        <v>78</v>
      </c>
      <c r="AF299" s="4">
        <v>63</v>
      </c>
      <c r="AG299" s="4">
        <v>96</v>
      </c>
      <c r="AK299">
        <f t="shared" si="52"/>
        <v>325</v>
      </c>
      <c r="AL299">
        <f t="shared" si="53"/>
        <v>348</v>
      </c>
      <c r="AM299">
        <f t="shared" si="54"/>
        <v>319</v>
      </c>
      <c r="AN299">
        <f t="shared" si="55"/>
        <v>617</v>
      </c>
      <c r="AO299">
        <f t="shared" si="59"/>
        <v>239</v>
      </c>
      <c r="AP299">
        <f t="shared" si="56"/>
        <v>277</v>
      </c>
      <c r="AQ299">
        <f t="shared" si="57"/>
        <v>96</v>
      </c>
      <c r="AS299">
        <f t="shared" si="58"/>
        <v>2221</v>
      </c>
    </row>
    <row r="300" spans="2:45" ht="15.6" x14ac:dyDescent="0.3">
      <c r="B300" s="7" t="s">
        <v>81</v>
      </c>
      <c r="D300" s="4">
        <v>120</v>
      </c>
      <c r="E300" s="4">
        <v>168</v>
      </c>
      <c r="G300" s="11">
        <v>85</v>
      </c>
      <c r="H300" s="11">
        <v>170</v>
      </c>
      <c r="I300" s="11">
        <v>92</v>
      </c>
      <c r="J300" s="11">
        <v>100</v>
      </c>
      <c r="K300" s="11">
        <v>168</v>
      </c>
      <c r="L300" s="11">
        <v>168</v>
      </c>
      <c r="N300" s="4">
        <v>123</v>
      </c>
      <c r="O300" s="4">
        <v>100</v>
      </c>
      <c r="P300" s="4">
        <v>69</v>
      </c>
      <c r="Q300" s="4">
        <v>143</v>
      </c>
      <c r="R300" s="4">
        <v>120</v>
      </c>
      <c r="S300" s="4">
        <v>168</v>
      </c>
      <c r="U300" s="4">
        <v>168</v>
      </c>
      <c r="V300" s="4">
        <v>120</v>
      </c>
      <c r="W300" s="4">
        <v>123</v>
      </c>
      <c r="X300" s="4">
        <v>100</v>
      </c>
      <c r="Y300" s="4">
        <v>148</v>
      </c>
      <c r="Z300" s="4">
        <v>185</v>
      </c>
      <c r="AB300" s="4">
        <v>168</v>
      </c>
      <c r="AC300" s="4">
        <v>120</v>
      </c>
      <c r="AD300" s="4">
        <v>123</v>
      </c>
      <c r="AE300" s="4">
        <v>100</v>
      </c>
      <c r="AF300" s="4">
        <v>148</v>
      </c>
      <c r="AG300" s="4">
        <v>185</v>
      </c>
      <c r="AK300">
        <f t="shared" si="52"/>
        <v>635</v>
      </c>
      <c r="AL300">
        <f t="shared" si="53"/>
        <v>728</v>
      </c>
      <c r="AM300">
        <f t="shared" si="54"/>
        <v>842</v>
      </c>
      <c r="AN300">
        <f t="shared" si="55"/>
        <v>1277</v>
      </c>
      <c r="AO300">
        <f t="shared" si="59"/>
        <v>544</v>
      </c>
      <c r="AP300">
        <f t="shared" si="56"/>
        <v>510</v>
      </c>
      <c r="AQ300">
        <f t="shared" si="57"/>
        <v>407</v>
      </c>
      <c r="AS300">
        <f t="shared" si="58"/>
        <v>4943</v>
      </c>
    </row>
    <row r="301" spans="2:45" ht="15.6" x14ac:dyDescent="0.3">
      <c r="B301" s="7" t="s">
        <v>82</v>
      </c>
      <c r="D301" s="4">
        <v>90</v>
      </c>
      <c r="E301" s="4">
        <v>100</v>
      </c>
      <c r="G301" s="11">
        <v>62</v>
      </c>
      <c r="H301" s="11">
        <v>50</v>
      </c>
      <c r="I301" s="11">
        <v>65</v>
      </c>
      <c r="J301" s="11">
        <v>2</v>
      </c>
      <c r="K301" s="11">
        <v>100</v>
      </c>
      <c r="L301" s="11">
        <v>60</v>
      </c>
      <c r="N301" s="4">
        <v>20</v>
      </c>
      <c r="O301" s="4">
        <v>80</v>
      </c>
      <c r="P301" s="4">
        <v>59</v>
      </c>
      <c r="Q301" s="4">
        <v>89</v>
      </c>
      <c r="R301" s="4">
        <v>90</v>
      </c>
      <c r="S301" s="4">
        <v>100</v>
      </c>
      <c r="U301" s="4">
        <v>100</v>
      </c>
      <c r="V301" s="4">
        <v>60</v>
      </c>
      <c r="W301" s="4">
        <v>20</v>
      </c>
      <c r="X301" s="4">
        <v>80</v>
      </c>
      <c r="Y301" s="4">
        <v>123</v>
      </c>
      <c r="Z301" s="4">
        <v>125</v>
      </c>
      <c r="AB301" s="4">
        <v>100</v>
      </c>
      <c r="AC301" s="4">
        <v>60</v>
      </c>
      <c r="AD301" s="4">
        <v>20</v>
      </c>
      <c r="AE301" s="4">
        <v>80</v>
      </c>
      <c r="AF301" s="4">
        <v>123</v>
      </c>
      <c r="AG301" s="4">
        <v>125</v>
      </c>
      <c r="AK301">
        <f t="shared" si="52"/>
        <v>367</v>
      </c>
      <c r="AL301">
        <f t="shared" si="53"/>
        <v>321</v>
      </c>
      <c r="AM301">
        <f t="shared" si="54"/>
        <v>459</v>
      </c>
      <c r="AN301">
        <f t="shared" si="55"/>
        <v>836</v>
      </c>
      <c r="AO301">
        <f t="shared" si="59"/>
        <v>282</v>
      </c>
      <c r="AP301">
        <f t="shared" si="56"/>
        <v>250</v>
      </c>
      <c r="AQ301">
        <f t="shared" si="57"/>
        <v>164</v>
      </c>
      <c r="AS301">
        <f t="shared" si="58"/>
        <v>2679</v>
      </c>
    </row>
    <row r="302" spans="2:45" ht="15.6" x14ac:dyDescent="0.3">
      <c r="B302" s="7" t="s">
        <v>83</v>
      </c>
      <c r="D302" s="4">
        <v>2</v>
      </c>
      <c r="E302" s="4">
        <v>0</v>
      </c>
      <c r="G302" s="11">
        <v>2</v>
      </c>
      <c r="H302" s="11">
        <v>3</v>
      </c>
      <c r="I302" s="11">
        <v>9</v>
      </c>
      <c r="J302" s="11">
        <v>0</v>
      </c>
      <c r="K302" s="11">
        <v>0</v>
      </c>
      <c r="L302" s="11">
        <v>0</v>
      </c>
      <c r="N302" s="4">
        <v>2</v>
      </c>
      <c r="O302" s="4">
        <v>61</v>
      </c>
      <c r="P302" s="4">
        <v>2</v>
      </c>
      <c r="Q302" s="4">
        <v>2</v>
      </c>
      <c r="R302" s="4">
        <v>2</v>
      </c>
      <c r="S302" s="4">
        <v>0</v>
      </c>
      <c r="U302" s="4">
        <v>0</v>
      </c>
      <c r="V302" s="4">
        <v>90</v>
      </c>
      <c r="W302" s="4">
        <v>2</v>
      </c>
      <c r="X302" s="4">
        <v>61</v>
      </c>
      <c r="Y302" s="4">
        <v>2</v>
      </c>
      <c r="Z302" s="4">
        <v>3</v>
      </c>
      <c r="AB302" s="4">
        <v>0</v>
      </c>
      <c r="AC302" s="4">
        <v>90</v>
      </c>
      <c r="AD302" s="4">
        <v>2</v>
      </c>
      <c r="AE302" s="4">
        <v>61</v>
      </c>
      <c r="AF302" s="4">
        <v>2</v>
      </c>
      <c r="AG302" s="4">
        <v>3</v>
      </c>
      <c r="AK302">
        <f t="shared" si="52"/>
        <v>16</v>
      </c>
      <c r="AL302">
        <f t="shared" si="53"/>
        <v>65</v>
      </c>
      <c r="AM302">
        <f t="shared" si="54"/>
        <v>96</v>
      </c>
      <c r="AN302">
        <f t="shared" si="55"/>
        <v>224</v>
      </c>
      <c r="AO302">
        <f t="shared" si="59"/>
        <v>4</v>
      </c>
      <c r="AP302">
        <f t="shared" si="56"/>
        <v>244</v>
      </c>
      <c r="AQ302">
        <f t="shared" si="57"/>
        <v>15</v>
      </c>
      <c r="AS302">
        <f t="shared" si="58"/>
        <v>664</v>
      </c>
    </row>
    <row r="303" spans="2:45" ht="15.6" x14ac:dyDescent="0.3">
      <c r="B303" s="7" t="s">
        <v>84</v>
      </c>
      <c r="D303" s="4">
        <v>80</v>
      </c>
      <c r="E303" s="4">
        <v>90</v>
      </c>
      <c r="G303" s="11">
        <v>32</v>
      </c>
      <c r="H303" s="11">
        <v>90</v>
      </c>
      <c r="I303" s="11">
        <v>56</v>
      </c>
      <c r="J303" s="11">
        <v>90</v>
      </c>
      <c r="K303" s="11">
        <v>90</v>
      </c>
      <c r="L303" s="11">
        <v>90</v>
      </c>
      <c r="N303" s="4">
        <v>25</v>
      </c>
      <c r="O303" s="4">
        <v>25</v>
      </c>
      <c r="P303" s="4">
        <v>80</v>
      </c>
      <c r="Q303" s="4">
        <v>80</v>
      </c>
      <c r="R303" s="4">
        <v>80</v>
      </c>
      <c r="S303" s="4">
        <v>90</v>
      </c>
      <c r="U303" s="4">
        <v>90</v>
      </c>
      <c r="V303" s="4">
        <v>50</v>
      </c>
      <c r="W303" s="4">
        <v>25</v>
      </c>
      <c r="X303" s="4">
        <v>25</v>
      </c>
      <c r="Y303" s="4">
        <v>46</v>
      </c>
      <c r="Z303" s="4">
        <v>96</v>
      </c>
      <c r="AB303" s="4">
        <v>90</v>
      </c>
      <c r="AC303" s="4">
        <v>50</v>
      </c>
      <c r="AD303" s="4">
        <v>25</v>
      </c>
      <c r="AE303" s="4">
        <v>25</v>
      </c>
      <c r="AF303" s="4">
        <v>46</v>
      </c>
      <c r="AG303" s="4">
        <v>96</v>
      </c>
      <c r="AK303">
        <f t="shared" si="52"/>
        <v>348</v>
      </c>
      <c r="AL303">
        <f t="shared" si="53"/>
        <v>400</v>
      </c>
      <c r="AM303">
        <f t="shared" si="54"/>
        <v>415</v>
      </c>
      <c r="AN303">
        <f t="shared" si="55"/>
        <v>499</v>
      </c>
      <c r="AO303">
        <f t="shared" si="59"/>
        <v>237</v>
      </c>
      <c r="AP303">
        <f t="shared" si="56"/>
        <v>215</v>
      </c>
      <c r="AQ303">
        <f t="shared" si="57"/>
        <v>186</v>
      </c>
      <c r="AS303">
        <f t="shared" si="58"/>
        <v>2300</v>
      </c>
    </row>
    <row r="304" spans="2:45" ht="15.6" x14ac:dyDescent="0.3">
      <c r="B304" s="7" t="s">
        <v>85</v>
      </c>
      <c r="D304" s="4">
        <v>36</v>
      </c>
      <c r="E304" s="4">
        <v>100</v>
      </c>
      <c r="G304" s="11">
        <v>5</v>
      </c>
      <c r="H304" s="11">
        <v>100</v>
      </c>
      <c r="I304" s="11">
        <v>90</v>
      </c>
      <c r="J304" s="11">
        <v>100</v>
      </c>
      <c r="K304" s="11">
        <v>50</v>
      </c>
      <c r="L304" s="11">
        <v>100</v>
      </c>
      <c r="N304" s="4">
        <v>3</v>
      </c>
      <c r="O304" s="4">
        <v>45</v>
      </c>
      <c r="P304" s="4">
        <v>120</v>
      </c>
      <c r="Q304" s="4">
        <v>93</v>
      </c>
      <c r="R304" s="4">
        <v>36</v>
      </c>
      <c r="S304" s="4">
        <v>100</v>
      </c>
      <c r="U304" s="4">
        <v>100</v>
      </c>
      <c r="V304" s="4">
        <v>20</v>
      </c>
      <c r="W304" s="4">
        <v>3</v>
      </c>
      <c r="X304" s="4">
        <v>45</v>
      </c>
      <c r="Y304" s="4">
        <v>80</v>
      </c>
      <c r="Z304" s="4">
        <v>85</v>
      </c>
      <c r="AB304" s="4">
        <v>100</v>
      </c>
      <c r="AC304" s="4">
        <v>20</v>
      </c>
      <c r="AD304" s="4">
        <v>3</v>
      </c>
      <c r="AE304" s="4">
        <v>45</v>
      </c>
      <c r="AF304" s="4">
        <v>80</v>
      </c>
      <c r="AG304" s="4">
        <v>85</v>
      </c>
      <c r="AK304">
        <f t="shared" si="52"/>
        <v>331</v>
      </c>
      <c r="AL304">
        <f t="shared" si="53"/>
        <v>418</v>
      </c>
      <c r="AM304">
        <f t="shared" si="54"/>
        <v>352</v>
      </c>
      <c r="AN304">
        <f t="shared" si="55"/>
        <v>543</v>
      </c>
      <c r="AO304">
        <f t="shared" si="59"/>
        <v>208</v>
      </c>
      <c r="AP304">
        <f t="shared" si="56"/>
        <v>185</v>
      </c>
      <c r="AQ304">
        <f t="shared" si="57"/>
        <v>216</v>
      </c>
      <c r="AS304">
        <f t="shared" si="58"/>
        <v>2253</v>
      </c>
    </row>
    <row r="305" spans="2:45" ht="15.6" x14ac:dyDescent="0.3">
      <c r="B305" s="7" t="s">
        <v>86</v>
      </c>
      <c r="D305" s="4">
        <v>5</v>
      </c>
      <c r="E305" s="4">
        <v>2</v>
      </c>
      <c r="G305" s="11">
        <v>35</v>
      </c>
      <c r="H305" s="11">
        <v>2</v>
      </c>
      <c r="I305" s="11">
        <v>2</v>
      </c>
      <c r="J305" s="11">
        <v>2</v>
      </c>
      <c r="K305" s="11">
        <v>63</v>
      </c>
      <c r="L305" s="11">
        <v>2</v>
      </c>
      <c r="N305" s="4">
        <v>4</v>
      </c>
      <c r="O305" s="4">
        <v>8</v>
      </c>
      <c r="P305" s="4">
        <v>0</v>
      </c>
      <c r="Q305" s="4">
        <v>3</v>
      </c>
      <c r="R305" s="4">
        <v>5</v>
      </c>
      <c r="S305" s="4">
        <v>2</v>
      </c>
      <c r="U305" s="4">
        <v>2</v>
      </c>
      <c r="V305" s="4">
        <v>5</v>
      </c>
      <c r="W305" s="4">
        <v>4</v>
      </c>
      <c r="X305" s="4">
        <v>8</v>
      </c>
      <c r="Y305" s="4">
        <v>6</v>
      </c>
      <c r="Z305" s="4">
        <v>13</v>
      </c>
      <c r="AB305" s="4">
        <v>2</v>
      </c>
      <c r="AC305" s="4">
        <v>5</v>
      </c>
      <c r="AD305" s="4">
        <v>4</v>
      </c>
      <c r="AE305" s="4">
        <v>8</v>
      </c>
      <c r="AF305" s="4">
        <v>6</v>
      </c>
      <c r="AG305" s="4">
        <v>13</v>
      </c>
      <c r="AK305">
        <f t="shared" si="52"/>
        <v>46</v>
      </c>
      <c r="AL305">
        <f t="shared" si="53"/>
        <v>79</v>
      </c>
      <c r="AM305">
        <f t="shared" si="54"/>
        <v>21</v>
      </c>
      <c r="AN305">
        <f t="shared" si="55"/>
        <v>65</v>
      </c>
      <c r="AO305">
        <f t="shared" si="59"/>
        <v>43</v>
      </c>
      <c r="AP305">
        <f t="shared" si="56"/>
        <v>20</v>
      </c>
      <c r="AQ305">
        <f t="shared" si="57"/>
        <v>10</v>
      </c>
      <c r="AS305">
        <f t="shared" si="58"/>
        <v>284</v>
      </c>
    </row>
    <row r="306" spans="2:45" ht="15.6" x14ac:dyDescent="0.3">
      <c r="B306" s="7" t="s">
        <v>87</v>
      </c>
      <c r="D306" s="4">
        <v>16</v>
      </c>
      <c r="E306" s="4">
        <v>16</v>
      </c>
      <c r="G306" s="11">
        <v>46</v>
      </c>
      <c r="H306" s="11">
        <v>16</v>
      </c>
      <c r="I306" s="11">
        <v>16</v>
      </c>
      <c r="J306" s="11">
        <v>16</v>
      </c>
      <c r="K306" s="11">
        <v>12</v>
      </c>
      <c r="L306" s="11">
        <v>16</v>
      </c>
      <c r="N306" s="4">
        <v>20</v>
      </c>
      <c r="O306" s="4">
        <v>17</v>
      </c>
      <c r="P306" s="4">
        <v>0</v>
      </c>
      <c r="Q306" s="4">
        <v>14</v>
      </c>
      <c r="R306" s="4">
        <v>16</v>
      </c>
      <c r="S306" s="4">
        <v>16</v>
      </c>
      <c r="U306" s="4">
        <v>16</v>
      </c>
      <c r="V306" s="4">
        <v>6</v>
      </c>
      <c r="W306" s="4">
        <v>20</v>
      </c>
      <c r="X306" s="4">
        <v>17</v>
      </c>
      <c r="Y306" s="4">
        <v>15</v>
      </c>
      <c r="Z306" s="4">
        <v>12</v>
      </c>
      <c r="AB306" s="4">
        <v>16</v>
      </c>
      <c r="AC306" s="4">
        <v>6</v>
      </c>
      <c r="AD306" s="4">
        <v>20</v>
      </c>
      <c r="AE306" s="4">
        <v>17</v>
      </c>
      <c r="AF306" s="4">
        <v>15</v>
      </c>
      <c r="AG306" s="4">
        <v>12</v>
      </c>
      <c r="AK306">
        <f t="shared" si="52"/>
        <v>110</v>
      </c>
      <c r="AL306">
        <f t="shared" si="53"/>
        <v>81</v>
      </c>
      <c r="AM306">
        <f t="shared" si="54"/>
        <v>88</v>
      </c>
      <c r="AN306">
        <f t="shared" si="55"/>
        <v>130</v>
      </c>
      <c r="AO306">
        <f t="shared" si="59"/>
        <v>98</v>
      </c>
      <c r="AP306">
        <f t="shared" si="56"/>
        <v>45</v>
      </c>
      <c r="AQ306">
        <f t="shared" si="57"/>
        <v>56</v>
      </c>
      <c r="AS306">
        <f t="shared" si="58"/>
        <v>608</v>
      </c>
    </row>
    <row r="307" spans="2:45" ht="15.6" x14ac:dyDescent="0.3">
      <c r="B307" s="7" t="s">
        <v>88</v>
      </c>
      <c r="D307" s="4">
        <v>15</v>
      </c>
      <c r="E307" s="4">
        <v>20</v>
      </c>
      <c r="G307" s="11">
        <v>2</v>
      </c>
      <c r="H307" s="11">
        <v>20</v>
      </c>
      <c r="I307" s="11">
        <v>20</v>
      </c>
      <c r="J307" s="11">
        <v>20</v>
      </c>
      <c r="K307" s="11">
        <v>32</v>
      </c>
      <c r="L307" s="11">
        <v>20</v>
      </c>
      <c r="N307" s="4">
        <v>4</v>
      </c>
      <c r="O307" s="4">
        <v>4</v>
      </c>
      <c r="P307" s="4">
        <v>25</v>
      </c>
      <c r="Q307" s="4">
        <v>15</v>
      </c>
      <c r="R307" s="4">
        <v>15</v>
      </c>
      <c r="S307" s="4">
        <v>20</v>
      </c>
      <c r="U307" s="4">
        <v>20</v>
      </c>
      <c r="V307" s="4">
        <v>20</v>
      </c>
      <c r="W307" s="4">
        <v>4</v>
      </c>
      <c r="X307" s="4">
        <v>4</v>
      </c>
      <c r="Y307" s="4">
        <v>13</v>
      </c>
      <c r="Z307" s="4">
        <v>20</v>
      </c>
      <c r="AB307" s="4">
        <v>20</v>
      </c>
      <c r="AC307" s="4">
        <v>20</v>
      </c>
      <c r="AD307" s="4">
        <v>4</v>
      </c>
      <c r="AE307" s="4">
        <v>4</v>
      </c>
      <c r="AF307" s="4">
        <v>13</v>
      </c>
      <c r="AG307" s="4">
        <v>20</v>
      </c>
      <c r="AK307">
        <f t="shared" si="52"/>
        <v>77</v>
      </c>
      <c r="AL307">
        <f t="shared" si="53"/>
        <v>105</v>
      </c>
      <c r="AM307">
        <f t="shared" si="54"/>
        <v>94</v>
      </c>
      <c r="AN307">
        <f t="shared" si="55"/>
        <v>118</v>
      </c>
      <c r="AO307">
        <f t="shared" si="59"/>
        <v>46</v>
      </c>
      <c r="AP307">
        <f t="shared" si="56"/>
        <v>64</v>
      </c>
      <c r="AQ307">
        <f t="shared" si="57"/>
        <v>53</v>
      </c>
      <c r="AS307">
        <f t="shared" si="58"/>
        <v>557</v>
      </c>
    </row>
    <row r="308" spans="2:45" ht="15.6" x14ac:dyDescent="0.3">
      <c r="B308" s="7" t="s">
        <v>89</v>
      </c>
      <c r="D308" s="4">
        <v>8</v>
      </c>
      <c r="E308" s="4">
        <v>15</v>
      </c>
      <c r="G308" s="11">
        <v>5</v>
      </c>
      <c r="H308" s="11">
        <v>15</v>
      </c>
      <c r="I308" s="11">
        <v>15</v>
      </c>
      <c r="J308" s="11">
        <v>15</v>
      </c>
      <c r="K308" s="11">
        <v>16</v>
      </c>
      <c r="L308" s="11">
        <v>15</v>
      </c>
      <c r="N308" s="4">
        <v>6</v>
      </c>
      <c r="O308" s="4">
        <v>5</v>
      </c>
      <c r="P308" s="4">
        <v>19</v>
      </c>
      <c r="Q308" s="4">
        <v>18</v>
      </c>
      <c r="R308" s="4">
        <v>8</v>
      </c>
      <c r="S308" s="4">
        <v>15</v>
      </c>
      <c r="U308" s="4">
        <v>15</v>
      </c>
      <c r="V308" s="4">
        <v>20</v>
      </c>
      <c r="W308" s="4">
        <v>6</v>
      </c>
      <c r="X308" s="4">
        <v>5</v>
      </c>
      <c r="Y308" s="4">
        <v>14</v>
      </c>
      <c r="Z308" s="4">
        <v>15</v>
      </c>
      <c r="AB308" s="4">
        <v>15</v>
      </c>
      <c r="AC308" s="4">
        <v>20</v>
      </c>
      <c r="AD308" s="4">
        <v>6</v>
      </c>
      <c r="AE308" s="4">
        <v>5</v>
      </c>
      <c r="AF308" s="4">
        <v>14</v>
      </c>
      <c r="AG308" s="4">
        <v>15</v>
      </c>
      <c r="AK308">
        <f t="shared" si="52"/>
        <v>58</v>
      </c>
      <c r="AL308">
        <f t="shared" si="53"/>
        <v>76</v>
      </c>
      <c r="AM308">
        <f t="shared" si="54"/>
        <v>82</v>
      </c>
      <c r="AN308">
        <f t="shared" si="55"/>
        <v>109</v>
      </c>
      <c r="AO308">
        <f t="shared" si="59"/>
        <v>41</v>
      </c>
      <c r="AP308">
        <f t="shared" si="56"/>
        <v>60</v>
      </c>
      <c r="AQ308">
        <f t="shared" si="57"/>
        <v>46</v>
      </c>
      <c r="AS308">
        <f t="shared" si="58"/>
        <v>472</v>
      </c>
    </row>
    <row r="309" spans="2:45" ht="15.6" x14ac:dyDescent="0.3">
      <c r="B309" s="7" t="s">
        <v>90</v>
      </c>
      <c r="D309" s="4">
        <v>42</v>
      </c>
      <c r="E309" s="4">
        <v>20</v>
      </c>
      <c r="G309" s="11">
        <v>70</v>
      </c>
      <c r="H309" s="11">
        <v>20</v>
      </c>
      <c r="I309" s="11">
        <v>20</v>
      </c>
      <c r="J309" s="11">
        <v>20</v>
      </c>
      <c r="K309" s="11">
        <v>15</v>
      </c>
      <c r="L309" s="11">
        <v>20</v>
      </c>
      <c r="N309" s="4">
        <v>12</v>
      </c>
      <c r="O309" s="4">
        <v>22</v>
      </c>
      <c r="P309" s="4">
        <v>19</v>
      </c>
      <c r="Q309" s="4">
        <v>22</v>
      </c>
      <c r="R309" s="4">
        <v>42</v>
      </c>
      <c r="S309" s="4">
        <v>20</v>
      </c>
      <c r="U309" s="4">
        <v>20</v>
      </c>
      <c r="V309" s="4">
        <v>16</v>
      </c>
      <c r="W309" s="4">
        <v>12</v>
      </c>
      <c r="X309" s="4">
        <v>22</v>
      </c>
      <c r="Y309" s="4">
        <v>14</v>
      </c>
      <c r="Z309" s="4">
        <v>20</v>
      </c>
      <c r="AB309" s="4">
        <v>20</v>
      </c>
      <c r="AC309" s="4">
        <v>16</v>
      </c>
      <c r="AD309" s="4">
        <v>12</v>
      </c>
      <c r="AE309" s="4">
        <v>22</v>
      </c>
      <c r="AF309" s="4">
        <v>14</v>
      </c>
      <c r="AG309" s="4">
        <v>20</v>
      </c>
      <c r="AK309">
        <f t="shared" si="52"/>
        <v>172</v>
      </c>
      <c r="AL309">
        <f t="shared" si="53"/>
        <v>108</v>
      </c>
      <c r="AM309">
        <f t="shared" si="54"/>
        <v>132</v>
      </c>
      <c r="AN309">
        <f t="shared" si="55"/>
        <v>160</v>
      </c>
      <c r="AO309">
        <f t="shared" si="59"/>
        <v>122</v>
      </c>
      <c r="AP309">
        <f t="shared" si="56"/>
        <v>74</v>
      </c>
      <c r="AQ309">
        <f t="shared" si="57"/>
        <v>63</v>
      </c>
      <c r="AS309">
        <f t="shared" si="58"/>
        <v>831</v>
      </c>
    </row>
    <row r="310" spans="2:45" ht="15.6" x14ac:dyDescent="0.3">
      <c r="B310" s="7" t="s">
        <v>91</v>
      </c>
      <c r="D310" s="4">
        <v>25</v>
      </c>
      <c r="E310" s="4">
        <v>35</v>
      </c>
      <c r="G310" s="11">
        <v>26</v>
      </c>
      <c r="H310" s="11">
        <v>35</v>
      </c>
      <c r="I310" s="11">
        <v>25</v>
      </c>
      <c r="J310" s="11">
        <v>35</v>
      </c>
      <c r="K310" s="11">
        <v>35</v>
      </c>
      <c r="L310" s="11">
        <v>35</v>
      </c>
      <c r="N310" s="4">
        <v>20</v>
      </c>
      <c r="O310" s="4">
        <v>63</v>
      </c>
      <c r="P310" s="4">
        <v>26</v>
      </c>
      <c r="Q310" s="4">
        <v>13</v>
      </c>
      <c r="R310" s="4">
        <v>25</v>
      </c>
      <c r="S310" s="4">
        <v>35</v>
      </c>
      <c r="U310" s="4">
        <v>35</v>
      </c>
      <c r="V310" s="4">
        <v>15</v>
      </c>
      <c r="W310" s="4">
        <v>20</v>
      </c>
      <c r="X310" s="4">
        <v>63</v>
      </c>
      <c r="Y310" s="4">
        <v>36</v>
      </c>
      <c r="Z310" s="4">
        <v>35</v>
      </c>
      <c r="AB310" s="4">
        <v>35</v>
      </c>
      <c r="AC310" s="4">
        <v>15</v>
      </c>
      <c r="AD310" s="4">
        <v>20</v>
      </c>
      <c r="AE310" s="4">
        <v>63</v>
      </c>
      <c r="AF310" s="4">
        <v>36</v>
      </c>
      <c r="AG310" s="4">
        <v>35</v>
      </c>
      <c r="AK310">
        <f t="shared" si="52"/>
        <v>146</v>
      </c>
      <c r="AL310">
        <f t="shared" si="53"/>
        <v>214</v>
      </c>
      <c r="AM310">
        <f t="shared" si="54"/>
        <v>143</v>
      </c>
      <c r="AN310">
        <f t="shared" si="55"/>
        <v>338</v>
      </c>
      <c r="AO310">
        <f t="shared" si="59"/>
        <v>116</v>
      </c>
      <c r="AP310">
        <f t="shared" si="56"/>
        <v>128</v>
      </c>
      <c r="AQ310">
        <f t="shared" si="57"/>
        <v>91</v>
      </c>
      <c r="AS310">
        <f t="shared" si="58"/>
        <v>1176</v>
      </c>
    </row>
    <row r="311" spans="2:45" ht="15.6" x14ac:dyDescent="0.3">
      <c r="B311" s="7" t="s">
        <v>92</v>
      </c>
      <c r="D311" s="4">
        <v>3</v>
      </c>
      <c r="E311" s="4">
        <v>5</v>
      </c>
      <c r="G311" s="11">
        <v>13</v>
      </c>
      <c r="H311" s="11">
        <v>5</v>
      </c>
      <c r="I311" s="11">
        <v>3</v>
      </c>
      <c r="J311" s="11">
        <v>1</v>
      </c>
      <c r="K311" s="11">
        <v>5</v>
      </c>
      <c r="L311" s="11">
        <v>5</v>
      </c>
      <c r="N311" s="4">
        <v>2</v>
      </c>
      <c r="O311" s="4">
        <v>5</v>
      </c>
      <c r="P311" s="4">
        <v>6</v>
      </c>
      <c r="Q311" s="4">
        <v>6</v>
      </c>
      <c r="R311" s="4">
        <v>3</v>
      </c>
      <c r="S311" s="4">
        <v>5</v>
      </c>
      <c r="U311" s="4">
        <v>5</v>
      </c>
      <c r="V311" s="4">
        <v>8</v>
      </c>
      <c r="W311" s="4">
        <v>2</v>
      </c>
      <c r="X311" s="4">
        <v>5</v>
      </c>
      <c r="Y311" s="4">
        <v>6</v>
      </c>
      <c r="Z311" s="4">
        <v>4</v>
      </c>
      <c r="AB311" s="4">
        <v>5</v>
      </c>
      <c r="AC311" s="4">
        <v>8</v>
      </c>
      <c r="AD311" s="4">
        <v>2</v>
      </c>
      <c r="AE311" s="4">
        <v>5</v>
      </c>
      <c r="AF311" s="4">
        <v>6</v>
      </c>
      <c r="AG311" s="4">
        <v>4</v>
      </c>
      <c r="AK311">
        <f t="shared" si="52"/>
        <v>29</v>
      </c>
      <c r="AL311">
        <f t="shared" si="53"/>
        <v>24</v>
      </c>
      <c r="AM311">
        <f t="shared" si="54"/>
        <v>29</v>
      </c>
      <c r="AN311">
        <f t="shared" si="55"/>
        <v>45</v>
      </c>
      <c r="AO311">
        <f t="shared" si="59"/>
        <v>25</v>
      </c>
      <c r="AP311">
        <f t="shared" si="56"/>
        <v>26</v>
      </c>
      <c r="AQ311">
        <f t="shared" si="57"/>
        <v>13</v>
      </c>
      <c r="AS311">
        <f t="shared" si="58"/>
        <v>191</v>
      </c>
    </row>
    <row r="312" spans="2:45" ht="15.6" x14ac:dyDescent="0.3">
      <c r="B312" s="7" t="s">
        <v>93</v>
      </c>
      <c r="D312" s="4">
        <v>6</v>
      </c>
      <c r="E312" s="4">
        <v>6</v>
      </c>
      <c r="G312" s="11">
        <v>9</v>
      </c>
      <c r="H312" s="11">
        <v>10</v>
      </c>
      <c r="I312" s="11">
        <v>6</v>
      </c>
      <c r="J312" s="11">
        <v>6</v>
      </c>
      <c r="K312" s="11">
        <v>6</v>
      </c>
      <c r="L312" s="11">
        <v>6</v>
      </c>
      <c r="N312" s="4">
        <v>6</v>
      </c>
      <c r="O312" s="4">
        <v>8</v>
      </c>
      <c r="P312" s="4">
        <v>2</v>
      </c>
      <c r="Q312" s="4">
        <v>5</v>
      </c>
      <c r="R312" s="4">
        <v>6</v>
      </c>
      <c r="S312" s="4">
        <v>6</v>
      </c>
      <c r="U312" s="4">
        <v>6</v>
      </c>
      <c r="V312" s="4">
        <v>2</v>
      </c>
      <c r="W312" s="4">
        <v>6</v>
      </c>
      <c r="X312" s="4">
        <v>8</v>
      </c>
      <c r="Y312" s="4">
        <v>4</v>
      </c>
      <c r="Z312" s="4">
        <v>5</v>
      </c>
      <c r="AB312" s="4">
        <v>6</v>
      </c>
      <c r="AC312" s="4">
        <v>2</v>
      </c>
      <c r="AD312" s="4">
        <v>6</v>
      </c>
      <c r="AE312" s="4">
        <v>8</v>
      </c>
      <c r="AF312" s="4">
        <v>4</v>
      </c>
      <c r="AG312" s="4">
        <v>5</v>
      </c>
      <c r="AK312">
        <f t="shared" si="52"/>
        <v>37</v>
      </c>
      <c r="AL312">
        <f t="shared" si="53"/>
        <v>34</v>
      </c>
      <c r="AM312">
        <f t="shared" si="54"/>
        <v>31</v>
      </c>
      <c r="AN312">
        <f t="shared" si="55"/>
        <v>48</v>
      </c>
      <c r="AO312">
        <f t="shared" si="59"/>
        <v>27</v>
      </c>
      <c r="AP312">
        <f t="shared" si="56"/>
        <v>22</v>
      </c>
      <c r="AQ312">
        <f t="shared" si="57"/>
        <v>20</v>
      </c>
      <c r="AS312">
        <f t="shared" si="58"/>
        <v>219</v>
      </c>
    </row>
    <row r="313" spans="2:45" ht="15.6" x14ac:dyDescent="0.3">
      <c r="B313" s="7" t="s">
        <v>94</v>
      </c>
      <c r="D313" s="4">
        <v>15</v>
      </c>
      <c r="E313" s="4">
        <v>5</v>
      </c>
      <c r="G313" s="11">
        <v>2</v>
      </c>
      <c r="H313" s="11">
        <v>6</v>
      </c>
      <c r="I313" s="11">
        <v>4</v>
      </c>
      <c r="J313" s="11">
        <v>5</v>
      </c>
      <c r="K313" s="11">
        <v>5</v>
      </c>
      <c r="L313" s="11">
        <v>5</v>
      </c>
      <c r="N313" s="4">
        <v>2</v>
      </c>
      <c r="O313" s="4">
        <v>9</v>
      </c>
      <c r="P313" s="4">
        <v>3</v>
      </c>
      <c r="Q313" s="4">
        <v>8</v>
      </c>
      <c r="R313" s="4">
        <v>15</v>
      </c>
      <c r="S313" s="4">
        <v>5</v>
      </c>
      <c r="U313" s="4">
        <v>5</v>
      </c>
      <c r="V313" s="4">
        <v>5</v>
      </c>
      <c r="W313" s="4">
        <v>2</v>
      </c>
      <c r="X313" s="4">
        <v>9</v>
      </c>
      <c r="Y313" s="4">
        <v>11</v>
      </c>
      <c r="Z313" s="4">
        <v>9</v>
      </c>
      <c r="AB313" s="4">
        <v>5</v>
      </c>
      <c r="AC313" s="4">
        <v>5</v>
      </c>
      <c r="AD313" s="4">
        <v>2</v>
      </c>
      <c r="AE313" s="4">
        <v>9</v>
      </c>
      <c r="AF313" s="4">
        <v>11</v>
      </c>
      <c r="AG313" s="4">
        <v>9</v>
      </c>
      <c r="AK313">
        <f t="shared" si="52"/>
        <v>32</v>
      </c>
      <c r="AL313">
        <f t="shared" si="53"/>
        <v>29</v>
      </c>
      <c r="AM313">
        <f t="shared" si="54"/>
        <v>40</v>
      </c>
      <c r="AN313">
        <f t="shared" si="55"/>
        <v>70</v>
      </c>
      <c r="AO313">
        <f t="shared" si="59"/>
        <v>14</v>
      </c>
      <c r="AP313">
        <f t="shared" si="56"/>
        <v>25</v>
      </c>
      <c r="AQ313">
        <f t="shared" si="57"/>
        <v>11</v>
      </c>
      <c r="AS313">
        <f t="shared" si="58"/>
        <v>221</v>
      </c>
    </row>
    <row r="314" spans="2:45" ht="15.6" x14ac:dyDescent="0.3">
      <c r="B314" s="7" t="s">
        <v>95</v>
      </c>
      <c r="D314" s="4">
        <v>11</v>
      </c>
      <c r="E314" s="4">
        <v>15</v>
      </c>
      <c r="G314" s="11">
        <v>16</v>
      </c>
      <c r="H314" s="11">
        <v>13</v>
      </c>
      <c r="I314" s="11">
        <v>19</v>
      </c>
      <c r="J314" s="11">
        <v>15</v>
      </c>
      <c r="K314" s="11">
        <v>12</v>
      </c>
      <c r="L314" s="11">
        <v>15</v>
      </c>
      <c r="N314" s="4">
        <v>3</v>
      </c>
      <c r="O314" s="4">
        <v>15</v>
      </c>
      <c r="P314" s="4">
        <v>12</v>
      </c>
      <c r="Q314" s="4">
        <v>16</v>
      </c>
      <c r="R314" s="4">
        <v>11</v>
      </c>
      <c r="S314" s="4">
        <v>15</v>
      </c>
      <c r="U314" s="4">
        <v>15</v>
      </c>
      <c r="V314" s="4">
        <v>6</v>
      </c>
      <c r="W314" s="4">
        <v>3</v>
      </c>
      <c r="X314" s="4">
        <v>15</v>
      </c>
      <c r="Y314" s="4">
        <v>13</v>
      </c>
      <c r="Z314" s="4">
        <v>14</v>
      </c>
      <c r="AB314" s="4">
        <v>15</v>
      </c>
      <c r="AC314" s="4">
        <v>6</v>
      </c>
      <c r="AD314" s="4">
        <v>3</v>
      </c>
      <c r="AE314" s="4">
        <v>15</v>
      </c>
      <c r="AF314" s="4">
        <v>13</v>
      </c>
      <c r="AG314" s="4">
        <v>14</v>
      </c>
      <c r="AK314">
        <f t="shared" si="52"/>
        <v>74</v>
      </c>
      <c r="AL314">
        <f t="shared" si="53"/>
        <v>72</v>
      </c>
      <c r="AM314">
        <f t="shared" si="54"/>
        <v>66</v>
      </c>
      <c r="AN314">
        <f t="shared" si="55"/>
        <v>108</v>
      </c>
      <c r="AO314">
        <f t="shared" si="59"/>
        <v>49</v>
      </c>
      <c r="AP314">
        <f t="shared" si="56"/>
        <v>40</v>
      </c>
      <c r="AQ314">
        <f t="shared" si="57"/>
        <v>37</v>
      </c>
      <c r="AS314">
        <f t="shared" si="58"/>
        <v>446</v>
      </c>
    </row>
    <row r="315" spans="2:45" ht="15.6" x14ac:dyDescent="0.3">
      <c r="B315" s="7" t="s">
        <v>96</v>
      </c>
      <c r="D315" s="4">
        <v>13</v>
      </c>
      <c r="E315" s="4">
        <v>10</v>
      </c>
      <c r="G315" s="11">
        <v>13</v>
      </c>
      <c r="H315" s="11">
        <v>21</v>
      </c>
      <c r="I315" s="11">
        <v>21</v>
      </c>
      <c r="J315" s="11">
        <v>10</v>
      </c>
      <c r="K315" s="11">
        <v>13</v>
      </c>
      <c r="L315" s="11">
        <v>10</v>
      </c>
      <c r="N315" s="4">
        <v>8</v>
      </c>
      <c r="O315" s="4">
        <v>26</v>
      </c>
      <c r="P315" s="4">
        <v>5</v>
      </c>
      <c r="Q315" s="4">
        <v>11</v>
      </c>
      <c r="R315" s="4">
        <v>13</v>
      </c>
      <c r="S315" s="4">
        <v>10</v>
      </c>
      <c r="U315" s="4">
        <v>10</v>
      </c>
      <c r="V315" s="4">
        <v>3</v>
      </c>
      <c r="W315" s="4">
        <v>8</v>
      </c>
      <c r="X315" s="4">
        <v>26</v>
      </c>
      <c r="Y315" s="4">
        <v>12</v>
      </c>
      <c r="Z315" s="4">
        <v>16</v>
      </c>
      <c r="AB315" s="4">
        <v>10</v>
      </c>
      <c r="AC315" s="4">
        <v>3</v>
      </c>
      <c r="AD315" s="4">
        <v>8</v>
      </c>
      <c r="AE315" s="4">
        <v>26</v>
      </c>
      <c r="AF315" s="4">
        <v>12</v>
      </c>
      <c r="AG315" s="4">
        <v>16</v>
      </c>
      <c r="AK315">
        <f t="shared" si="52"/>
        <v>78</v>
      </c>
      <c r="AL315">
        <f t="shared" si="53"/>
        <v>72</v>
      </c>
      <c r="AM315">
        <f t="shared" si="54"/>
        <v>55</v>
      </c>
      <c r="AN315">
        <f t="shared" si="55"/>
        <v>129</v>
      </c>
      <c r="AO315">
        <f t="shared" si="59"/>
        <v>41</v>
      </c>
      <c r="AP315">
        <f t="shared" si="56"/>
        <v>53</v>
      </c>
      <c r="AQ315">
        <f t="shared" si="57"/>
        <v>42</v>
      </c>
      <c r="AS315">
        <f t="shared" si="58"/>
        <v>470</v>
      </c>
    </row>
    <row r="316" spans="2:45" ht="15.6" x14ac:dyDescent="0.3">
      <c r="B316" s="7" t="s">
        <v>97</v>
      </c>
      <c r="D316" s="4">
        <v>12</v>
      </c>
      <c r="E316" s="4">
        <v>13</v>
      </c>
      <c r="G316" s="11">
        <v>20</v>
      </c>
      <c r="H316" s="11">
        <v>15</v>
      </c>
      <c r="I316" s="11">
        <v>12</v>
      </c>
      <c r="J316" s="11">
        <v>13</v>
      </c>
      <c r="K316" s="11">
        <v>13</v>
      </c>
      <c r="L316" s="11">
        <v>13</v>
      </c>
      <c r="N316" s="4">
        <v>10</v>
      </c>
      <c r="O316" s="4">
        <v>25</v>
      </c>
      <c r="P316" s="4">
        <v>9</v>
      </c>
      <c r="Q316" s="4">
        <v>14</v>
      </c>
      <c r="R316" s="4">
        <v>12</v>
      </c>
      <c r="S316" s="4">
        <v>13</v>
      </c>
      <c r="U316" s="4">
        <v>13</v>
      </c>
      <c r="V316" s="4">
        <v>10</v>
      </c>
      <c r="W316" s="4">
        <v>10</v>
      </c>
      <c r="X316" s="4">
        <v>25</v>
      </c>
      <c r="Y316" s="4">
        <v>13</v>
      </c>
      <c r="Z316" s="4">
        <v>13</v>
      </c>
      <c r="AB316" s="4">
        <v>13</v>
      </c>
      <c r="AC316" s="4">
        <v>10</v>
      </c>
      <c r="AD316" s="4">
        <v>10</v>
      </c>
      <c r="AE316" s="4">
        <v>25</v>
      </c>
      <c r="AF316" s="4">
        <v>13</v>
      </c>
      <c r="AG316" s="4">
        <v>13</v>
      </c>
      <c r="AK316">
        <f t="shared" si="52"/>
        <v>72</v>
      </c>
      <c r="AL316">
        <f t="shared" si="53"/>
        <v>83</v>
      </c>
      <c r="AM316">
        <f t="shared" si="54"/>
        <v>72</v>
      </c>
      <c r="AN316">
        <f t="shared" si="55"/>
        <v>135</v>
      </c>
      <c r="AO316">
        <f t="shared" si="59"/>
        <v>56</v>
      </c>
      <c r="AP316">
        <f t="shared" si="56"/>
        <v>60</v>
      </c>
      <c r="AQ316">
        <f t="shared" si="57"/>
        <v>41</v>
      </c>
      <c r="AS316">
        <f t="shared" si="58"/>
        <v>519</v>
      </c>
    </row>
    <row r="317" spans="2:45" ht="15.6" x14ac:dyDescent="0.3">
      <c r="B317" s="7" t="s">
        <v>98</v>
      </c>
      <c r="D317" s="4">
        <v>14</v>
      </c>
      <c r="E317" s="4">
        <v>15</v>
      </c>
      <c r="G317" s="11">
        <v>13</v>
      </c>
      <c r="H317" s="11">
        <v>16</v>
      </c>
      <c r="I317" s="11">
        <v>35</v>
      </c>
      <c r="J317" s="11">
        <v>15</v>
      </c>
      <c r="K317" s="11">
        <v>15</v>
      </c>
      <c r="L317" s="11">
        <v>15</v>
      </c>
      <c r="N317" s="4">
        <v>5</v>
      </c>
      <c r="O317" s="4">
        <v>6</v>
      </c>
      <c r="P317" s="4">
        <v>12</v>
      </c>
      <c r="Q317" s="4">
        <v>16</v>
      </c>
      <c r="R317" s="4">
        <v>14</v>
      </c>
      <c r="S317" s="4">
        <v>15</v>
      </c>
      <c r="U317" s="4">
        <v>15</v>
      </c>
      <c r="V317" s="4">
        <v>13</v>
      </c>
      <c r="W317" s="4">
        <v>5</v>
      </c>
      <c r="X317" s="4">
        <v>6</v>
      </c>
      <c r="Y317" s="4">
        <v>16</v>
      </c>
      <c r="Z317" s="4">
        <v>13</v>
      </c>
      <c r="AB317" s="4">
        <v>15</v>
      </c>
      <c r="AC317" s="4">
        <v>13</v>
      </c>
      <c r="AD317" s="4">
        <v>5</v>
      </c>
      <c r="AE317" s="4">
        <v>6</v>
      </c>
      <c r="AF317" s="4">
        <v>16</v>
      </c>
      <c r="AG317" s="4">
        <v>13</v>
      </c>
      <c r="AK317">
        <f t="shared" si="52"/>
        <v>93</v>
      </c>
      <c r="AL317">
        <f t="shared" si="53"/>
        <v>68</v>
      </c>
      <c r="AM317">
        <f t="shared" si="54"/>
        <v>78</v>
      </c>
      <c r="AN317">
        <f t="shared" si="55"/>
        <v>103</v>
      </c>
      <c r="AO317">
        <f t="shared" si="59"/>
        <v>48</v>
      </c>
      <c r="AP317">
        <f t="shared" si="56"/>
        <v>48</v>
      </c>
      <c r="AQ317">
        <f t="shared" si="57"/>
        <v>57</v>
      </c>
      <c r="AS317">
        <f t="shared" si="58"/>
        <v>495</v>
      </c>
    </row>
    <row r="318" spans="2:45" ht="15.6" x14ac:dyDescent="0.3">
      <c r="B318" s="7" t="s">
        <v>99</v>
      </c>
      <c r="D318" s="4">
        <v>11</v>
      </c>
      <c r="E318" s="4">
        <v>10</v>
      </c>
      <c r="G318" s="11">
        <v>12</v>
      </c>
      <c r="H318" s="11">
        <v>18</v>
      </c>
      <c r="I318" s="11">
        <v>6</v>
      </c>
      <c r="J318" s="11">
        <v>10</v>
      </c>
      <c r="K318" s="11">
        <v>15</v>
      </c>
      <c r="L318" s="11">
        <v>10</v>
      </c>
      <c r="N318" s="4">
        <v>6</v>
      </c>
      <c r="O318" s="4">
        <v>20</v>
      </c>
      <c r="P318" s="4">
        <v>3</v>
      </c>
      <c r="Q318" s="4">
        <v>13</v>
      </c>
      <c r="R318" s="4">
        <v>11</v>
      </c>
      <c r="S318" s="4">
        <v>10</v>
      </c>
      <c r="U318" s="4">
        <v>10</v>
      </c>
      <c r="V318" s="4">
        <v>8</v>
      </c>
      <c r="W318" s="4">
        <v>6</v>
      </c>
      <c r="X318" s="4">
        <v>20</v>
      </c>
      <c r="Y318" s="4">
        <v>4</v>
      </c>
      <c r="Z318" s="4">
        <v>15</v>
      </c>
      <c r="AB318" s="4">
        <v>10</v>
      </c>
      <c r="AC318" s="4">
        <v>8</v>
      </c>
      <c r="AD318" s="4">
        <v>6</v>
      </c>
      <c r="AE318" s="4">
        <v>20</v>
      </c>
      <c r="AF318" s="4">
        <v>4</v>
      </c>
      <c r="AG318" s="4">
        <v>15</v>
      </c>
      <c r="AK318">
        <f t="shared" si="52"/>
        <v>57</v>
      </c>
      <c r="AL318">
        <f t="shared" si="53"/>
        <v>64</v>
      </c>
      <c r="AM318">
        <f t="shared" si="54"/>
        <v>58</v>
      </c>
      <c r="AN318">
        <f t="shared" si="55"/>
        <v>102</v>
      </c>
      <c r="AO318">
        <f t="shared" si="59"/>
        <v>38</v>
      </c>
      <c r="AP318">
        <f t="shared" si="56"/>
        <v>54</v>
      </c>
      <c r="AQ318">
        <f t="shared" si="57"/>
        <v>21</v>
      </c>
      <c r="AS318">
        <f t="shared" si="58"/>
        <v>394</v>
      </c>
    </row>
    <row r="319" spans="2:45" ht="15.6" x14ac:dyDescent="0.3">
      <c r="B319" s="7" t="s">
        <v>100</v>
      </c>
      <c r="D319" s="4">
        <v>3</v>
      </c>
      <c r="E319" s="4">
        <v>4</v>
      </c>
      <c r="G319" s="11">
        <v>2</v>
      </c>
      <c r="H319" s="11">
        <v>13</v>
      </c>
      <c r="I319" s="11">
        <v>6</v>
      </c>
      <c r="J319" s="11">
        <v>20</v>
      </c>
      <c r="K319" s="11">
        <v>6</v>
      </c>
      <c r="L319" s="11">
        <v>4</v>
      </c>
      <c r="N319" s="4">
        <v>20</v>
      </c>
      <c r="O319" s="4">
        <v>15</v>
      </c>
      <c r="P319" s="4">
        <v>9</v>
      </c>
      <c r="Q319" s="4">
        <v>9</v>
      </c>
      <c r="R319" s="4">
        <v>3</v>
      </c>
      <c r="S319" s="4">
        <v>4</v>
      </c>
      <c r="U319" s="4">
        <v>4</v>
      </c>
      <c r="V319" s="4">
        <v>5</v>
      </c>
      <c r="W319" s="4">
        <v>20</v>
      </c>
      <c r="X319" s="4">
        <v>15</v>
      </c>
      <c r="Y319" s="4">
        <v>0</v>
      </c>
      <c r="Z319" s="4">
        <v>9</v>
      </c>
      <c r="AB319" s="4">
        <v>4</v>
      </c>
      <c r="AC319" s="4">
        <v>5</v>
      </c>
      <c r="AD319" s="4">
        <v>20</v>
      </c>
      <c r="AE319" s="4">
        <v>15</v>
      </c>
      <c r="AF319" s="4">
        <v>0</v>
      </c>
      <c r="AG319" s="4">
        <v>9</v>
      </c>
      <c r="AK319">
        <f t="shared" si="52"/>
        <v>28</v>
      </c>
      <c r="AL319">
        <f t="shared" si="53"/>
        <v>74</v>
      </c>
      <c r="AM319">
        <f t="shared" si="54"/>
        <v>45</v>
      </c>
      <c r="AN319">
        <f t="shared" si="55"/>
        <v>77</v>
      </c>
      <c r="AO319">
        <f t="shared" si="59"/>
        <v>30</v>
      </c>
      <c r="AP319">
        <f t="shared" si="56"/>
        <v>38</v>
      </c>
      <c r="AQ319">
        <f t="shared" si="57"/>
        <v>55</v>
      </c>
      <c r="AS319">
        <f t="shared" si="58"/>
        <v>347</v>
      </c>
    </row>
    <row r="320" spans="2:45" ht="15.6" x14ac:dyDescent="0.3">
      <c r="B320" s="7" t="s">
        <v>101</v>
      </c>
      <c r="D320" s="4">
        <v>2</v>
      </c>
      <c r="E320" s="4">
        <v>5</v>
      </c>
      <c r="G320" s="11">
        <v>5</v>
      </c>
      <c r="H320" s="11">
        <v>20</v>
      </c>
      <c r="I320" s="11">
        <v>2</v>
      </c>
      <c r="J320" s="11">
        <v>6</v>
      </c>
      <c r="K320" s="11">
        <v>5</v>
      </c>
      <c r="L320" s="11">
        <v>5</v>
      </c>
      <c r="N320" s="4">
        <v>13</v>
      </c>
      <c r="O320" s="4">
        <v>9</v>
      </c>
      <c r="P320" s="4">
        <v>6</v>
      </c>
      <c r="Q320" s="4">
        <v>5</v>
      </c>
      <c r="R320" s="4">
        <v>2</v>
      </c>
      <c r="S320" s="4">
        <v>5</v>
      </c>
      <c r="U320" s="4">
        <v>5</v>
      </c>
      <c r="V320" s="4">
        <v>5</v>
      </c>
      <c r="W320" s="4">
        <v>13</v>
      </c>
      <c r="X320" s="4">
        <v>9</v>
      </c>
      <c r="Y320" s="4">
        <v>0</v>
      </c>
      <c r="Z320" s="4">
        <v>5</v>
      </c>
      <c r="AB320" s="4">
        <v>5</v>
      </c>
      <c r="AC320" s="4">
        <v>5</v>
      </c>
      <c r="AD320" s="4">
        <v>13</v>
      </c>
      <c r="AE320" s="4">
        <v>9</v>
      </c>
      <c r="AF320" s="4">
        <v>0</v>
      </c>
      <c r="AG320" s="4">
        <v>5</v>
      </c>
      <c r="AK320">
        <f t="shared" si="52"/>
        <v>34</v>
      </c>
      <c r="AL320">
        <f t="shared" si="53"/>
        <v>44</v>
      </c>
      <c r="AM320">
        <f t="shared" si="54"/>
        <v>35</v>
      </c>
      <c r="AN320">
        <f t="shared" si="55"/>
        <v>51</v>
      </c>
      <c r="AO320">
        <f t="shared" si="59"/>
        <v>28</v>
      </c>
      <c r="AP320">
        <f t="shared" si="56"/>
        <v>39</v>
      </c>
      <c r="AQ320">
        <f t="shared" si="57"/>
        <v>34</v>
      </c>
      <c r="AS320">
        <f t="shared" si="58"/>
        <v>265</v>
      </c>
    </row>
    <row r="321" spans="2:45" ht="15.6" x14ac:dyDescent="0.3">
      <c r="B321" s="7" t="s">
        <v>102</v>
      </c>
      <c r="D321" s="4">
        <v>0</v>
      </c>
      <c r="E321" s="4">
        <v>15</v>
      </c>
      <c r="G321" s="11">
        <v>6</v>
      </c>
      <c r="H321" s="11">
        <v>6</v>
      </c>
      <c r="I321" s="11">
        <v>3</v>
      </c>
      <c r="J321" s="11">
        <v>13</v>
      </c>
      <c r="K321" s="11">
        <v>15</v>
      </c>
      <c r="L321" s="11">
        <v>15</v>
      </c>
      <c r="N321" s="4">
        <v>20</v>
      </c>
      <c r="O321" s="4">
        <v>45</v>
      </c>
      <c r="P321" s="4">
        <v>11</v>
      </c>
      <c r="Q321" s="4">
        <v>11</v>
      </c>
      <c r="R321" s="4">
        <v>0</v>
      </c>
      <c r="S321" s="4">
        <v>15</v>
      </c>
      <c r="U321" s="4">
        <v>15</v>
      </c>
      <c r="V321" s="4">
        <v>5</v>
      </c>
      <c r="W321" s="4">
        <v>20</v>
      </c>
      <c r="X321" s="4">
        <v>45</v>
      </c>
      <c r="Y321" s="4">
        <v>23</v>
      </c>
      <c r="Z321" s="4">
        <v>14</v>
      </c>
      <c r="AB321" s="4">
        <v>15</v>
      </c>
      <c r="AC321" s="4">
        <v>5</v>
      </c>
      <c r="AD321" s="4">
        <v>20</v>
      </c>
      <c r="AE321" s="4">
        <v>45</v>
      </c>
      <c r="AF321" s="4">
        <v>23</v>
      </c>
      <c r="AG321" s="4">
        <v>14</v>
      </c>
      <c r="AK321">
        <f t="shared" si="52"/>
        <v>30</v>
      </c>
      <c r="AL321">
        <f t="shared" si="53"/>
        <v>119</v>
      </c>
      <c r="AM321">
        <f t="shared" si="54"/>
        <v>66</v>
      </c>
      <c r="AN321">
        <f t="shared" si="55"/>
        <v>204</v>
      </c>
      <c r="AO321">
        <f t="shared" si="59"/>
        <v>56</v>
      </c>
      <c r="AP321">
        <f t="shared" si="56"/>
        <v>61</v>
      </c>
      <c r="AQ321">
        <f t="shared" si="57"/>
        <v>54</v>
      </c>
      <c r="AS321">
        <f t="shared" si="58"/>
        <v>590</v>
      </c>
    </row>
    <row r="322" spans="2:45" ht="15.6" x14ac:dyDescent="0.3">
      <c r="B322" s="7" t="s">
        <v>103</v>
      </c>
      <c r="D322" s="4">
        <v>25</v>
      </c>
      <c r="E322" s="4">
        <v>65</v>
      </c>
      <c r="G322" s="11">
        <v>100</v>
      </c>
      <c r="H322" s="11">
        <v>70</v>
      </c>
      <c r="I322" s="11">
        <v>25</v>
      </c>
      <c r="J322" s="11">
        <v>86</v>
      </c>
      <c r="K322" s="11">
        <v>65</v>
      </c>
      <c r="L322" s="11">
        <v>65</v>
      </c>
      <c r="N322" s="4">
        <v>55</v>
      </c>
      <c r="O322" s="4">
        <v>25</v>
      </c>
      <c r="P322" s="4">
        <v>34</v>
      </c>
      <c r="Q322" s="4">
        <v>25</v>
      </c>
      <c r="R322" s="4">
        <v>25</v>
      </c>
      <c r="S322" s="4">
        <v>65</v>
      </c>
      <c r="U322" s="4">
        <v>65</v>
      </c>
      <c r="V322" s="4">
        <v>20</v>
      </c>
      <c r="W322" s="4">
        <v>55</v>
      </c>
      <c r="X322" s="4">
        <v>25</v>
      </c>
      <c r="Y322" s="4">
        <v>13</v>
      </c>
      <c r="Z322" s="4">
        <v>66</v>
      </c>
      <c r="AB322" s="4">
        <v>65</v>
      </c>
      <c r="AC322" s="4">
        <v>20</v>
      </c>
      <c r="AD322" s="4">
        <v>55</v>
      </c>
      <c r="AE322" s="4">
        <v>25</v>
      </c>
      <c r="AF322" s="4">
        <v>13</v>
      </c>
      <c r="AG322" s="4">
        <v>66</v>
      </c>
      <c r="AK322">
        <f t="shared" si="52"/>
        <v>285</v>
      </c>
      <c r="AL322">
        <f t="shared" si="53"/>
        <v>330</v>
      </c>
      <c r="AM322">
        <f t="shared" si="54"/>
        <v>255</v>
      </c>
      <c r="AN322">
        <f t="shared" si="55"/>
        <v>348</v>
      </c>
      <c r="AO322">
        <f t="shared" si="59"/>
        <v>285</v>
      </c>
      <c r="AP322">
        <f t="shared" si="56"/>
        <v>135</v>
      </c>
      <c r="AQ322">
        <f t="shared" si="57"/>
        <v>169</v>
      </c>
      <c r="AS322">
        <f t="shared" si="58"/>
        <v>1807</v>
      </c>
    </row>
    <row r="323" spans="2:45" ht="15.6" x14ac:dyDescent="0.3">
      <c r="B323" s="7" t="s">
        <v>104</v>
      </c>
      <c r="D323" s="4">
        <v>22</v>
      </c>
      <c r="E323" s="4">
        <v>20</v>
      </c>
      <c r="G323" s="11">
        <v>23</v>
      </c>
      <c r="H323" s="11">
        <v>23</v>
      </c>
      <c r="I323" s="11">
        <v>12</v>
      </c>
      <c r="J323" s="11">
        <v>23</v>
      </c>
      <c r="K323" s="11">
        <v>20</v>
      </c>
      <c r="L323" s="11">
        <v>20</v>
      </c>
      <c r="N323" s="4">
        <v>61</v>
      </c>
      <c r="O323" s="4">
        <v>20</v>
      </c>
      <c r="P323" s="4">
        <v>26</v>
      </c>
      <c r="Q323" s="4">
        <v>13</v>
      </c>
      <c r="R323" s="4">
        <v>22</v>
      </c>
      <c r="S323" s="4">
        <v>20</v>
      </c>
      <c r="U323" s="4">
        <v>20</v>
      </c>
      <c r="V323" s="4">
        <v>38</v>
      </c>
      <c r="W323" s="4">
        <v>61</v>
      </c>
      <c r="X323" s="4">
        <v>20</v>
      </c>
      <c r="Y323" s="4">
        <v>12</v>
      </c>
      <c r="Z323" s="4">
        <v>23</v>
      </c>
      <c r="AB323" s="4">
        <v>20</v>
      </c>
      <c r="AC323" s="4">
        <v>38</v>
      </c>
      <c r="AD323" s="4">
        <v>61</v>
      </c>
      <c r="AE323" s="4">
        <v>20</v>
      </c>
      <c r="AF323" s="4">
        <v>12</v>
      </c>
      <c r="AG323" s="4">
        <v>23</v>
      </c>
      <c r="AK323">
        <f t="shared" si="52"/>
        <v>100</v>
      </c>
      <c r="AL323">
        <f t="shared" si="53"/>
        <v>170</v>
      </c>
      <c r="AM323">
        <f t="shared" si="54"/>
        <v>174</v>
      </c>
      <c r="AN323">
        <f t="shared" si="55"/>
        <v>229</v>
      </c>
      <c r="AO323">
        <f t="shared" si="59"/>
        <v>124</v>
      </c>
      <c r="AP323">
        <f t="shared" si="56"/>
        <v>119</v>
      </c>
      <c r="AQ323">
        <f t="shared" si="57"/>
        <v>160</v>
      </c>
      <c r="AS323">
        <f t="shared" si="58"/>
        <v>1076</v>
      </c>
    </row>
    <row r="324" spans="2:45" ht="15.6" x14ac:dyDescent="0.3">
      <c r="B324" s="7" t="s">
        <v>105</v>
      </c>
      <c r="D324" s="4">
        <v>6</v>
      </c>
      <c r="E324" s="4">
        <v>5</v>
      </c>
      <c r="G324" s="11">
        <v>6</v>
      </c>
      <c r="H324" s="11">
        <v>5</v>
      </c>
      <c r="I324" s="11">
        <v>6</v>
      </c>
      <c r="J324" s="11">
        <v>6</v>
      </c>
      <c r="K324" s="11">
        <v>5</v>
      </c>
      <c r="L324" s="11">
        <v>5</v>
      </c>
      <c r="N324" s="4">
        <v>3</v>
      </c>
      <c r="O324" s="4">
        <v>6</v>
      </c>
      <c r="P324" s="4">
        <v>6</v>
      </c>
      <c r="Q324" s="4">
        <v>6</v>
      </c>
      <c r="R324" s="4">
        <v>6</v>
      </c>
      <c r="S324" s="4">
        <v>5</v>
      </c>
      <c r="U324" s="4">
        <v>5</v>
      </c>
      <c r="V324" s="4">
        <v>10</v>
      </c>
      <c r="W324" s="4">
        <v>3</v>
      </c>
      <c r="X324" s="4">
        <v>6</v>
      </c>
      <c r="Y324" s="4">
        <v>3</v>
      </c>
      <c r="Z324" s="4">
        <v>6</v>
      </c>
      <c r="AB324" s="4">
        <v>5</v>
      </c>
      <c r="AC324" s="4">
        <v>10</v>
      </c>
      <c r="AD324" s="4">
        <v>3</v>
      </c>
      <c r="AE324" s="4">
        <v>6</v>
      </c>
      <c r="AF324" s="4">
        <v>3</v>
      </c>
      <c r="AG324" s="4">
        <v>6</v>
      </c>
      <c r="AK324">
        <f t="shared" ref="AK324:AK387" si="60">SUM(C324:I324)</f>
        <v>28</v>
      </c>
      <c r="AL324">
        <f t="shared" ref="AL324:AL387" si="61">SUM(J324:P324)</f>
        <v>31</v>
      </c>
      <c r="AM324">
        <f t="shared" ref="AM324:AM387" si="62">SUM(Q324:W324)</f>
        <v>35</v>
      </c>
      <c r="AN324">
        <f t="shared" ref="AN324:AN387" si="63">SUM(X324:AG324)</f>
        <v>48</v>
      </c>
      <c r="AO324">
        <f t="shared" si="59"/>
        <v>19</v>
      </c>
      <c r="AP324">
        <f t="shared" ref="AP324:AP351" si="64">SUM(H324,O324,V324,AC324)</f>
        <v>31</v>
      </c>
      <c r="AQ324">
        <f t="shared" ref="AQ324:AQ351" si="65">SUM(I324,P324,W324,AD324)</f>
        <v>18</v>
      </c>
      <c r="AS324">
        <f t="shared" ref="AS324:AS351" si="66">SUM(AK324:AQ324)</f>
        <v>210</v>
      </c>
    </row>
    <row r="325" spans="2:45" ht="15.6" x14ac:dyDescent="0.3">
      <c r="B325" s="7" t="s">
        <v>106</v>
      </c>
      <c r="D325" s="4">
        <v>64</v>
      </c>
      <c r="E325" s="4">
        <v>60</v>
      </c>
      <c r="G325" s="11">
        <v>50</v>
      </c>
      <c r="H325" s="11">
        <v>9</v>
      </c>
      <c r="I325" s="11">
        <v>40</v>
      </c>
      <c r="J325" s="11">
        <v>40</v>
      </c>
      <c r="K325" s="11">
        <v>55</v>
      </c>
      <c r="L325" s="11">
        <v>60</v>
      </c>
      <c r="N325" s="4">
        <v>25</v>
      </c>
      <c r="O325" s="4">
        <v>18</v>
      </c>
      <c r="P325" s="4">
        <v>50</v>
      </c>
      <c r="Q325" s="4">
        <v>53</v>
      </c>
      <c r="R325" s="4">
        <v>64</v>
      </c>
      <c r="S325" s="4">
        <v>60</v>
      </c>
      <c r="U325" s="4">
        <v>60</v>
      </c>
      <c r="V325" s="4">
        <v>55</v>
      </c>
      <c r="W325" s="4">
        <v>25</v>
      </c>
      <c r="X325" s="4">
        <v>18</v>
      </c>
      <c r="Y325" s="4">
        <v>50</v>
      </c>
      <c r="Z325" s="4">
        <v>88</v>
      </c>
      <c r="AB325" s="4">
        <v>60</v>
      </c>
      <c r="AC325" s="4">
        <v>55</v>
      </c>
      <c r="AD325" s="4">
        <v>25</v>
      </c>
      <c r="AE325" s="4">
        <v>18</v>
      </c>
      <c r="AF325" s="4">
        <v>50</v>
      </c>
      <c r="AG325" s="4">
        <v>88</v>
      </c>
      <c r="AK325">
        <f t="shared" si="60"/>
        <v>223</v>
      </c>
      <c r="AL325">
        <f t="shared" si="61"/>
        <v>248</v>
      </c>
      <c r="AM325">
        <f t="shared" si="62"/>
        <v>317</v>
      </c>
      <c r="AN325">
        <f t="shared" si="63"/>
        <v>452</v>
      </c>
      <c r="AO325">
        <f t="shared" si="59"/>
        <v>195</v>
      </c>
      <c r="AP325">
        <f t="shared" si="64"/>
        <v>137</v>
      </c>
      <c r="AQ325">
        <f t="shared" si="65"/>
        <v>140</v>
      </c>
      <c r="AS325">
        <f t="shared" si="66"/>
        <v>1712</v>
      </c>
    </row>
    <row r="326" spans="2:45" ht="15.6" x14ac:dyDescent="0.3">
      <c r="B326" s="7" t="s">
        <v>107</v>
      </c>
      <c r="D326" s="4">
        <v>3</v>
      </c>
      <c r="E326" s="4">
        <v>2</v>
      </c>
      <c r="G326" s="11">
        <v>6</v>
      </c>
      <c r="H326" s="11">
        <v>2</v>
      </c>
      <c r="I326" s="11">
        <v>2</v>
      </c>
      <c r="J326" s="11">
        <v>2</v>
      </c>
      <c r="K326" s="11">
        <v>3</v>
      </c>
      <c r="L326" s="11">
        <v>2</v>
      </c>
      <c r="N326" s="4">
        <v>2</v>
      </c>
      <c r="O326" s="4">
        <v>9</v>
      </c>
      <c r="P326" s="4">
        <v>2</v>
      </c>
      <c r="Q326" s="4">
        <v>1</v>
      </c>
      <c r="R326" s="4">
        <v>3</v>
      </c>
      <c r="S326" s="4">
        <v>2</v>
      </c>
      <c r="U326" s="4">
        <v>2</v>
      </c>
      <c r="V326" s="4">
        <v>3</v>
      </c>
      <c r="W326" s="4">
        <v>2</v>
      </c>
      <c r="X326" s="4">
        <v>9</v>
      </c>
      <c r="Y326" s="4">
        <v>1</v>
      </c>
      <c r="Z326" s="4">
        <v>2</v>
      </c>
      <c r="AB326" s="4">
        <v>2</v>
      </c>
      <c r="AC326" s="4">
        <v>3</v>
      </c>
      <c r="AD326" s="4">
        <v>2</v>
      </c>
      <c r="AE326" s="4">
        <v>9</v>
      </c>
      <c r="AF326" s="4">
        <v>1</v>
      </c>
      <c r="AG326" s="4">
        <v>2</v>
      </c>
      <c r="AK326">
        <f t="shared" si="60"/>
        <v>15</v>
      </c>
      <c r="AL326">
        <f t="shared" si="61"/>
        <v>20</v>
      </c>
      <c r="AM326">
        <f t="shared" si="62"/>
        <v>13</v>
      </c>
      <c r="AN326">
        <f t="shared" si="63"/>
        <v>31</v>
      </c>
      <c r="AO326">
        <f t="shared" si="59"/>
        <v>12</v>
      </c>
      <c r="AP326">
        <f t="shared" si="64"/>
        <v>17</v>
      </c>
      <c r="AQ326">
        <f t="shared" si="65"/>
        <v>8</v>
      </c>
      <c r="AS326">
        <f t="shared" si="66"/>
        <v>116</v>
      </c>
    </row>
    <row r="327" spans="2:45" ht="15.6" x14ac:dyDescent="0.3">
      <c r="B327" s="7" t="s">
        <v>108</v>
      </c>
      <c r="D327" s="4">
        <v>6</v>
      </c>
      <c r="E327" s="4">
        <v>3</v>
      </c>
      <c r="G327" s="11">
        <v>15</v>
      </c>
      <c r="H327" s="11">
        <v>3</v>
      </c>
      <c r="I327" s="11">
        <v>3</v>
      </c>
      <c r="J327" s="11">
        <v>3</v>
      </c>
      <c r="K327" s="11">
        <v>4</v>
      </c>
      <c r="L327" s="11">
        <v>3</v>
      </c>
      <c r="N327" s="4">
        <v>3</v>
      </c>
      <c r="O327" s="4">
        <v>5</v>
      </c>
      <c r="P327" s="4">
        <v>5</v>
      </c>
      <c r="Q327" s="4">
        <v>3</v>
      </c>
      <c r="R327" s="4">
        <v>6</v>
      </c>
      <c r="S327" s="4">
        <v>3</v>
      </c>
      <c r="U327" s="4">
        <v>3</v>
      </c>
      <c r="V327" s="4">
        <v>2</v>
      </c>
      <c r="W327" s="4">
        <v>3</v>
      </c>
      <c r="X327" s="4">
        <v>5</v>
      </c>
      <c r="Y327" s="4">
        <v>3</v>
      </c>
      <c r="Z327" s="4">
        <v>3</v>
      </c>
      <c r="AB327" s="4">
        <v>3</v>
      </c>
      <c r="AC327" s="4">
        <v>2</v>
      </c>
      <c r="AD327" s="4">
        <v>3</v>
      </c>
      <c r="AE327" s="4">
        <v>5</v>
      </c>
      <c r="AF327" s="4">
        <v>3</v>
      </c>
      <c r="AG327" s="4">
        <v>3</v>
      </c>
      <c r="AK327">
        <f t="shared" si="60"/>
        <v>30</v>
      </c>
      <c r="AL327">
        <f t="shared" si="61"/>
        <v>23</v>
      </c>
      <c r="AM327">
        <f t="shared" si="62"/>
        <v>20</v>
      </c>
      <c r="AN327">
        <f t="shared" si="63"/>
        <v>30</v>
      </c>
      <c r="AO327">
        <f t="shared" si="59"/>
        <v>24</v>
      </c>
      <c r="AP327">
        <f t="shared" si="64"/>
        <v>12</v>
      </c>
      <c r="AQ327">
        <f t="shared" si="65"/>
        <v>14</v>
      </c>
      <c r="AS327">
        <f t="shared" si="66"/>
        <v>153</v>
      </c>
    </row>
    <row r="328" spans="2:45" ht="15.6" x14ac:dyDescent="0.3">
      <c r="B328" s="7" t="s">
        <v>109</v>
      </c>
      <c r="D328" s="4">
        <v>5</v>
      </c>
      <c r="E328" s="4">
        <v>6</v>
      </c>
      <c r="G328" s="11">
        <v>6</v>
      </c>
      <c r="H328" s="11">
        <v>6</v>
      </c>
      <c r="I328" s="11">
        <v>6</v>
      </c>
      <c r="J328" s="11">
        <v>6</v>
      </c>
      <c r="K328" s="11">
        <v>1</v>
      </c>
      <c r="L328" s="11">
        <v>6</v>
      </c>
      <c r="N328" s="4">
        <v>5</v>
      </c>
      <c r="O328" s="4">
        <v>2</v>
      </c>
      <c r="P328" s="4">
        <v>6</v>
      </c>
      <c r="Q328" s="4">
        <v>6</v>
      </c>
      <c r="R328" s="4">
        <v>5</v>
      </c>
      <c r="S328" s="4">
        <v>6</v>
      </c>
      <c r="U328" s="4">
        <v>6</v>
      </c>
      <c r="V328" s="4">
        <v>5</v>
      </c>
      <c r="W328" s="4">
        <v>5</v>
      </c>
      <c r="X328" s="4">
        <v>2</v>
      </c>
      <c r="Y328" s="4">
        <v>16</v>
      </c>
      <c r="Z328" s="4">
        <v>6</v>
      </c>
      <c r="AB328" s="4">
        <v>6</v>
      </c>
      <c r="AC328" s="4">
        <v>5</v>
      </c>
      <c r="AD328" s="4">
        <v>5</v>
      </c>
      <c r="AE328" s="4">
        <v>2</v>
      </c>
      <c r="AF328" s="4">
        <v>16</v>
      </c>
      <c r="AG328" s="4">
        <v>6</v>
      </c>
      <c r="AK328">
        <f t="shared" si="60"/>
        <v>29</v>
      </c>
      <c r="AL328">
        <f t="shared" si="61"/>
        <v>26</v>
      </c>
      <c r="AM328">
        <f t="shared" si="62"/>
        <v>33</v>
      </c>
      <c r="AN328">
        <f t="shared" si="63"/>
        <v>64</v>
      </c>
      <c r="AO328">
        <f t="shared" si="59"/>
        <v>23</v>
      </c>
      <c r="AP328">
        <f t="shared" si="64"/>
        <v>18</v>
      </c>
      <c r="AQ328">
        <f t="shared" si="65"/>
        <v>22</v>
      </c>
      <c r="AS328">
        <f t="shared" si="66"/>
        <v>215</v>
      </c>
    </row>
    <row r="329" spans="2:45" ht="15.6" x14ac:dyDescent="0.3">
      <c r="B329" s="7" t="s">
        <v>110</v>
      </c>
      <c r="D329" s="4">
        <v>2</v>
      </c>
      <c r="E329" s="4">
        <v>5</v>
      </c>
      <c r="G329" s="11">
        <v>9</v>
      </c>
      <c r="H329" s="11">
        <v>5</v>
      </c>
      <c r="I329" s="11">
        <v>5</v>
      </c>
      <c r="J329" s="11">
        <v>5</v>
      </c>
      <c r="K329" s="11">
        <v>5</v>
      </c>
      <c r="L329" s="11">
        <v>5</v>
      </c>
      <c r="N329" s="4">
        <v>6</v>
      </c>
      <c r="O329" s="4">
        <v>5</v>
      </c>
      <c r="P329" s="4">
        <v>9</v>
      </c>
      <c r="Q329" s="4">
        <v>4</v>
      </c>
      <c r="R329" s="4">
        <v>2</v>
      </c>
      <c r="S329" s="4">
        <v>5</v>
      </c>
      <c r="U329" s="4">
        <v>5</v>
      </c>
      <c r="V329" s="4">
        <v>6</v>
      </c>
      <c r="W329" s="4">
        <v>6</v>
      </c>
      <c r="X329" s="4">
        <v>5</v>
      </c>
      <c r="Y329" s="4">
        <v>25</v>
      </c>
      <c r="Z329" s="4">
        <v>5</v>
      </c>
      <c r="AB329" s="4">
        <v>5</v>
      </c>
      <c r="AC329" s="4">
        <v>6</v>
      </c>
      <c r="AD329" s="4">
        <v>6</v>
      </c>
      <c r="AE329" s="4">
        <v>5</v>
      </c>
      <c r="AF329" s="4">
        <v>25</v>
      </c>
      <c r="AG329" s="4">
        <v>5</v>
      </c>
      <c r="AK329">
        <f t="shared" si="60"/>
        <v>26</v>
      </c>
      <c r="AL329">
        <f t="shared" si="61"/>
        <v>35</v>
      </c>
      <c r="AM329">
        <f t="shared" si="62"/>
        <v>28</v>
      </c>
      <c r="AN329">
        <f t="shared" si="63"/>
        <v>87</v>
      </c>
      <c r="AO329">
        <f t="shared" si="59"/>
        <v>25</v>
      </c>
      <c r="AP329">
        <f t="shared" si="64"/>
        <v>22</v>
      </c>
      <c r="AQ329">
        <f t="shared" si="65"/>
        <v>26</v>
      </c>
      <c r="AS329">
        <f t="shared" si="66"/>
        <v>249</v>
      </c>
    </row>
    <row r="330" spans="2:45" ht="15.6" x14ac:dyDescent="0.3">
      <c r="B330" s="7" t="s">
        <v>111</v>
      </c>
      <c r="D330" s="4">
        <v>0</v>
      </c>
      <c r="E330" s="4">
        <v>10</v>
      </c>
      <c r="G330" s="11">
        <v>12</v>
      </c>
      <c r="H330" s="11">
        <v>13</v>
      </c>
      <c r="I330" s="11">
        <v>10</v>
      </c>
      <c r="J330" s="11">
        <v>10</v>
      </c>
      <c r="K330" s="11">
        <v>10</v>
      </c>
      <c r="L330" s="11">
        <v>10</v>
      </c>
      <c r="N330" s="4">
        <v>9</v>
      </c>
      <c r="O330" s="4">
        <v>10</v>
      </c>
      <c r="P330" s="4">
        <v>8</v>
      </c>
      <c r="Q330" s="4">
        <v>8</v>
      </c>
      <c r="R330" s="4">
        <v>0</v>
      </c>
      <c r="S330" s="4">
        <v>10</v>
      </c>
      <c r="U330" s="4">
        <v>10</v>
      </c>
      <c r="V330" s="4">
        <v>4</v>
      </c>
      <c r="W330" s="4">
        <v>9</v>
      </c>
      <c r="X330" s="4">
        <v>10</v>
      </c>
      <c r="Y330" s="4">
        <v>10</v>
      </c>
      <c r="Z330" s="4">
        <v>10</v>
      </c>
      <c r="AB330" s="4">
        <v>10</v>
      </c>
      <c r="AC330" s="4">
        <v>4</v>
      </c>
      <c r="AD330" s="4">
        <v>9</v>
      </c>
      <c r="AE330" s="4">
        <v>10</v>
      </c>
      <c r="AF330" s="4">
        <v>10</v>
      </c>
      <c r="AG330" s="4">
        <v>10</v>
      </c>
      <c r="AK330">
        <f t="shared" si="60"/>
        <v>45</v>
      </c>
      <c r="AL330">
        <f t="shared" si="61"/>
        <v>57</v>
      </c>
      <c r="AM330">
        <f t="shared" si="62"/>
        <v>41</v>
      </c>
      <c r="AN330">
        <f t="shared" si="63"/>
        <v>83</v>
      </c>
      <c r="AO330">
        <f t="shared" ref="AO330:AO351" si="67">SUM(G330,N330,U330,AB330)</f>
        <v>41</v>
      </c>
      <c r="AP330">
        <f t="shared" si="64"/>
        <v>31</v>
      </c>
      <c r="AQ330">
        <f t="shared" si="65"/>
        <v>36</v>
      </c>
      <c r="AS330">
        <f t="shared" si="66"/>
        <v>334</v>
      </c>
    </row>
    <row r="331" spans="2:45" ht="15.6" x14ac:dyDescent="0.3">
      <c r="B331" s="7" t="s">
        <v>112</v>
      </c>
      <c r="D331" s="4">
        <v>0</v>
      </c>
      <c r="E331" s="4">
        <v>2</v>
      </c>
      <c r="G331" s="11">
        <v>25</v>
      </c>
      <c r="H331" s="11">
        <v>15</v>
      </c>
      <c r="I331" s="11">
        <v>1</v>
      </c>
      <c r="J331" s="11">
        <v>2</v>
      </c>
      <c r="K331" s="11">
        <v>2</v>
      </c>
      <c r="L331" s="11">
        <v>2</v>
      </c>
      <c r="N331" s="4">
        <v>1</v>
      </c>
      <c r="O331" s="4">
        <v>5</v>
      </c>
      <c r="P331" s="4">
        <v>9</v>
      </c>
      <c r="Q331" s="4">
        <v>5</v>
      </c>
      <c r="R331" s="4">
        <v>0</v>
      </c>
      <c r="S331" s="4">
        <v>2</v>
      </c>
      <c r="U331" s="4">
        <v>2</v>
      </c>
      <c r="V331" s="4">
        <v>16</v>
      </c>
      <c r="W331" s="4">
        <v>1</v>
      </c>
      <c r="X331" s="4">
        <v>5</v>
      </c>
      <c r="Y331" s="4">
        <v>2</v>
      </c>
      <c r="Z331" s="4">
        <v>2</v>
      </c>
      <c r="AB331" s="4">
        <v>2</v>
      </c>
      <c r="AC331" s="4">
        <v>16</v>
      </c>
      <c r="AD331" s="4">
        <v>1</v>
      </c>
      <c r="AE331" s="4">
        <v>5</v>
      </c>
      <c r="AF331" s="4">
        <v>2</v>
      </c>
      <c r="AG331" s="4">
        <v>2</v>
      </c>
      <c r="AK331">
        <f t="shared" si="60"/>
        <v>43</v>
      </c>
      <c r="AL331">
        <f t="shared" si="61"/>
        <v>21</v>
      </c>
      <c r="AM331">
        <f t="shared" si="62"/>
        <v>26</v>
      </c>
      <c r="AN331">
        <f t="shared" si="63"/>
        <v>37</v>
      </c>
      <c r="AO331">
        <f t="shared" si="67"/>
        <v>30</v>
      </c>
      <c r="AP331">
        <f t="shared" si="64"/>
        <v>52</v>
      </c>
      <c r="AQ331">
        <f t="shared" si="65"/>
        <v>12</v>
      </c>
      <c r="AS331">
        <f t="shared" si="66"/>
        <v>221</v>
      </c>
    </row>
    <row r="332" spans="2:45" ht="15.6" x14ac:dyDescent="0.3">
      <c r="B332" s="7" t="s">
        <v>113</v>
      </c>
      <c r="D332" s="4">
        <v>6</v>
      </c>
      <c r="E332" s="4">
        <v>0</v>
      </c>
      <c r="G332" s="11">
        <v>5</v>
      </c>
      <c r="H332" s="11">
        <v>0</v>
      </c>
      <c r="I332" s="11">
        <v>13</v>
      </c>
      <c r="J332" s="11">
        <v>0</v>
      </c>
      <c r="K332" s="11">
        <v>0</v>
      </c>
      <c r="L332" s="11">
        <v>0</v>
      </c>
      <c r="N332" s="4">
        <v>0</v>
      </c>
      <c r="O332" s="4">
        <v>8</v>
      </c>
      <c r="P332" s="4">
        <v>3</v>
      </c>
      <c r="Q332" s="4">
        <v>2</v>
      </c>
      <c r="R332" s="4">
        <v>6</v>
      </c>
      <c r="S332" s="4">
        <v>0</v>
      </c>
      <c r="U332" s="4">
        <v>0</v>
      </c>
      <c r="V332" s="4">
        <v>12</v>
      </c>
      <c r="W332" s="4">
        <v>0</v>
      </c>
      <c r="X332" s="4">
        <v>8</v>
      </c>
      <c r="Y332" s="4">
        <v>0</v>
      </c>
      <c r="Z332" s="4">
        <v>0</v>
      </c>
      <c r="AB332" s="4">
        <v>0</v>
      </c>
      <c r="AC332" s="4">
        <v>12</v>
      </c>
      <c r="AD332" s="4">
        <v>0</v>
      </c>
      <c r="AE332" s="4">
        <v>8</v>
      </c>
      <c r="AF332" s="4">
        <v>0</v>
      </c>
      <c r="AG332" s="4">
        <v>0</v>
      </c>
      <c r="AK332">
        <f t="shared" si="60"/>
        <v>24</v>
      </c>
      <c r="AL332">
        <f t="shared" si="61"/>
        <v>11</v>
      </c>
      <c r="AM332">
        <f t="shared" si="62"/>
        <v>20</v>
      </c>
      <c r="AN332">
        <f t="shared" si="63"/>
        <v>28</v>
      </c>
      <c r="AO332">
        <f t="shared" si="67"/>
        <v>5</v>
      </c>
      <c r="AP332">
        <f t="shared" si="64"/>
        <v>32</v>
      </c>
      <c r="AQ332">
        <f t="shared" si="65"/>
        <v>16</v>
      </c>
      <c r="AS332">
        <f t="shared" si="66"/>
        <v>136</v>
      </c>
    </row>
    <row r="333" spans="2:45" ht="15.6" x14ac:dyDescent="0.3">
      <c r="B333" s="7" t="s">
        <v>114</v>
      </c>
      <c r="D333" s="4">
        <v>9</v>
      </c>
      <c r="E333" s="4">
        <v>5</v>
      </c>
      <c r="G333" s="11">
        <v>9</v>
      </c>
      <c r="H333" s="11">
        <v>5</v>
      </c>
      <c r="I333" s="11">
        <v>6</v>
      </c>
      <c r="J333" s="11">
        <v>12</v>
      </c>
      <c r="K333" s="11">
        <v>6</v>
      </c>
      <c r="L333" s="11">
        <v>5</v>
      </c>
      <c r="N333" s="4">
        <v>0</v>
      </c>
      <c r="O333" s="4">
        <v>6</v>
      </c>
      <c r="P333" s="4">
        <v>0</v>
      </c>
      <c r="Q333" s="4">
        <v>0</v>
      </c>
      <c r="R333" s="4">
        <v>9</v>
      </c>
      <c r="S333" s="4">
        <v>5</v>
      </c>
      <c r="U333" s="4">
        <v>5</v>
      </c>
      <c r="V333" s="4">
        <v>0</v>
      </c>
      <c r="W333" s="4">
        <v>0</v>
      </c>
      <c r="X333" s="4">
        <v>6</v>
      </c>
      <c r="Y333" s="4">
        <v>5</v>
      </c>
      <c r="Z333" s="4">
        <v>5</v>
      </c>
      <c r="AB333" s="4">
        <v>5</v>
      </c>
      <c r="AC333" s="4">
        <v>0</v>
      </c>
      <c r="AD333" s="4">
        <v>0</v>
      </c>
      <c r="AE333" s="4">
        <v>6</v>
      </c>
      <c r="AF333" s="4">
        <v>5</v>
      </c>
      <c r="AG333" s="4">
        <v>5</v>
      </c>
      <c r="AK333">
        <f t="shared" si="60"/>
        <v>34</v>
      </c>
      <c r="AL333">
        <f t="shared" si="61"/>
        <v>29</v>
      </c>
      <c r="AM333">
        <f t="shared" si="62"/>
        <v>19</v>
      </c>
      <c r="AN333">
        <f t="shared" si="63"/>
        <v>37</v>
      </c>
      <c r="AO333">
        <f t="shared" si="67"/>
        <v>19</v>
      </c>
      <c r="AP333">
        <f t="shared" si="64"/>
        <v>11</v>
      </c>
      <c r="AQ333">
        <f t="shared" si="65"/>
        <v>6</v>
      </c>
      <c r="AS333">
        <f t="shared" si="66"/>
        <v>155</v>
      </c>
    </row>
    <row r="334" spans="2:45" ht="15.6" x14ac:dyDescent="0.3">
      <c r="B334" s="7" t="s">
        <v>115</v>
      </c>
      <c r="D334" s="4">
        <v>15</v>
      </c>
      <c r="E334" s="4">
        <v>4</v>
      </c>
      <c r="G334" s="11">
        <v>3</v>
      </c>
      <c r="H334" s="11">
        <v>4</v>
      </c>
      <c r="I334" s="11">
        <v>5</v>
      </c>
      <c r="J334" s="11">
        <v>15</v>
      </c>
      <c r="K334" s="11">
        <v>4</v>
      </c>
      <c r="L334" s="11">
        <v>4</v>
      </c>
      <c r="N334" s="4">
        <v>0</v>
      </c>
      <c r="O334" s="4">
        <v>4</v>
      </c>
      <c r="P334" s="4">
        <v>0</v>
      </c>
      <c r="Q334" s="4">
        <v>0</v>
      </c>
      <c r="R334" s="4">
        <v>15</v>
      </c>
      <c r="S334" s="4">
        <v>4</v>
      </c>
      <c r="U334" s="4">
        <v>4</v>
      </c>
      <c r="V334" s="4">
        <v>0</v>
      </c>
      <c r="W334" s="4">
        <v>0</v>
      </c>
      <c r="X334" s="4">
        <v>4</v>
      </c>
      <c r="Y334" s="4">
        <v>4</v>
      </c>
      <c r="Z334" s="4">
        <v>4</v>
      </c>
      <c r="AB334" s="4">
        <v>4</v>
      </c>
      <c r="AC334" s="4">
        <v>0</v>
      </c>
      <c r="AD334" s="4">
        <v>0</v>
      </c>
      <c r="AE334" s="4">
        <v>4</v>
      </c>
      <c r="AF334" s="4">
        <v>4</v>
      </c>
      <c r="AG334" s="4">
        <v>4</v>
      </c>
      <c r="AK334">
        <f t="shared" si="60"/>
        <v>31</v>
      </c>
      <c r="AL334">
        <f t="shared" si="61"/>
        <v>27</v>
      </c>
      <c r="AM334">
        <f t="shared" si="62"/>
        <v>23</v>
      </c>
      <c r="AN334">
        <f t="shared" si="63"/>
        <v>28</v>
      </c>
      <c r="AO334">
        <f t="shared" si="67"/>
        <v>11</v>
      </c>
      <c r="AP334">
        <f t="shared" si="64"/>
        <v>8</v>
      </c>
      <c r="AQ334">
        <f t="shared" si="65"/>
        <v>5</v>
      </c>
      <c r="AS334">
        <f t="shared" si="66"/>
        <v>133</v>
      </c>
    </row>
    <row r="335" spans="2:45" ht="15.6" x14ac:dyDescent="0.3">
      <c r="B335" s="7" t="s">
        <v>116</v>
      </c>
      <c r="D335" s="4">
        <v>16</v>
      </c>
      <c r="E335" s="4">
        <v>7</v>
      </c>
      <c r="G335" s="11">
        <v>2</v>
      </c>
      <c r="H335" s="11">
        <v>7</v>
      </c>
      <c r="I335" s="11">
        <v>18</v>
      </c>
      <c r="J335" s="11">
        <v>13</v>
      </c>
      <c r="K335" s="11">
        <v>7</v>
      </c>
      <c r="L335" s="11">
        <v>7</v>
      </c>
      <c r="N335" s="4">
        <v>0</v>
      </c>
      <c r="O335" s="4">
        <v>3</v>
      </c>
      <c r="P335" s="4">
        <v>5</v>
      </c>
      <c r="Q335" s="4">
        <v>6</v>
      </c>
      <c r="R335" s="4">
        <v>16</v>
      </c>
      <c r="S335" s="4">
        <v>7</v>
      </c>
      <c r="U335" s="4">
        <v>7</v>
      </c>
      <c r="V335" s="4">
        <v>0</v>
      </c>
      <c r="W335" s="4">
        <v>0</v>
      </c>
      <c r="X335" s="4">
        <v>3</v>
      </c>
      <c r="Y335" s="4">
        <v>7</v>
      </c>
      <c r="Z335" s="4">
        <v>7</v>
      </c>
      <c r="AB335" s="4">
        <v>7</v>
      </c>
      <c r="AC335" s="4">
        <v>0</v>
      </c>
      <c r="AD335" s="4">
        <v>0</v>
      </c>
      <c r="AE335" s="4">
        <v>3</v>
      </c>
      <c r="AF335" s="4">
        <v>7</v>
      </c>
      <c r="AG335" s="4">
        <v>7</v>
      </c>
      <c r="AK335">
        <f t="shared" si="60"/>
        <v>50</v>
      </c>
      <c r="AL335">
        <f t="shared" si="61"/>
        <v>35</v>
      </c>
      <c r="AM335">
        <f t="shared" si="62"/>
        <v>36</v>
      </c>
      <c r="AN335">
        <f t="shared" si="63"/>
        <v>41</v>
      </c>
      <c r="AO335">
        <f t="shared" si="67"/>
        <v>16</v>
      </c>
      <c r="AP335">
        <f t="shared" si="64"/>
        <v>10</v>
      </c>
      <c r="AQ335">
        <f t="shared" si="65"/>
        <v>23</v>
      </c>
      <c r="AS335">
        <f t="shared" si="66"/>
        <v>211</v>
      </c>
    </row>
    <row r="336" spans="2:45" ht="15.6" x14ac:dyDescent="0.3">
      <c r="B336" s="7" t="s">
        <v>117</v>
      </c>
      <c r="D336" s="4">
        <v>3</v>
      </c>
      <c r="E336" s="4">
        <v>5</v>
      </c>
      <c r="G336" s="11">
        <v>15</v>
      </c>
      <c r="H336" s="11">
        <v>5</v>
      </c>
      <c r="I336" s="11">
        <v>9</v>
      </c>
      <c r="J336" s="11">
        <v>16</v>
      </c>
      <c r="K336" s="11">
        <v>5</v>
      </c>
      <c r="L336" s="11">
        <v>5</v>
      </c>
      <c r="N336" s="4">
        <v>6</v>
      </c>
      <c r="O336" s="4">
        <v>2</v>
      </c>
      <c r="P336" s="4">
        <v>8</v>
      </c>
      <c r="Q336" s="4">
        <v>0</v>
      </c>
      <c r="R336" s="4">
        <v>3</v>
      </c>
      <c r="S336" s="4">
        <v>5</v>
      </c>
      <c r="U336" s="4">
        <v>5</v>
      </c>
      <c r="V336" s="4">
        <v>15</v>
      </c>
      <c r="W336" s="4">
        <v>6</v>
      </c>
      <c r="X336" s="4">
        <v>2</v>
      </c>
      <c r="Y336" s="4">
        <v>5</v>
      </c>
      <c r="Z336" s="4">
        <v>5</v>
      </c>
      <c r="AB336" s="4">
        <v>5</v>
      </c>
      <c r="AC336" s="4">
        <v>15</v>
      </c>
      <c r="AD336" s="4">
        <v>6</v>
      </c>
      <c r="AE336" s="4">
        <v>2</v>
      </c>
      <c r="AF336" s="4">
        <v>5</v>
      </c>
      <c r="AG336" s="4">
        <v>5</v>
      </c>
      <c r="AK336">
        <f t="shared" si="60"/>
        <v>37</v>
      </c>
      <c r="AL336">
        <f t="shared" si="61"/>
        <v>42</v>
      </c>
      <c r="AM336">
        <f t="shared" si="62"/>
        <v>34</v>
      </c>
      <c r="AN336">
        <f t="shared" si="63"/>
        <v>50</v>
      </c>
      <c r="AO336">
        <f t="shared" si="67"/>
        <v>31</v>
      </c>
      <c r="AP336">
        <f t="shared" si="64"/>
        <v>37</v>
      </c>
      <c r="AQ336">
        <f t="shared" si="65"/>
        <v>29</v>
      </c>
      <c r="AS336">
        <f t="shared" si="66"/>
        <v>260</v>
      </c>
    </row>
    <row r="337" spans="2:45" ht="15.6" x14ac:dyDescent="0.3">
      <c r="B337" s="7" t="s">
        <v>118</v>
      </c>
      <c r="D337" s="4">
        <v>3</v>
      </c>
      <c r="E337" s="4">
        <v>0</v>
      </c>
      <c r="G337" s="11">
        <v>6</v>
      </c>
      <c r="H337" s="11">
        <v>0</v>
      </c>
      <c r="I337" s="11">
        <v>5</v>
      </c>
      <c r="J337" s="11">
        <v>15</v>
      </c>
      <c r="K337" s="11">
        <v>0</v>
      </c>
      <c r="L337" s="11">
        <v>0</v>
      </c>
      <c r="N337" s="4">
        <v>0</v>
      </c>
      <c r="O337" s="4">
        <v>0</v>
      </c>
      <c r="P337" s="4">
        <v>0</v>
      </c>
      <c r="Q337" s="4">
        <v>3</v>
      </c>
      <c r="R337" s="4">
        <v>3</v>
      </c>
      <c r="S337" s="4">
        <v>0</v>
      </c>
      <c r="U337" s="4">
        <v>0</v>
      </c>
      <c r="V337" s="4">
        <v>2</v>
      </c>
      <c r="W337" s="4">
        <v>0</v>
      </c>
      <c r="X337" s="4">
        <v>0</v>
      </c>
      <c r="Y337" s="4">
        <v>0</v>
      </c>
      <c r="Z337" s="4">
        <v>0</v>
      </c>
      <c r="AB337" s="4">
        <v>0</v>
      </c>
      <c r="AC337" s="4">
        <v>2</v>
      </c>
      <c r="AD337" s="4">
        <v>0</v>
      </c>
      <c r="AE337" s="4">
        <v>0</v>
      </c>
      <c r="AF337" s="4">
        <v>0</v>
      </c>
      <c r="AG337" s="4">
        <v>0</v>
      </c>
      <c r="AK337">
        <f t="shared" si="60"/>
        <v>14</v>
      </c>
      <c r="AL337">
        <f t="shared" si="61"/>
        <v>15</v>
      </c>
      <c r="AM337">
        <f t="shared" si="62"/>
        <v>8</v>
      </c>
      <c r="AN337">
        <f t="shared" si="63"/>
        <v>2</v>
      </c>
      <c r="AO337">
        <f t="shared" si="67"/>
        <v>6</v>
      </c>
      <c r="AP337">
        <f t="shared" si="64"/>
        <v>4</v>
      </c>
      <c r="AQ337">
        <f t="shared" si="65"/>
        <v>5</v>
      </c>
      <c r="AS337">
        <f t="shared" si="66"/>
        <v>54</v>
      </c>
    </row>
    <row r="338" spans="2:45" ht="15.6" x14ac:dyDescent="0.3">
      <c r="B338" s="7" t="s">
        <v>119</v>
      </c>
      <c r="D338" s="4">
        <v>6</v>
      </c>
      <c r="E338" s="4">
        <v>5</v>
      </c>
      <c r="G338" s="11">
        <v>13</v>
      </c>
      <c r="H338" s="11">
        <v>5</v>
      </c>
      <c r="I338" s="11">
        <v>5</v>
      </c>
      <c r="J338" s="11">
        <v>18</v>
      </c>
      <c r="K338" s="11">
        <v>5</v>
      </c>
      <c r="L338" s="11">
        <v>5</v>
      </c>
      <c r="N338" s="4">
        <v>5</v>
      </c>
      <c r="O338" s="4">
        <v>2</v>
      </c>
      <c r="P338" s="4">
        <v>4</v>
      </c>
      <c r="Q338" s="4">
        <v>5</v>
      </c>
      <c r="R338" s="4">
        <v>6</v>
      </c>
      <c r="S338" s="4">
        <v>5</v>
      </c>
      <c r="U338" s="4">
        <v>5</v>
      </c>
      <c r="V338" s="4">
        <v>5</v>
      </c>
      <c r="W338" s="4">
        <v>5</v>
      </c>
      <c r="X338" s="4">
        <v>2</v>
      </c>
      <c r="Y338" s="4">
        <v>5</v>
      </c>
      <c r="Z338" s="4">
        <v>5</v>
      </c>
      <c r="AB338" s="4">
        <v>5</v>
      </c>
      <c r="AC338" s="4">
        <v>5</v>
      </c>
      <c r="AD338" s="4">
        <v>5</v>
      </c>
      <c r="AE338" s="4">
        <v>2</v>
      </c>
      <c r="AF338" s="4">
        <v>5</v>
      </c>
      <c r="AG338" s="4">
        <v>5</v>
      </c>
      <c r="AK338">
        <f t="shared" si="60"/>
        <v>34</v>
      </c>
      <c r="AL338">
        <f t="shared" si="61"/>
        <v>39</v>
      </c>
      <c r="AM338">
        <f t="shared" si="62"/>
        <v>31</v>
      </c>
      <c r="AN338">
        <f t="shared" si="63"/>
        <v>39</v>
      </c>
      <c r="AO338">
        <f t="shared" si="67"/>
        <v>28</v>
      </c>
      <c r="AP338">
        <f t="shared" si="64"/>
        <v>17</v>
      </c>
      <c r="AQ338">
        <f t="shared" si="65"/>
        <v>19</v>
      </c>
      <c r="AS338">
        <f t="shared" si="66"/>
        <v>207</v>
      </c>
    </row>
    <row r="339" spans="2:45" ht="15.6" x14ac:dyDescent="0.3">
      <c r="B339" s="7" t="s">
        <v>132</v>
      </c>
      <c r="D339" s="4">
        <v>11</v>
      </c>
      <c r="E339" s="4">
        <v>10</v>
      </c>
      <c r="G339" s="11">
        <v>16</v>
      </c>
      <c r="H339" s="11">
        <v>15</v>
      </c>
      <c r="I339" s="11">
        <v>10</v>
      </c>
      <c r="J339" s="11">
        <v>20</v>
      </c>
      <c r="K339" s="11">
        <v>10</v>
      </c>
      <c r="L339" s="11">
        <v>10</v>
      </c>
      <c r="N339" s="4">
        <v>10</v>
      </c>
      <c r="O339" s="4">
        <v>2</v>
      </c>
      <c r="P339" s="4">
        <v>16</v>
      </c>
      <c r="Q339" s="4">
        <v>10</v>
      </c>
      <c r="R339" s="4">
        <v>11</v>
      </c>
      <c r="S339" s="4">
        <v>10</v>
      </c>
      <c r="U339" s="4">
        <v>10</v>
      </c>
      <c r="V339" s="4">
        <v>20</v>
      </c>
      <c r="W339" s="4">
        <v>10</v>
      </c>
      <c r="X339" s="4">
        <v>2</v>
      </c>
      <c r="Y339" s="4">
        <v>12</v>
      </c>
      <c r="Z339" s="4">
        <v>10</v>
      </c>
      <c r="AB339" s="4">
        <v>10</v>
      </c>
      <c r="AC339" s="4">
        <v>20</v>
      </c>
      <c r="AD339" s="4">
        <v>10</v>
      </c>
      <c r="AE339" s="4">
        <v>2</v>
      </c>
      <c r="AF339" s="4">
        <v>12</v>
      </c>
      <c r="AG339" s="4">
        <v>10</v>
      </c>
      <c r="AK339">
        <f t="shared" si="60"/>
        <v>62</v>
      </c>
      <c r="AL339">
        <f t="shared" si="61"/>
        <v>68</v>
      </c>
      <c r="AM339">
        <f t="shared" si="62"/>
        <v>71</v>
      </c>
      <c r="AN339">
        <f t="shared" si="63"/>
        <v>88</v>
      </c>
      <c r="AO339">
        <f t="shared" si="67"/>
        <v>46</v>
      </c>
      <c r="AP339">
        <f t="shared" si="64"/>
        <v>57</v>
      </c>
      <c r="AQ339">
        <f t="shared" si="65"/>
        <v>46</v>
      </c>
      <c r="AS339">
        <f t="shared" si="66"/>
        <v>438</v>
      </c>
    </row>
    <row r="340" spans="2:45" ht="15.6" x14ac:dyDescent="0.3">
      <c r="B340" s="7" t="s">
        <v>120</v>
      </c>
      <c r="D340" s="4">
        <v>13</v>
      </c>
      <c r="E340" s="4">
        <v>20</v>
      </c>
      <c r="G340" s="11">
        <v>29</v>
      </c>
      <c r="H340" s="11">
        <v>25</v>
      </c>
      <c r="I340" s="11">
        <v>20</v>
      </c>
      <c r="J340" s="11">
        <v>20</v>
      </c>
      <c r="K340" s="11">
        <v>20</v>
      </c>
      <c r="L340" s="11">
        <v>20</v>
      </c>
      <c r="N340" s="4">
        <v>20</v>
      </c>
      <c r="O340" s="4">
        <v>0</v>
      </c>
      <c r="P340" s="4">
        <v>22</v>
      </c>
      <c r="Q340" s="4">
        <v>20</v>
      </c>
      <c r="R340" s="4">
        <v>13</v>
      </c>
      <c r="S340" s="4">
        <v>20</v>
      </c>
      <c r="U340" s="4">
        <v>20</v>
      </c>
      <c r="V340" s="4">
        <v>25</v>
      </c>
      <c r="W340" s="4">
        <v>20</v>
      </c>
      <c r="X340" s="4">
        <v>0</v>
      </c>
      <c r="Y340" s="4">
        <v>11</v>
      </c>
      <c r="Z340" s="4">
        <v>20</v>
      </c>
      <c r="AB340" s="4">
        <v>20</v>
      </c>
      <c r="AC340" s="4">
        <v>25</v>
      </c>
      <c r="AD340" s="4">
        <v>20</v>
      </c>
      <c r="AE340" s="4">
        <v>0</v>
      </c>
      <c r="AF340" s="4">
        <v>11</v>
      </c>
      <c r="AG340" s="4">
        <v>20</v>
      </c>
      <c r="AK340">
        <f t="shared" si="60"/>
        <v>107</v>
      </c>
      <c r="AL340">
        <f t="shared" si="61"/>
        <v>102</v>
      </c>
      <c r="AM340">
        <f t="shared" si="62"/>
        <v>118</v>
      </c>
      <c r="AN340">
        <f t="shared" si="63"/>
        <v>127</v>
      </c>
      <c r="AO340">
        <f t="shared" si="67"/>
        <v>89</v>
      </c>
      <c r="AP340">
        <f t="shared" si="64"/>
        <v>75</v>
      </c>
      <c r="AQ340">
        <f t="shared" si="65"/>
        <v>82</v>
      </c>
      <c r="AS340">
        <f t="shared" si="66"/>
        <v>700</v>
      </c>
    </row>
    <row r="341" spans="2:45" ht="15.6" x14ac:dyDescent="0.3">
      <c r="B341" s="7" t="s">
        <v>121</v>
      </c>
      <c r="D341" s="4">
        <v>103</v>
      </c>
      <c r="E341" s="4">
        <v>150</v>
      </c>
      <c r="G341" s="11">
        <v>200</v>
      </c>
      <c r="H341" s="11">
        <v>203</v>
      </c>
      <c r="I341" s="11">
        <v>150</v>
      </c>
      <c r="J341" s="11">
        <v>65</v>
      </c>
      <c r="K341" s="11">
        <v>56</v>
      </c>
      <c r="L341" s="11">
        <v>150</v>
      </c>
      <c r="N341" s="4">
        <v>70</v>
      </c>
      <c r="O341" s="4">
        <v>80</v>
      </c>
      <c r="P341" s="4">
        <v>119</v>
      </c>
      <c r="Q341" s="4">
        <v>150</v>
      </c>
      <c r="R341" s="4">
        <v>103</v>
      </c>
      <c r="S341" s="4">
        <v>150</v>
      </c>
      <c r="U341" s="4">
        <v>150</v>
      </c>
      <c r="V341" s="4">
        <v>110</v>
      </c>
      <c r="W341" s="4">
        <v>70</v>
      </c>
      <c r="X341" s="4">
        <v>80</v>
      </c>
      <c r="Y341" s="4">
        <v>142</v>
      </c>
      <c r="Z341" s="4">
        <v>110</v>
      </c>
      <c r="AB341" s="4">
        <v>150</v>
      </c>
      <c r="AC341" s="4">
        <v>110</v>
      </c>
      <c r="AD341" s="4">
        <v>70</v>
      </c>
      <c r="AE341" s="4">
        <v>80</v>
      </c>
      <c r="AF341" s="4">
        <v>142</v>
      </c>
      <c r="AG341" s="4">
        <v>110</v>
      </c>
      <c r="AK341">
        <f t="shared" si="60"/>
        <v>806</v>
      </c>
      <c r="AL341">
        <f t="shared" si="61"/>
        <v>540</v>
      </c>
      <c r="AM341">
        <f t="shared" si="62"/>
        <v>733</v>
      </c>
      <c r="AN341">
        <f t="shared" si="63"/>
        <v>994</v>
      </c>
      <c r="AO341">
        <f t="shared" si="67"/>
        <v>570</v>
      </c>
      <c r="AP341">
        <f t="shared" si="64"/>
        <v>503</v>
      </c>
      <c r="AQ341">
        <f t="shared" si="65"/>
        <v>409</v>
      </c>
      <c r="AS341">
        <f t="shared" si="66"/>
        <v>4555</v>
      </c>
    </row>
    <row r="342" spans="2:45" ht="15.6" x14ac:dyDescent="0.3">
      <c r="B342" s="7" t="s">
        <v>122</v>
      </c>
      <c r="D342" s="4">
        <v>23</v>
      </c>
      <c r="E342" s="4">
        <v>50</v>
      </c>
      <c r="G342" s="11">
        <v>56</v>
      </c>
      <c r="H342" s="11">
        <v>60</v>
      </c>
      <c r="I342" s="11">
        <v>50</v>
      </c>
      <c r="J342" s="11">
        <v>20</v>
      </c>
      <c r="K342" s="11">
        <v>20</v>
      </c>
      <c r="L342" s="11">
        <v>50</v>
      </c>
      <c r="N342" s="4">
        <v>20</v>
      </c>
      <c r="O342" s="4">
        <v>50</v>
      </c>
      <c r="P342" s="4">
        <v>40</v>
      </c>
      <c r="Q342" s="4">
        <v>64</v>
      </c>
      <c r="R342" s="4">
        <v>23</v>
      </c>
      <c r="S342" s="4">
        <v>50</v>
      </c>
      <c r="U342" s="4">
        <v>50</v>
      </c>
      <c r="V342" s="4">
        <v>120</v>
      </c>
      <c r="W342" s="4">
        <v>20</v>
      </c>
      <c r="X342" s="4">
        <v>50</v>
      </c>
      <c r="Y342" s="4">
        <v>56</v>
      </c>
      <c r="Z342" s="4">
        <v>63</v>
      </c>
      <c r="AB342" s="4">
        <v>50</v>
      </c>
      <c r="AC342" s="4">
        <v>120</v>
      </c>
      <c r="AD342" s="4">
        <v>20</v>
      </c>
      <c r="AE342" s="4">
        <v>50</v>
      </c>
      <c r="AF342" s="4">
        <v>56</v>
      </c>
      <c r="AG342" s="4">
        <v>63</v>
      </c>
      <c r="AK342">
        <f t="shared" si="60"/>
        <v>239</v>
      </c>
      <c r="AL342">
        <f t="shared" si="61"/>
        <v>200</v>
      </c>
      <c r="AM342">
        <f t="shared" si="62"/>
        <v>327</v>
      </c>
      <c r="AN342">
        <f t="shared" si="63"/>
        <v>528</v>
      </c>
      <c r="AO342">
        <f t="shared" si="67"/>
        <v>176</v>
      </c>
      <c r="AP342">
        <f t="shared" si="64"/>
        <v>350</v>
      </c>
      <c r="AQ342">
        <f t="shared" si="65"/>
        <v>130</v>
      </c>
      <c r="AS342">
        <f t="shared" si="66"/>
        <v>1950</v>
      </c>
    </row>
    <row r="343" spans="2:45" ht="15.6" x14ac:dyDescent="0.3">
      <c r="B343" s="7" t="s">
        <v>123</v>
      </c>
      <c r="D343" s="4">
        <v>26</v>
      </c>
      <c r="E343" s="4">
        <v>20</v>
      </c>
      <c r="G343" s="11">
        <v>36</v>
      </c>
      <c r="H343" s="11">
        <v>15</v>
      </c>
      <c r="I343" s="11">
        <v>53</v>
      </c>
      <c r="J343" s="11">
        <v>32</v>
      </c>
      <c r="K343" s="11">
        <v>36</v>
      </c>
      <c r="L343" s="11">
        <v>20</v>
      </c>
      <c r="N343" s="4">
        <v>0</v>
      </c>
      <c r="O343" s="4">
        <v>20</v>
      </c>
      <c r="P343" s="4">
        <v>33</v>
      </c>
      <c r="Q343" s="4">
        <v>36</v>
      </c>
      <c r="R343" s="4">
        <v>26</v>
      </c>
      <c r="S343" s="4">
        <v>20</v>
      </c>
      <c r="U343" s="4">
        <v>20</v>
      </c>
      <c r="V343" s="4">
        <v>26</v>
      </c>
      <c r="W343" s="4">
        <v>0</v>
      </c>
      <c r="X343" s="4">
        <v>20</v>
      </c>
      <c r="Y343" s="4">
        <v>36</v>
      </c>
      <c r="Z343" s="4">
        <v>22</v>
      </c>
      <c r="AB343" s="4">
        <v>20</v>
      </c>
      <c r="AC343" s="4">
        <v>26</v>
      </c>
      <c r="AD343" s="4">
        <v>0</v>
      </c>
      <c r="AE343" s="4">
        <v>20</v>
      </c>
      <c r="AF343" s="4">
        <v>36</v>
      </c>
      <c r="AG343" s="4">
        <v>22</v>
      </c>
      <c r="AK343">
        <f t="shared" si="60"/>
        <v>150</v>
      </c>
      <c r="AL343">
        <f t="shared" si="61"/>
        <v>141</v>
      </c>
      <c r="AM343">
        <f t="shared" si="62"/>
        <v>128</v>
      </c>
      <c r="AN343">
        <f t="shared" si="63"/>
        <v>202</v>
      </c>
      <c r="AO343">
        <f t="shared" si="67"/>
        <v>76</v>
      </c>
      <c r="AP343">
        <f t="shared" si="64"/>
        <v>87</v>
      </c>
      <c r="AQ343">
        <f t="shared" si="65"/>
        <v>86</v>
      </c>
      <c r="AS343">
        <f t="shared" si="66"/>
        <v>870</v>
      </c>
    </row>
    <row r="344" spans="2:45" ht="15.6" x14ac:dyDescent="0.3">
      <c r="B344" s="7" t="s">
        <v>124</v>
      </c>
      <c r="D344" s="4">
        <v>20</v>
      </c>
      <c r="E344" s="4">
        <v>15</v>
      </c>
      <c r="G344" s="11">
        <v>15</v>
      </c>
      <c r="H344" s="11">
        <v>20</v>
      </c>
      <c r="I344" s="11">
        <v>26</v>
      </c>
      <c r="J344" s="11">
        <v>46</v>
      </c>
      <c r="K344" s="11">
        <v>14</v>
      </c>
      <c r="L344" s="11">
        <v>15</v>
      </c>
      <c r="N344" s="4">
        <v>0</v>
      </c>
      <c r="O344" s="4">
        <v>15</v>
      </c>
      <c r="P344" s="4">
        <v>16</v>
      </c>
      <c r="Q344" s="4">
        <v>22</v>
      </c>
      <c r="R344" s="4">
        <v>20</v>
      </c>
      <c r="S344" s="4">
        <v>15</v>
      </c>
      <c r="U344" s="4">
        <v>15</v>
      </c>
      <c r="V344" s="4">
        <v>15</v>
      </c>
      <c r="W344" s="4">
        <v>0</v>
      </c>
      <c r="X344" s="4">
        <v>15</v>
      </c>
      <c r="Y344" s="4">
        <v>25</v>
      </c>
      <c r="Z344" s="4">
        <v>15</v>
      </c>
      <c r="AB344" s="4">
        <v>15</v>
      </c>
      <c r="AC344" s="4">
        <v>15</v>
      </c>
      <c r="AD344" s="4">
        <v>0</v>
      </c>
      <c r="AE344" s="4">
        <v>15</v>
      </c>
      <c r="AF344" s="4">
        <v>25</v>
      </c>
      <c r="AG344" s="4">
        <v>15</v>
      </c>
      <c r="AK344">
        <f t="shared" si="60"/>
        <v>96</v>
      </c>
      <c r="AL344">
        <f t="shared" si="61"/>
        <v>106</v>
      </c>
      <c r="AM344">
        <f t="shared" si="62"/>
        <v>87</v>
      </c>
      <c r="AN344">
        <f t="shared" si="63"/>
        <v>140</v>
      </c>
      <c r="AO344">
        <f t="shared" si="67"/>
        <v>45</v>
      </c>
      <c r="AP344">
        <f t="shared" si="64"/>
        <v>65</v>
      </c>
      <c r="AQ344">
        <f>SUM(I344,P344,W344,AD344)</f>
        <v>42</v>
      </c>
      <c r="AS344">
        <f t="shared" si="66"/>
        <v>581</v>
      </c>
    </row>
    <row r="345" spans="2:45" ht="15.6" x14ac:dyDescent="0.3">
      <c r="B345" s="7" t="s">
        <v>125</v>
      </c>
      <c r="D345" s="4">
        <v>6</v>
      </c>
      <c r="E345" s="4">
        <v>3</v>
      </c>
      <c r="G345" s="11">
        <v>45</v>
      </c>
      <c r="H345" s="11">
        <v>5</v>
      </c>
      <c r="I345" s="11">
        <v>26</v>
      </c>
      <c r="J345" s="11">
        <v>9</v>
      </c>
      <c r="K345" s="11">
        <v>6</v>
      </c>
      <c r="L345" s="11">
        <v>3</v>
      </c>
      <c r="N345" s="4">
        <v>22</v>
      </c>
      <c r="O345" s="4">
        <v>3</v>
      </c>
      <c r="P345" s="4">
        <v>5</v>
      </c>
      <c r="Q345" s="4">
        <v>6</v>
      </c>
      <c r="R345" s="4">
        <v>6</v>
      </c>
      <c r="S345" s="4">
        <v>3</v>
      </c>
      <c r="U345" s="4">
        <v>3</v>
      </c>
      <c r="V345" s="4">
        <v>30</v>
      </c>
      <c r="W345" s="4">
        <v>22</v>
      </c>
      <c r="X345" s="4">
        <v>3</v>
      </c>
      <c r="Y345" s="4">
        <v>36</v>
      </c>
      <c r="Z345" s="4">
        <v>3</v>
      </c>
      <c r="AB345" s="4">
        <v>3</v>
      </c>
      <c r="AC345" s="4">
        <v>30</v>
      </c>
      <c r="AD345" s="4">
        <v>22</v>
      </c>
      <c r="AE345" s="4">
        <v>3</v>
      </c>
      <c r="AF345" s="4">
        <v>36</v>
      </c>
      <c r="AG345" s="4">
        <v>3</v>
      </c>
      <c r="AK345">
        <f t="shared" si="60"/>
        <v>85</v>
      </c>
      <c r="AL345">
        <f t="shared" si="61"/>
        <v>48</v>
      </c>
      <c r="AM345">
        <f t="shared" si="62"/>
        <v>70</v>
      </c>
      <c r="AN345">
        <f t="shared" si="63"/>
        <v>139</v>
      </c>
      <c r="AO345">
        <f t="shared" si="67"/>
        <v>73</v>
      </c>
      <c r="AP345">
        <f t="shared" si="64"/>
        <v>68</v>
      </c>
      <c r="AQ345">
        <f t="shared" si="65"/>
        <v>75</v>
      </c>
      <c r="AS345">
        <f t="shared" si="66"/>
        <v>558</v>
      </c>
    </row>
    <row r="346" spans="2:45" ht="15.6" x14ac:dyDescent="0.3">
      <c r="B346" s="7" t="s">
        <v>126</v>
      </c>
      <c r="D346" s="4">
        <v>4</v>
      </c>
      <c r="E346" s="4">
        <v>20</v>
      </c>
      <c r="G346" s="11">
        <v>60</v>
      </c>
      <c r="H346" s="11">
        <v>22</v>
      </c>
      <c r="I346" s="11">
        <v>10</v>
      </c>
      <c r="J346" s="11">
        <v>25</v>
      </c>
      <c r="K346" s="11">
        <v>22</v>
      </c>
      <c r="L346" s="11">
        <v>20</v>
      </c>
      <c r="N346" s="4">
        <v>60</v>
      </c>
      <c r="O346" s="4">
        <v>20</v>
      </c>
      <c r="P346" s="4">
        <v>26</v>
      </c>
      <c r="Q346" s="4">
        <v>9</v>
      </c>
      <c r="R346" s="4">
        <v>4</v>
      </c>
      <c r="S346" s="4">
        <v>20</v>
      </c>
      <c r="U346" s="4">
        <v>20</v>
      </c>
      <c r="V346" s="4">
        <v>20</v>
      </c>
      <c r="W346" s="4">
        <v>60</v>
      </c>
      <c r="X346" s="4">
        <v>20</v>
      </c>
      <c r="Y346" s="4">
        <v>96</v>
      </c>
      <c r="Z346" s="4">
        <v>20</v>
      </c>
      <c r="AB346" s="4">
        <v>20</v>
      </c>
      <c r="AC346" s="4">
        <v>20</v>
      </c>
      <c r="AD346" s="4">
        <v>60</v>
      </c>
      <c r="AE346" s="4">
        <v>20</v>
      </c>
      <c r="AF346" s="4">
        <v>96</v>
      </c>
      <c r="AG346" s="4">
        <v>20</v>
      </c>
      <c r="AK346">
        <f t="shared" si="60"/>
        <v>116</v>
      </c>
      <c r="AL346">
        <f t="shared" si="61"/>
        <v>173</v>
      </c>
      <c r="AM346">
        <f t="shared" si="62"/>
        <v>133</v>
      </c>
      <c r="AN346">
        <f t="shared" si="63"/>
        <v>372</v>
      </c>
      <c r="AO346">
        <f t="shared" si="67"/>
        <v>160</v>
      </c>
      <c r="AP346">
        <f t="shared" si="64"/>
        <v>82</v>
      </c>
      <c r="AQ346">
        <f t="shared" si="65"/>
        <v>156</v>
      </c>
      <c r="AS346">
        <f t="shared" si="66"/>
        <v>1192</v>
      </c>
    </row>
    <row r="347" spans="2:45" ht="15.6" x14ac:dyDescent="0.3">
      <c r="B347" s="7" t="s">
        <v>127</v>
      </c>
      <c r="D347" s="4">
        <v>5</v>
      </c>
      <c r="E347" s="4">
        <v>2</v>
      </c>
      <c r="G347" s="11">
        <v>0</v>
      </c>
      <c r="H347" s="11">
        <v>2</v>
      </c>
      <c r="I347" s="11">
        <v>25</v>
      </c>
      <c r="J347" s="11">
        <v>2</v>
      </c>
      <c r="K347" s="11">
        <v>6</v>
      </c>
      <c r="L347" s="11">
        <v>2</v>
      </c>
      <c r="N347" s="4">
        <v>2</v>
      </c>
      <c r="O347" s="4">
        <v>2</v>
      </c>
      <c r="P347" s="4">
        <v>3</v>
      </c>
      <c r="Q347" s="4">
        <v>21</v>
      </c>
      <c r="R347" s="4">
        <v>5</v>
      </c>
      <c r="S347" s="4">
        <v>2</v>
      </c>
      <c r="U347" s="4">
        <v>2</v>
      </c>
      <c r="V347" s="4">
        <v>6</v>
      </c>
      <c r="W347" s="4">
        <v>2</v>
      </c>
      <c r="X347" s="4">
        <v>2</v>
      </c>
      <c r="Y347" s="4">
        <v>3</v>
      </c>
      <c r="Z347" s="4">
        <v>2</v>
      </c>
      <c r="AB347" s="4">
        <v>2</v>
      </c>
      <c r="AC347" s="4">
        <v>6</v>
      </c>
      <c r="AD347" s="4">
        <v>2</v>
      </c>
      <c r="AE347" s="4">
        <v>2</v>
      </c>
      <c r="AF347" s="4">
        <v>3</v>
      </c>
      <c r="AG347" s="4">
        <v>2</v>
      </c>
      <c r="AK347">
        <f t="shared" si="60"/>
        <v>34</v>
      </c>
      <c r="AL347">
        <f t="shared" si="61"/>
        <v>17</v>
      </c>
      <c r="AM347">
        <f t="shared" si="62"/>
        <v>38</v>
      </c>
      <c r="AN347">
        <f t="shared" si="63"/>
        <v>24</v>
      </c>
      <c r="AO347">
        <f t="shared" si="67"/>
        <v>6</v>
      </c>
      <c r="AP347">
        <f t="shared" si="64"/>
        <v>16</v>
      </c>
      <c r="AQ347">
        <f t="shared" si="65"/>
        <v>32</v>
      </c>
      <c r="AS347">
        <f t="shared" si="66"/>
        <v>167</v>
      </c>
    </row>
    <row r="348" spans="2:45" ht="15.6" x14ac:dyDescent="0.3">
      <c r="B348" s="7" t="s">
        <v>128</v>
      </c>
      <c r="D348" s="4">
        <v>6</v>
      </c>
      <c r="E348" s="4">
        <v>0</v>
      </c>
      <c r="G348" s="11">
        <v>6</v>
      </c>
      <c r="H348" s="11">
        <v>3</v>
      </c>
      <c r="I348" s="11">
        <v>6</v>
      </c>
      <c r="J348" s="11">
        <v>3</v>
      </c>
      <c r="K348" s="11">
        <v>0</v>
      </c>
      <c r="L348" s="11">
        <v>0</v>
      </c>
      <c r="N348" s="4">
        <v>0</v>
      </c>
      <c r="O348" s="4">
        <v>0</v>
      </c>
      <c r="P348" s="4">
        <v>2</v>
      </c>
      <c r="Q348" s="4">
        <v>0</v>
      </c>
      <c r="R348" s="4">
        <v>6</v>
      </c>
      <c r="S348" s="4">
        <v>0</v>
      </c>
      <c r="U348" s="4">
        <v>0</v>
      </c>
      <c r="V348" s="4">
        <v>2</v>
      </c>
      <c r="W348" s="4">
        <v>0</v>
      </c>
      <c r="X348" s="4">
        <v>0</v>
      </c>
      <c r="Y348" s="4">
        <v>3</v>
      </c>
      <c r="Z348" s="4">
        <v>0</v>
      </c>
      <c r="AB348" s="4">
        <v>0</v>
      </c>
      <c r="AC348" s="4">
        <v>2</v>
      </c>
      <c r="AD348" s="4">
        <v>0</v>
      </c>
      <c r="AE348" s="4">
        <v>0</v>
      </c>
      <c r="AF348" s="4">
        <v>3</v>
      </c>
      <c r="AG348" s="4">
        <v>0</v>
      </c>
      <c r="AK348">
        <f t="shared" si="60"/>
        <v>21</v>
      </c>
      <c r="AL348">
        <f t="shared" si="61"/>
        <v>5</v>
      </c>
      <c r="AM348">
        <f t="shared" si="62"/>
        <v>8</v>
      </c>
      <c r="AN348">
        <f t="shared" si="63"/>
        <v>8</v>
      </c>
      <c r="AO348">
        <f t="shared" si="67"/>
        <v>6</v>
      </c>
      <c r="AP348">
        <f t="shared" si="64"/>
        <v>7</v>
      </c>
      <c r="AQ348">
        <f t="shared" si="65"/>
        <v>8</v>
      </c>
      <c r="AS348">
        <f t="shared" si="66"/>
        <v>63</v>
      </c>
    </row>
    <row r="349" spans="2:45" ht="15.6" x14ac:dyDescent="0.3">
      <c r="B349" s="7" t="s">
        <v>129</v>
      </c>
      <c r="D349" s="4">
        <v>4</v>
      </c>
      <c r="E349" s="4">
        <v>2</v>
      </c>
      <c r="G349" s="11">
        <v>3</v>
      </c>
      <c r="H349" s="11">
        <v>1</v>
      </c>
      <c r="I349" s="11">
        <v>3</v>
      </c>
      <c r="J349" s="11">
        <v>12</v>
      </c>
      <c r="K349" s="11">
        <v>2</v>
      </c>
      <c r="L349" s="11">
        <v>2</v>
      </c>
      <c r="N349" s="4">
        <v>3</v>
      </c>
      <c r="O349" s="4">
        <v>2</v>
      </c>
      <c r="P349" s="4">
        <v>13</v>
      </c>
      <c r="Q349" s="4">
        <v>2</v>
      </c>
      <c r="R349" s="4">
        <v>4</v>
      </c>
      <c r="S349" s="4">
        <v>2</v>
      </c>
      <c r="U349" s="4">
        <v>2</v>
      </c>
      <c r="V349" s="4">
        <v>2</v>
      </c>
      <c r="W349" s="4">
        <v>3</v>
      </c>
      <c r="X349" s="4">
        <v>2</v>
      </c>
      <c r="Y349" s="4">
        <v>2</v>
      </c>
      <c r="Z349" s="4">
        <v>2</v>
      </c>
      <c r="AB349" s="4">
        <v>2</v>
      </c>
      <c r="AC349" s="4">
        <v>2</v>
      </c>
      <c r="AD349" s="4">
        <v>3</v>
      </c>
      <c r="AE349" s="4">
        <v>2</v>
      </c>
      <c r="AF349" s="4">
        <v>2</v>
      </c>
      <c r="AG349" s="4">
        <v>2</v>
      </c>
      <c r="AK349">
        <f t="shared" si="60"/>
        <v>13</v>
      </c>
      <c r="AL349">
        <f t="shared" si="61"/>
        <v>34</v>
      </c>
      <c r="AM349">
        <f t="shared" si="62"/>
        <v>15</v>
      </c>
      <c r="AN349">
        <f t="shared" si="63"/>
        <v>19</v>
      </c>
      <c r="AO349">
        <f t="shared" si="67"/>
        <v>10</v>
      </c>
      <c r="AP349">
        <f t="shared" si="64"/>
        <v>7</v>
      </c>
      <c r="AQ349">
        <f t="shared" si="65"/>
        <v>22</v>
      </c>
      <c r="AS349">
        <f t="shared" si="66"/>
        <v>120</v>
      </c>
    </row>
    <row r="350" spans="2:45" ht="15.6" x14ac:dyDescent="0.3">
      <c r="B350" s="7" t="s">
        <v>130</v>
      </c>
      <c r="D350" s="4">
        <v>5</v>
      </c>
      <c r="E350" s="4">
        <v>15</v>
      </c>
      <c r="G350" s="11">
        <v>22</v>
      </c>
      <c r="H350" s="11">
        <v>16</v>
      </c>
      <c r="I350" s="11">
        <v>12</v>
      </c>
      <c r="J350" s="11">
        <v>15</v>
      </c>
      <c r="K350" s="11">
        <v>15</v>
      </c>
      <c r="L350" s="11">
        <v>15</v>
      </c>
      <c r="N350" s="4">
        <v>10</v>
      </c>
      <c r="O350" s="4">
        <v>15</v>
      </c>
      <c r="P350" s="4">
        <v>11</v>
      </c>
      <c r="Q350" s="4">
        <v>15</v>
      </c>
      <c r="R350" s="4">
        <v>5</v>
      </c>
      <c r="S350" s="4">
        <v>15</v>
      </c>
      <c r="U350" s="4">
        <v>15</v>
      </c>
      <c r="V350" s="4">
        <v>20</v>
      </c>
      <c r="W350" s="4">
        <v>10</v>
      </c>
      <c r="X350" s="4">
        <v>15</v>
      </c>
      <c r="Y350" s="4">
        <v>7</v>
      </c>
      <c r="Z350" s="4">
        <v>17</v>
      </c>
      <c r="AB350" s="4">
        <v>15</v>
      </c>
      <c r="AC350" s="4">
        <v>20</v>
      </c>
      <c r="AD350" s="4">
        <v>10</v>
      </c>
      <c r="AE350" s="4">
        <v>15</v>
      </c>
      <c r="AF350" s="4">
        <v>7</v>
      </c>
      <c r="AG350" s="4">
        <v>17</v>
      </c>
      <c r="AK350">
        <f t="shared" si="60"/>
        <v>70</v>
      </c>
      <c r="AL350">
        <f t="shared" si="61"/>
        <v>81</v>
      </c>
      <c r="AM350">
        <f t="shared" si="62"/>
        <v>80</v>
      </c>
      <c r="AN350">
        <f t="shared" si="63"/>
        <v>123</v>
      </c>
      <c r="AO350">
        <f t="shared" si="67"/>
        <v>62</v>
      </c>
      <c r="AP350">
        <f t="shared" si="64"/>
        <v>71</v>
      </c>
      <c r="AQ350">
        <f t="shared" si="65"/>
        <v>43</v>
      </c>
      <c r="AS350">
        <f t="shared" si="66"/>
        <v>530</v>
      </c>
    </row>
    <row r="351" spans="2:45" ht="15.6" x14ac:dyDescent="0.3">
      <c r="B351" s="7" t="s">
        <v>131</v>
      </c>
      <c r="D351" s="4">
        <v>11</v>
      </c>
      <c r="E351" s="4">
        <v>10</v>
      </c>
      <c r="G351" s="11">
        <v>20</v>
      </c>
      <c r="H351" s="11">
        <v>10</v>
      </c>
      <c r="I351" s="11">
        <v>5</v>
      </c>
      <c r="J351" s="11">
        <v>10</v>
      </c>
      <c r="K351" s="11">
        <v>5</v>
      </c>
      <c r="L351" s="11">
        <v>10</v>
      </c>
      <c r="N351" s="4">
        <v>9</v>
      </c>
      <c r="O351" s="4">
        <v>13</v>
      </c>
      <c r="P351" s="4">
        <v>9</v>
      </c>
      <c r="Q351" s="4">
        <v>16</v>
      </c>
      <c r="R351" s="4">
        <v>11</v>
      </c>
      <c r="S351" s="4">
        <v>10</v>
      </c>
      <c r="U351" s="4">
        <v>10</v>
      </c>
      <c r="V351" s="4">
        <v>12</v>
      </c>
      <c r="W351" s="4">
        <v>9</v>
      </c>
      <c r="X351" s="4">
        <v>13</v>
      </c>
      <c r="Y351" s="4">
        <v>12</v>
      </c>
      <c r="Z351" s="4">
        <v>12</v>
      </c>
      <c r="AB351" s="4">
        <v>10</v>
      </c>
      <c r="AC351" s="4">
        <v>12</v>
      </c>
      <c r="AD351" s="4">
        <v>9</v>
      </c>
      <c r="AE351" s="4">
        <v>13</v>
      </c>
      <c r="AF351" s="4">
        <v>12</v>
      </c>
      <c r="AG351" s="4">
        <v>12</v>
      </c>
      <c r="AK351">
        <f t="shared" si="60"/>
        <v>56</v>
      </c>
      <c r="AL351">
        <f t="shared" si="61"/>
        <v>56</v>
      </c>
      <c r="AM351">
        <f t="shared" si="62"/>
        <v>68</v>
      </c>
      <c r="AN351">
        <f t="shared" si="63"/>
        <v>105</v>
      </c>
      <c r="AO351">
        <f t="shared" si="67"/>
        <v>49</v>
      </c>
      <c r="AP351">
        <f t="shared" si="64"/>
        <v>47</v>
      </c>
      <c r="AQ351">
        <f t="shared" si="65"/>
        <v>32</v>
      </c>
      <c r="AS351">
        <f t="shared" si="66"/>
        <v>413</v>
      </c>
    </row>
    <row r="355" spans="2:45" ht="28.8" x14ac:dyDescent="0.3">
      <c r="B355" s="57" t="s">
        <v>207</v>
      </c>
      <c r="C355" s="58">
        <v>1</v>
      </c>
      <c r="D355" s="58">
        <v>2</v>
      </c>
      <c r="E355" s="58">
        <v>3</v>
      </c>
      <c r="F355" s="58">
        <v>4</v>
      </c>
      <c r="G355" s="58">
        <v>5</v>
      </c>
      <c r="H355" s="58">
        <v>6</v>
      </c>
      <c r="I355" s="58">
        <v>7</v>
      </c>
      <c r="J355" s="58">
        <v>8</v>
      </c>
      <c r="K355" s="58">
        <v>9</v>
      </c>
      <c r="L355" s="59">
        <v>10</v>
      </c>
      <c r="M355" s="59">
        <v>11</v>
      </c>
      <c r="N355" s="59">
        <v>12</v>
      </c>
      <c r="O355" s="59">
        <v>13</v>
      </c>
      <c r="P355" s="59">
        <v>14</v>
      </c>
      <c r="Q355" s="59">
        <v>15</v>
      </c>
      <c r="R355" s="59">
        <v>16</v>
      </c>
      <c r="S355" s="59">
        <v>17</v>
      </c>
      <c r="T355" s="59">
        <v>18</v>
      </c>
      <c r="U355" s="59">
        <v>19</v>
      </c>
      <c r="V355" s="59">
        <v>20</v>
      </c>
      <c r="W355" s="59">
        <v>21</v>
      </c>
      <c r="X355" s="59">
        <v>22</v>
      </c>
      <c r="Y355" s="59">
        <v>23</v>
      </c>
      <c r="Z355" s="59">
        <v>24</v>
      </c>
      <c r="AA355" s="59">
        <v>25</v>
      </c>
      <c r="AB355" s="59">
        <v>26</v>
      </c>
      <c r="AC355" s="59">
        <v>27</v>
      </c>
      <c r="AD355" s="59">
        <v>28</v>
      </c>
      <c r="AE355" s="59">
        <v>29</v>
      </c>
      <c r="AF355" s="59">
        <v>30</v>
      </c>
      <c r="AK355">
        <v>1</v>
      </c>
      <c r="AL355">
        <v>2</v>
      </c>
      <c r="AM355">
        <v>3</v>
      </c>
      <c r="AN355">
        <v>4</v>
      </c>
    </row>
    <row r="356" spans="2:45" ht="15.6" x14ac:dyDescent="0.3">
      <c r="B356" s="54" t="s">
        <v>2</v>
      </c>
      <c r="C356" s="52">
        <v>15</v>
      </c>
      <c r="D356" s="52">
        <v>15</v>
      </c>
      <c r="E356" s="52">
        <v>15</v>
      </c>
      <c r="F356" s="52">
        <v>16</v>
      </c>
      <c r="G356" s="52">
        <v>25</v>
      </c>
      <c r="H356" s="55">
        <v>13</v>
      </c>
      <c r="I356" s="51">
        <v>0</v>
      </c>
      <c r="J356" s="52">
        <v>25</v>
      </c>
      <c r="K356" s="52">
        <v>20</v>
      </c>
      <c r="L356" s="52">
        <v>15</v>
      </c>
      <c r="M356" s="52">
        <v>15</v>
      </c>
      <c r="N356" s="52">
        <v>6</v>
      </c>
      <c r="O356" s="52">
        <v>13</v>
      </c>
      <c r="P356" s="51">
        <v>0</v>
      </c>
      <c r="Q356" s="52">
        <v>25</v>
      </c>
      <c r="R356" s="52">
        <v>20</v>
      </c>
      <c r="S356" s="52">
        <v>15</v>
      </c>
      <c r="T356" s="52">
        <v>15</v>
      </c>
      <c r="U356" s="52">
        <v>6</v>
      </c>
      <c r="V356" s="52">
        <v>13</v>
      </c>
      <c r="W356" s="51">
        <v>0</v>
      </c>
      <c r="X356" s="55">
        <v>13</v>
      </c>
      <c r="Y356" s="55">
        <v>60</v>
      </c>
      <c r="Z356" s="55">
        <v>16</v>
      </c>
      <c r="AA356" s="55">
        <v>16</v>
      </c>
      <c r="AB356" s="55">
        <v>19</v>
      </c>
      <c r="AC356" s="55">
        <v>25</v>
      </c>
      <c r="AD356" s="51">
        <v>0</v>
      </c>
      <c r="AE356" s="52">
        <v>25</v>
      </c>
      <c r="AF356" s="52">
        <v>20</v>
      </c>
      <c r="AK356">
        <f t="shared" si="60"/>
        <v>99</v>
      </c>
      <c r="AL356">
        <f t="shared" si="61"/>
        <v>94</v>
      </c>
      <c r="AM356">
        <f t="shared" si="62"/>
        <v>94</v>
      </c>
      <c r="AN356">
        <f t="shared" si="63"/>
        <v>194</v>
      </c>
      <c r="AP356">
        <f t="shared" ref="AP356:AP415" si="68">SUM(H356,O356,V356,AC356)</f>
        <v>64</v>
      </c>
      <c r="AQ356">
        <f>SUM(I356,P356,W356,AD356)</f>
        <v>0</v>
      </c>
      <c r="AS356">
        <f t="shared" ref="AS356:AS415" si="69">SUM(AK356:AQ356)</f>
        <v>545</v>
      </c>
    </row>
    <row r="357" spans="2:45" ht="15.6" x14ac:dyDescent="0.3">
      <c r="B357" s="54" t="s">
        <v>3</v>
      </c>
      <c r="C357" s="53">
        <v>2</v>
      </c>
      <c r="D357" s="53">
        <v>20</v>
      </c>
      <c r="E357" s="53">
        <v>16</v>
      </c>
      <c r="F357" s="53">
        <v>12</v>
      </c>
      <c r="G357" s="53">
        <v>30</v>
      </c>
      <c r="H357" s="56">
        <v>20</v>
      </c>
      <c r="I357" s="51"/>
      <c r="J357" s="53">
        <v>30</v>
      </c>
      <c r="K357" s="53">
        <v>15</v>
      </c>
      <c r="L357" s="53">
        <v>2</v>
      </c>
      <c r="M357" s="53">
        <v>20</v>
      </c>
      <c r="N357" s="53">
        <v>12</v>
      </c>
      <c r="O357" s="53">
        <v>15</v>
      </c>
      <c r="P357" s="51"/>
      <c r="Q357" s="53">
        <v>30</v>
      </c>
      <c r="R357" s="53">
        <v>15</v>
      </c>
      <c r="S357" s="53">
        <v>2</v>
      </c>
      <c r="T357" s="53">
        <v>20</v>
      </c>
      <c r="U357" s="53">
        <v>12</v>
      </c>
      <c r="V357" s="53">
        <v>15</v>
      </c>
      <c r="W357" s="51"/>
      <c r="X357" s="56">
        <v>20</v>
      </c>
      <c r="Y357" s="56">
        <v>40</v>
      </c>
      <c r="Z357" s="56">
        <v>13</v>
      </c>
      <c r="AA357" s="56">
        <v>23</v>
      </c>
      <c r="AB357" s="56">
        <v>6</v>
      </c>
      <c r="AC357" s="56">
        <v>30</v>
      </c>
      <c r="AD357" s="51"/>
      <c r="AE357" s="53">
        <v>30</v>
      </c>
      <c r="AF357" s="53">
        <v>15</v>
      </c>
      <c r="AK357">
        <f t="shared" si="60"/>
        <v>100</v>
      </c>
      <c r="AL357">
        <f t="shared" si="61"/>
        <v>94</v>
      </c>
      <c r="AM357">
        <f t="shared" si="62"/>
        <v>94</v>
      </c>
      <c r="AN357">
        <f t="shared" si="63"/>
        <v>177</v>
      </c>
      <c r="AO357">
        <f t="shared" ref="AO356:AO415" si="70">SUM(G357,N357,U357,AB357)</f>
        <v>60</v>
      </c>
      <c r="AP357">
        <f t="shared" si="68"/>
        <v>80</v>
      </c>
      <c r="AQ357">
        <f t="shared" ref="AQ357:AQ415" si="71">SUM(I357,P357,W357,AD357)</f>
        <v>0</v>
      </c>
      <c r="AS357">
        <f t="shared" si="69"/>
        <v>605</v>
      </c>
    </row>
    <row r="358" spans="2:45" ht="15.6" x14ac:dyDescent="0.3">
      <c r="B358" s="54" t="s">
        <v>4</v>
      </c>
      <c r="C358" s="52">
        <v>20</v>
      </c>
      <c r="D358" s="52">
        <v>6</v>
      </c>
      <c r="E358" s="52">
        <v>6</v>
      </c>
      <c r="F358" s="52">
        <v>6</v>
      </c>
      <c r="G358" s="52">
        <v>2</v>
      </c>
      <c r="H358" s="55">
        <v>5</v>
      </c>
      <c r="I358" s="51"/>
      <c r="J358" s="52">
        <v>2</v>
      </c>
      <c r="K358" s="52">
        <v>2</v>
      </c>
      <c r="L358" s="52">
        <v>20</v>
      </c>
      <c r="M358" s="52">
        <v>6</v>
      </c>
      <c r="N358" s="52">
        <v>6</v>
      </c>
      <c r="O358" s="52">
        <v>13</v>
      </c>
      <c r="P358" s="51"/>
      <c r="Q358" s="52">
        <v>2</v>
      </c>
      <c r="R358" s="52">
        <v>2</v>
      </c>
      <c r="S358" s="52">
        <v>20</v>
      </c>
      <c r="T358" s="52">
        <v>6</v>
      </c>
      <c r="U358" s="52">
        <v>6</v>
      </c>
      <c r="V358" s="52">
        <v>13</v>
      </c>
      <c r="W358" s="51"/>
      <c r="X358" s="55">
        <v>5</v>
      </c>
      <c r="Y358" s="55">
        <v>6</v>
      </c>
      <c r="Z358" s="55">
        <v>3</v>
      </c>
      <c r="AA358" s="55">
        <v>9</v>
      </c>
      <c r="AB358" s="55">
        <v>3</v>
      </c>
      <c r="AC358" s="55">
        <v>2</v>
      </c>
      <c r="AD358" s="51"/>
      <c r="AE358" s="52">
        <v>2</v>
      </c>
      <c r="AF358" s="52">
        <v>2</v>
      </c>
      <c r="AK358">
        <f t="shared" si="60"/>
        <v>45</v>
      </c>
      <c r="AL358">
        <f t="shared" si="61"/>
        <v>49</v>
      </c>
      <c r="AM358">
        <f t="shared" si="62"/>
        <v>49</v>
      </c>
      <c r="AN358">
        <f t="shared" si="63"/>
        <v>32</v>
      </c>
      <c r="AO358">
        <f t="shared" si="70"/>
        <v>17</v>
      </c>
      <c r="AP358">
        <f t="shared" si="68"/>
        <v>33</v>
      </c>
      <c r="AQ358">
        <f t="shared" si="71"/>
        <v>0</v>
      </c>
      <c r="AS358">
        <f t="shared" si="69"/>
        <v>225</v>
      </c>
    </row>
    <row r="359" spans="2:45" ht="15.6" x14ac:dyDescent="0.3">
      <c r="B359" s="54" t="s">
        <v>5</v>
      </c>
      <c r="C359" s="52">
        <v>12</v>
      </c>
      <c r="D359" s="52">
        <v>15</v>
      </c>
      <c r="E359" s="52">
        <v>15</v>
      </c>
      <c r="F359" s="52">
        <v>15</v>
      </c>
      <c r="G359" s="52">
        <v>20</v>
      </c>
      <c r="H359" s="55">
        <v>14</v>
      </c>
      <c r="I359" s="51"/>
      <c r="J359" s="52">
        <v>20</v>
      </c>
      <c r="K359" s="52">
        <v>10</v>
      </c>
      <c r="L359" s="52">
        <v>12</v>
      </c>
      <c r="M359" s="52">
        <v>15</v>
      </c>
      <c r="N359" s="52">
        <v>19</v>
      </c>
      <c r="O359" s="52">
        <v>10</v>
      </c>
      <c r="P359" s="51"/>
      <c r="Q359" s="52">
        <v>20</v>
      </c>
      <c r="R359" s="52">
        <v>10</v>
      </c>
      <c r="S359" s="52">
        <v>12</v>
      </c>
      <c r="T359" s="52">
        <v>15</v>
      </c>
      <c r="U359" s="52">
        <v>19</v>
      </c>
      <c r="V359" s="52">
        <v>10</v>
      </c>
      <c r="W359" s="51"/>
      <c r="X359" s="55">
        <v>14</v>
      </c>
      <c r="Y359" s="55">
        <v>25</v>
      </c>
      <c r="Z359" s="55">
        <v>5</v>
      </c>
      <c r="AA359" s="55">
        <v>6</v>
      </c>
      <c r="AB359" s="55">
        <v>12</v>
      </c>
      <c r="AC359" s="55">
        <v>20</v>
      </c>
      <c r="AD359" s="51"/>
      <c r="AE359" s="52">
        <v>20</v>
      </c>
      <c r="AF359" s="52">
        <v>10</v>
      </c>
      <c r="AK359">
        <f t="shared" si="60"/>
        <v>91</v>
      </c>
      <c r="AL359">
        <f t="shared" si="61"/>
        <v>86</v>
      </c>
      <c r="AM359">
        <f t="shared" si="62"/>
        <v>86</v>
      </c>
      <c r="AN359">
        <f t="shared" si="63"/>
        <v>112</v>
      </c>
      <c r="AO359">
        <f t="shared" si="70"/>
        <v>70</v>
      </c>
      <c r="AP359">
        <f t="shared" si="68"/>
        <v>54</v>
      </c>
      <c r="AQ359">
        <f t="shared" si="71"/>
        <v>0</v>
      </c>
      <c r="AS359">
        <f t="shared" si="69"/>
        <v>499</v>
      </c>
    </row>
    <row r="360" spans="2:45" ht="15.6" x14ac:dyDescent="0.3">
      <c r="B360" s="54" t="s">
        <v>6</v>
      </c>
      <c r="C360" s="53">
        <v>23</v>
      </c>
      <c r="D360" s="53">
        <v>17</v>
      </c>
      <c r="E360" s="53">
        <v>12</v>
      </c>
      <c r="F360" s="53">
        <v>8</v>
      </c>
      <c r="G360" s="53">
        <v>10</v>
      </c>
      <c r="H360" s="56">
        <v>11</v>
      </c>
      <c r="I360" s="51"/>
      <c r="J360" s="53">
        <v>10</v>
      </c>
      <c r="K360" s="53">
        <v>2</v>
      </c>
      <c r="L360" s="53">
        <v>23</v>
      </c>
      <c r="M360" s="53">
        <v>17</v>
      </c>
      <c r="N360" s="53">
        <v>15</v>
      </c>
      <c r="O360" s="53">
        <v>9</v>
      </c>
      <c r="P360" s="51"/>
      <c r="Q360" s="53">
        <v>10</v>
      </c>
      <c r="R360" s="53">
        <v>2</v>
      </c>
      <c r="S360" s="53">
        <v>23</v>
      </c>
      <c r="T360" s="53">
        <v>17</v>
      </c>
      <c r="U360" s="53">
        <v>15</v>
      </c>
      <c r="V360" s="53">
        <v>9</v>
      </c>
      <c r="W360" s="51"/>
      <c r="X360" s="56">
        <v>11</v>
      </c>
      <c r="Y360" s="56">
        <v>15</v>
      </c>
      <c r="Z360" s="56">
        <v>12</v>
      </c>
      <c r="AA360" s="56">
        <v>10</v>
      </c>
      <c r="AB360" s="56">
        <v>10</v>
      </c>
      <c r="AC360" s="56">
        <v>10</v>
      </c>
      <c r="AD360" s="51"/>
      <c r="AE360" s="53">
        <v>10</v>
      </c>
      <c r="AF360" s="53">
        <v>2</v>
      </c>
      <c r="AK360">
        <f t="shared" si="60"/>
        <v>81</v>
      </c>
      <c r="AL360">
        <f t="shared" si="61"/>
        <v>76</v>
      </c>
      <c r="AM360">
        <f t="shared" si="62"/>
        <v>76</v>
      </c>
      <c r="AN360">
        <f t="shared" si="63"/>
        <v>80</v>
      </c>
      <c r="AO360">
        <f t="shared" si="70"/>
        <v>50</v>
      </c>
      <c r="AP360">
        <f t="shared" si="68"/>
        <v>39</v>
      </c>
      <c r="AQ360">
        <f t="shared" si="71"/>
        <v>0</v>
      </c>
      <c r="AS360">
        <f t="shared" si="69"/>
        <v>402</v>
      </c>
    </row>
    <row r="361" spans="2:45" ht="15.6" x14ac:dyDescent="0.3">
      <c r="B361" s="54" t="s">
        <v>7</v>
      </c>
      <c r="C361" s="53">
        <v>6</v>
      </c>
      <c r="D361" s="53">
        <v>9</v>
      </c>
      <c r="E361" s="53">
        <v>10</v>
      </c>
      <c r="F361" s="53">
        <v>13</v>
      </c>
      <c r="G361" s="53">
        <v>9</v>
      </c>
      <c r="H361" s="56">
        <v>12</v>
      </c>
      <c r="I361" s="51"/>
      <c r="J361" s="53">
        <v>9</v>
      </c>
      <c r="K361" s="53">
        <v>5</v>
      </c>
      <c r="L361" s="53">
        <v>6</v>
      </c>
      <c r="M361" s="53">
        <v>9</v>
      </c>
      <c r="N361" s="53">
        <v>6</v>
      </c>
      <c r="O361" s="53">
        <v>2</v>
      </c>
      <c r="P361" s="51"/>
      <c r="Q361" s="53">
        <v>9</v>
      </c>
      <c r="R361" s="53">
        <v>5</v>
      </c>
      <c r="S361" s="53">
        <v>6</v>
      </c>
      <c r="T361" s="53">
        <v>9</v>
      </c>
      <c r="U361" s="53">
        <v>6</v>
      </c>
      <c r="V361" s="53">
        <v>2</v>
      </c>
      <c r="W361" s="51"/>
      <c r="X361" s="56">
        <v>12</v>
      </c>
      <c r="Y361" s="56">
        <v>10</v>
      </c>
      <c r="Z361" s="56">
        <v>2</v>
      </c>
      <c r="AA361" s="56">
        <v>9</v>
      </c>
      <c r="AB361" s="56">
        <v>9</v>
      </c>
      <c r="AC361" s="56">
        <v>9</v>
      </c>
      <c r="AD361" s="51"/>
      <c r="AE361" s="53">
        <v>9</v>
      </c>
      <c r="AF361" s="53">
        <v>5</v>
      </c>
      <c r="AK361">
        <f t="shared" si="60"/>
        <v>59</v>
      </c>
      <c r="AL361">
        <f t="shared" si="61"/>
        <v>37</v>
      </c>
      <c r="AM361">
        <f t="shared" si="62"/>
        <v>37</v>
      </c>
      <c r="AN361">
        <f t="shared" si="63"/>
        <v>65</v>
      </c>
      <c r="AO361">
        <f t="shared" si="70"/>
        <v>30</v>
      </c>
      <c r="AP361">
        <f t="shared" si="68"/>
        <v>25</v>
      </c>
      <c r="AQ361">
        <f t="shared" si="71"/>
        <v>0</v>
      </c>
      <c r="AS361">
        <f t="shared" si="69"/>
        <v>253</v>
      </c>
    </row>
    <row r="362" spans="2:45" ht="15.6" x14ac:dyDescent="0.3">
      <c r="B362" s="54" t="s">
        <v>8</v>
      </c>
      <c r="C362" s="53">
        <v>33</v>
      </c>
      <c r="D362" s="53">
        <v>56</v>
      </c>
      <c r="E362" s="53">
        <v>55</v>
      </c>
      <c r="F362" s="53">
        <v>36</v>
      </c>
      <c r="G362" s="53">
        <v>40</v>
      </c>
      <c r="H362" s="56">
        <v>20</v>
      </c>
      <c r="I362" s="51"/>
      <c r="J362" s="53">
        <v>40</v>
      </c>
      <c r="K362" s="53">
        <v>15</v>
      </c>
      <c r="L362" s="53">
        <v>33</v>
      </c>
      <c r="M362" s="53">
        <v>56</v>
      </c>
      <c r="N362" s="53">
        <v>22</v>
      </c>
      <c r="O362" s="53">
        <v>60</v>
      </c>
      <c r="P362" s="51"/>
      <c r="Q362" s="53">
        <v>40</v>
      </c>
      <c r="R362" s="53">
        <v>15</v>
      </c>
      <c r="S362" s="53">
        <v>33</v>
      </c>
      <c r="T362" s="53">
        <v>56</v>
      </c>
      <c r="U362" s="53">
        <v>22</v>
      </c>
      <c r="V362" s="53">
        <v>60</v>
      </c>
      <c r="W362" s="51"/>
      <c r="X362" s="56">
        <v>20</v>
      </c>
      <c r="Y362" s="56">
        <v>40</v>
      </c>
      <c r="Z362" s="56">
        <v>35</v>
      </c>
      <c r="AA362" s="56">
        <v>40</v>
      </c>
      <c r="AB362" s="56">
        <v>40</v>
      </c>
      <c r="AC362" s="56">
        <v>40</v>
      </c>
      <c r="AD362" s="51"/>
      <c r="AE362" s="53">
        <v>40</v>
      </c>
      <c r="AF362" s="53">
        <v>15</v>
      </c>
      <c r="AK362">
        <f t="shared" si="60"/>
        <v>240</v>
      </c>
      <c r="AL362">
        <f t="shared" si="61"/>
        <v>226</v>
      </c>
      <c r="AM362">
        <f t="shared" si="62"/>
        <v>226</v>
      </c>
      <c r="AN362">
        <f t="shared" si="63"/>
        <v>270</v>
      </c>
      <c r="AO362">
        <f t="shared" si="70"/>
        <v>124</v>
      </c>
      <c r="AP362">
        <f t="shared" si="68"/>
        <v>180</v>
      </c>
      <c r="AQ362">
        <f t="shared" si="71"/>
        <v>0</v>
      </c>
      <c r="AS362">
        <f t="shared" si="69"/>
        <v>1266</v>
      </c>
    </row>
    <row r="363" spans="2:45" ht="15.6" x14ac:dyDescent="0.3">
      <c r="B363" s="54" t="s">
        <v>9</v>
      </c>
      <c r="C363" s="53">
        <v>22</v>
      </c>
      <c r="D363" s="53">
        <v>23</v>
      </c>
      <c r="E363" s="53">
        <v>36</v>
      </c>
      <c r="F363" s="53">
        <v>40</v>
      </c>
      <c r="G363" s="53">
        <v>30</v>
      </c>
      <c r="H363" s="56">
        <v>22</v>
      </c>
      <c r="I363" s="51"/>
      <c r="J363" s="53">
        <v>30</v>
      </c>
      <c r="K363" s="53">
        <v>12</v>
      </c>
      <c r="L363" s="53">
        <v>22</v>
      </c>
      <c r="M363" s="53">
        <v>23</v>
      </c>
      <c r="N363" s="53">
        <v>23</v>
      </c>
      <c r="O363" s="53">
        <v>40</v>
      </c>
      <c r="P363" s="51"/>
      <c r="Q363" s="53">
        <v>30</v>
      </c>
      <c r="R363" s="53">
        <v>12</v>
      </c>
      <c r="S363" s="53">
        <v>22</v>
      </c>
      <c r="T363" s="53">
        <v>23</v>
      </c>
      <c r="U363" s="53">
        <v>23</v>
      </c>
      <c r="V363" s="53">
        <v>40</v>
      </c>
      <c r="W363" s="51"/>
      <c r="X363" s="56">
        <v>22</v>
      </c>
      <c r="Y363" s="56">
        <v>33</v>
      </c>
      <c r="Z363" s="56">
        <v>30</v>
      </c>
      <c r="AA363" s="56">
        <v>30</v>
      </c>
      <c r="AB363" s="56">
        <v>30</v>
      </c>
      <c r="AC363" s="56">
        <v>30</v>
      </c>
      <c r="AD363" s="51"/>
      <c r="AE363" s="53">
        <v>30</v>
      </c>
      <c r="AF363" s="53">
        <v>12</v>
      </c>
      <c r="AK363">
        <f t="shared" si="60"/>
        <v>173</v>
      </c>
      <c r="AL363">
        <f t="shared" si="61"/>
        <v>150</v>
      </c>
      <c r="AM363">
        <f t="shared" si="62"/>
        <v>150</v>
      </c>
      <c r="AN363">
        <f t="shared" si="63"/>
        <v>217</v>
      </c>
      <c r="AO363">
        <f t="shared" si="70"/>
        <v>106</v>
      </c>
      <c r="AP363">
        <f t="shared" si="68"/>
        <v>132</v>
      </c>
      <c r="AQ363">
        <f t="shared" si="71"/>
        <v>0</v>
      </c>
      <c r="AS363">
        <f t="shared" si="69"/>
        <v>928</v>
      </c>
    </row>
    <row r="364" spans="2:45" ht="15.6" x14ac:dyDescent="0.3">
      <c r="B364" s="54" t="s">
        <v>10</v>
      </c>
      <c r="C364" s="53">
        <v>80</v>
      </c>
      <c r="D364" s="53">
        <v>55</v>
      </c>
      <c r="E364" s="53">
        <v>65</v>
      </c>
      <c r="F364" s="53">
        <v>55</v>
      </c>
      <c r="G364" s="53">
        <v>70</v>
      </c>
      <c r="H364" s="56">
        <v>45</v>
      </c>
      <c r="I364" s="51"/>
      <c r="J364" s="53">
        <v>70</v>
      </c>
      <c r="K364" s="53">
        <v>10</v>
      </c>
      <c r="L364" s="53">
        <v>80</v>
      </c>
      <c r="M364" s="53">
        <v>55</v>
      </c>
      <c r="N364" s="53">
        <v>63</v>
      </c>
      <c r="O364" s="53">
        <v>70</v>
      </c>
      <c r="P364" s="51"/>
      <c r="Q364" s="53">
        <v>70</v>
      </c>
      <c r="R364" s="53">
        <v>10</v>
      </c>
      <c r="S364" s="53">
        <v>80</v>
      </c>
      <c r="T364" s="53">
        <v>55</v>
      </c>
      <c r="U364" s="53">
        <v>63</v>
      </c>
      <c r="V364" s="53">
        <v>70</v>
      </c>
      <c r="W364" s="51"/>
      <c r="X364" s="56">
        <v>45</v>
      </c>
      <c r="Y364" s="56">
        <v>65</v>
      </c>
      <c r="Z364" s="56">
        <v>70</v>
      </c>
      <c r="AA364" s="56">
        <v>20</v>
      </c>
      <c r="AB364" s="56">
        <v>70</v>
      </c>
      <c r="AC364" s="56">
        <v>70</v>
      </c>
      <c r="AD364" s="51"/>
      <c r="AE364" s="53">
        <v>70</v>
      </c>
      <c r="AF364" s="53">
        <v>10</v>
      </c>
      <c r="AK364">
        <f t="shared" si="60"/>
        <v>370</v>
      </c>
      <c r="AL364">
        <f t="shared" si="61"/>
        <v>348</v>
      </c>
      <c r="AM364">
        <f t="shared" si="62"/>
        <v>348</v>
      </c>
      <c r="AN364">
        <f t="shared" si="63"/>
        <v>420</v>
      </c>
      <c r="AO364">
        <f t="shared" si="70"/>
        <v>266</v>
      </c>
      <c r="AP364">
        <f t="shared" si="68"/>
        <v>255</v>
      </c>
      <c r="AQ364">
        <f t="shared" si="71"/>
        <v>0</v>
      </c>
      <c r="AS364">
        <f t="shared" si="69"/>
        <v>2007</v>
      </c>
    </row>
    <row r="365" spans="2:45" ht="15.6" x14ac:dyDescent="0.3">
      <c r="B365" s="54" t="s">
        <v>11</v>
      </c>
      <c r="C365" s="53">
        <v>60</v>
      </c>
      <c r="D365" s="53">
        <v>50</v>
      </c>
      <c r="E365" s="53">
        <v>26</v>
      </c>
      <c r="F365" s="53">
        <v>61</v>
      </c>
      <c r="G365" s="53">
        <v>50</v>
      </c>
      <c r="H365" s="56">
        <v>80</v>
      </c>
      <c r="I365" s="51"/>
      <c r="J365" s="53">
        <v>50</v>
      </c>
      <c r="K365" s="53">
        <v>20</v>
      </c>
      <c r="L365" s="53">
        <v>60</v>
      </c>
      <c r="M365" s="53">
        <v>50</v>
      </c>
      <c r="N365" s="53">
        <v>33</v>
      </c>
      <c r="O365" s="53">
        <v>52</v>
      </c>
      <c r="P365" s="51"/>
      <c r="Q365" s="53">
        <v>50</v>
      </c>
      <c r="R365" s="53">
        <v>20</v>
      </c>
      <c r="S365" s="53">
        <v>60</v>
      </c>
      <c r="T365" s="53">
        <v>50</v>
      </c>
      <c r="U365" s="53">
        <v>33</v>
      </c>
      <c r="V365" s="53">
        <v>52</v>
      </c>
      <c r="W365" s="51"/>
      <c r="X365" s="56">
        <v>80</v>
      </c>
      <c r="Y365" s="56">
        <v>45</v>
      </c>
      <c r="Z365" s="56">
        <v>12</v>
      </c>
      <c r="AA365" s="56">
        <v>13</v>
      </c>
      <c r="AB365" s="56">
        <v>50</v>
      </c>
      <c r="AC365" s="56">
        <v>50</v>
      </c>
      <c r="AD365" s="51"/>
      <c r="AE365" s="53">
        <v>50</v>
      </c>
      <c r="AF365" s="53">
        <v>20</v>
      </c>
      <c r="AK365">
        <f t="shared" si="60"/>
        <v>327</v>
      </c>
      <c r="AL365">
        <f t="shared" si="61"/>
        <v>265</v>
      </c>
      <c r="AM365">
        <f t="shared" si="62"/>
        <v>265</v>
      </c>
      <c r="AN365">
        <f t="shared" si="63"/>
        <v>320</v>
      </c>
      <c r="AO365">
        <f t="shared" si="70"/>
        <v>166</v>
      </c>
      <c r="AP365">
        <f t="shared" si="68"/>
        <v>234</v>
      </c>
      <c r="AQ365">
        <f t="shared" si="71"/>
        <v>0</v>
      </c>
      <c r="AS365">
        <f t="shared" si="69"/>
        <v>1577</v>
      </c>
    </row>
    <row r="366" spans="2:45" ht="15.6" x14ac:dyDescent="0.3">
      <c r="B366" s="54" t="s">
        <v>12</v>
      </c>
      <c r="C366" s="53">
        <v>33</v>
      </c>
      <c r="D366" s="53">
        <v>22</v>
      </c>
      <c r="E366" s="53">
        <v>65</v>
      </c>
      <c r="F366" s="53">
        <v>22</v>
      </c>
      <c r="G366" s="53">
        <v>25</v>
      </c>
      <c r="H366" s="56">
        <v>6</v>
      </c>
      <c r="I366" s="51"/>
      <c r="J366" s="53">
        <v>25</v>
      </c>
      <c r="K366" s="53">
        <v>23</v>
      </c>
      <c r="L366" s="53">
        <v>33</v>
      </c>
      <c r="M366" s="53">
        <v>22</v>
      </c>
      <c r="N366" s="53">
        <v>26</v>
      </c>
      <c r="O366" s="53">
        <v>29</v>
      </c>
      <c r="P366" s="51"/>
      <c r="Q366" s="53">
        <v>25</v>
      </c>
      <c r="R366" s="53">
        <v>23</v>
      </c>
      <c r="S366" s="53">
        <v>33</v>
      </c>
      <c r="T366" s="53">
        <v>22</v>
      </c>
      <c r="U366" s="53">
        <v>26</v>
      </c>
      <c r="V366" s="53">
        <v>29</v>
      </c>
      <c r="W366" s="51"/>
      <c r="X366" s="56">
        <v>6</v>
      </c>
      <c r="Y366" s="56">
        <v>20</v>
      </c>
      <c r="Z366" s="56">
        <v>5</v>
      </c>
      <c r="AA366" s="56">
        <v>24</v>
      </c>
      <c r="AB366" s="56">
        <v>25</v>
      </c>
      <c r="AC366" s="56">
        <v>25</v>
      </c>
      <c r="AD366" s="51"/>
      <c r="AE366" s="53">
        <v>25</v>
      </c>
      <c r="AF366" s="53">
        <v>23</v>
      </c>
      <c r="AK366">
        <f t="shared" si="60"/>
        <v>173</v>
      </c>
      <c r="AL366">
        <f t="shared" si="61"/>
        <v>158</v>
      </c>
      <c r="AM366">
        <f t="shared" si="62"/>
        <v>158</v>
      </c>
      <c r="AN366">
        <f t="shared" si="63"/>
        <v>153</v>
      </c>
      <c r="AO366">
        <f t="shared" si="70"/>
        <v>102</v>
      </c>
      <c r="AP366">
        <f t="shared" si="68"/>
        <v>89</v>
      </c>
      <c r="AQ366">
        <f t="shared" si="71"/>
        <v>0</v>
      </c>
      <c r="AS366">
        <f t="shared" si="69"/>
        <v>833</v>
      </c>
    </row>
    <row r="367" spans="2:45" ht="15.6" x14ac:dyDescent="0.3">
      <c r="B367" s="54" t="s">
        <v>13</v>
      </c>
      <c r="C367" s="53">
        <v>44</v>
      </c>
      <c r="D367" s="53">
        <v>52</v>
      </c>
      <c r="E367" s="53">
        <v>30</v>
      </c>
      <c r="F367" s="53">
        <v>10</v>
      </c>
      <c r="G367" s="53">
        <v>22</v>
      </c>
      <c r="H367" s="56">
        <v>32</v>
      </c>
      <c r="I367" s="51"/>
      <c r="J367" s="53">
        <v>22</v>
      </c>
      <c r="K367" s="53">
        <v>8</v>
      </c>
      <c r="L367" s="53">
        <v>44</v>
      </c>
      <c r="M367" s="53">
        <v>52</v>
      </c>
      <c r="N367" s="53">
        <v>16</v>
      </c>
      <c r="O367" s="53">
        <v>33</v>
      </c>
      <c r="P367" s="51"/>
      <c r="Q367" s="53">
        <v>22</v>
      </c>
      <c r="R367" s="53">
        <v>8</v>
      </c>
      <c r="S367" s="53">
        <v>44</v>
      </c>
      <c r="T367" s="53">
        <v>52</v>
      </c>
      <c r="U367" s="53">
        <v>16</v>
      </c>
      <c r="V367" s="53">
        <v>33</v>
      </c>
      <c r="W367" s="51"/>
      <c r="X367" s="56">
        <v>32</v>
      </c>
      <c r="Y367" s="56">
        <v>15</v>
      </c>
      <c r="Z367" s="56">
        <v>36</v>
      </c>
      <c r="AA367" s="56">
        <v>3</v>
      </c>
      <c r="AB367" s="56">
        <v>22</v>
      </c>
      <c r="AC367" s="56">
        <v>22</v>
      </c>
      <c r="AD367" s="51"/>
      <c r="AE367" s="53">
        <v>22</v>
      </c>
      <c r="AF367" s="53">
        <v>8</v>
      </c>
      <c r="AK367">
        <f t="shared" si="60"/>
        <v>190</v>
      </c>
      <c r="AL367">
        <f t="shared" si="61"/>
        <v>175</v>
      </c>
      <c r="AM367">
        <f t="shared" si="62"/>
        <v>175</v>
      </c>
      <c r="AN367">
        <f t="shared" si="63"/>
        <v>160</v>
      </c>
      <c r="AO367">
        <f t="shared" si="70"/>
        <v>76</v>
      </c>
      <c r="AP367">
        <f t="shared" si="68"/>
        <v>120</v>
      </c>
      <c r="AQ367">
        <f t="shared" si="71"/>
        <v>0</v>
      </c>
      <c r="AS367">
        <f t="shared" si="69"/>
        <v>896</v>
      </c>
    </row>
    <row r="368" spans="2:45" ht="15.6" x14ac:dyDescent="0.3">
      <c r="B368" s="54" t="s">
        <v>1</v>
      </c>
      <c r="C368" s="53">
        <v>54</v>
      </c>
      <c r="D368" s="53">
        <v>6</v>
      </c>
      <c r="E368" s="53">
        <v>26</v>
      </c>
      <c r="F368" s="53">
        <v>16</v>
      </c>
      <c r="G368" s="53">
        <v>30</v>
      </c>
      <c r="H368" s="56">
        <v>24</v>
      </c>
      <c r="I368" s="51"/>
      <c r="J368" s="53">
        <v>30</v>
      </c>
      <c r="K368" s="53">
        <v>25</v>
      </c>
      <c r="L368" s="53">
        <v>54</v>
      </c>
      <c r="M368" s="53">
        <v>6</v>
      </c>
      <c r="N368" s="53">
        <v>24</v>
      </c>
      <c r="O368" s="53">
        <v>35</v>
      </c>
      <c r="P368" s="51"/>
      <c r="Q368" s="53">
        <v>30</v>
      </c>
      <c r="R368" s="53">
        <v>25</v>
      </c>
      <c r="S368" s="53">
        <v>54</v>
      </c>
      <c r="T368" s="53">
        <v>6</v>
      </c>
      <c r="U368" s="53">
        <v>24</v>
      </c>
      <c r="V368" s="53">
        <v>35</v>
      </c>
      <c r="W368" s="51"/>
      <c r="X368" s="56">
        <v>24</v>
      </c>
      <c r="Y368" s="56">
        <v>20</v>
      </c>
      <c r="Z368" s="56">
        <v>25</v>
      </c>
      <c r="AA368" s="56">
        <v>2</v>
      </c>
      <c r="AB368" s="56">
        <v>30</v>
      </c>
      <c r="AC368" s="56">
        <v>30</v>
      </c>
      <c r="AD368" s="51"/>
      <c r="AE368" s="53">
        <v>30</v>
      </c>
      <c r="AF368" s="53">
        <v>25</v>
      </c>
      <c r="AK368">
        <f t="shared" si="60"/>
        <v>156</v>
      </c>
      <c r="AL368">
        <f t="shared" si="61"/>
        <v>174</v>
      </c>
      <c r="AM368">
        <f t="shared" si="62"/>
        <v>174</v>
      </c>
      <c r="AN368">
        <f t="shared" si="63"/>
        <v>186</v>
      </c>
      <c r="AO368">
        <f t="shared" si="70"/>
        <v>108</v>
      </c>
      <c r="AP368">
        <f t="shared" si="68"/>
        <v>124</v>
      </c>
      <c r="AQ368">
        <f t="shared" si="71"/>
        <v>0</v>
      </c>
      <c r="AS368">
        <f t="shared" si="69"/>
        <v>922</v>
      </c>
    </row>
    <row r="369" spans="2:45" ht="15.6" x14ac:dyDescent="0.3">
      <c r="B369" s="54" t="s">
        <v>14</v>
      </c>
      <c r="C369" s="53">
        <v>12</v>
      </c>
      <c r="D369" s="53">
        <v>4</v>
      </c>
      <c r="E369" s="53">
        <v>20</v>
      </c>
      <c r="F369" s="53">
        <v>19</v>
      </c>
      <c r="G369" s="53">
        <v>15</v>
      </c>
      <c r="H369" s="56">
        <v>19</v>
      </c>
      <c r="I369" s="51"/>
      <c r="J369" s="53">
        <v>15</v>
      </c>
      <c r="K369" s="53">
        <v>20</v>
      </c>
      <c r="L369" s="53">
        <v>12</v>
      </c>
      <c r="M369" s="53">
        <v>4</v>
      </c>
      <c r="N369" s="53">
        <v>22</v>
      </c>
      <c r="O369" s="53">
        <v>12</v>
      </c>
      <c r="P369" s="51"/>
      <c r="Q369" s="53">
        <v>15</v>
      </c>
      <c r="R369" s="53">
        <v>20</v>
      </c>
      <c r="S369" s="53">
        <v>12</v>
      </c>
      <c r="T369" s="53">
        <v>4</v>
      </c>
      <c r="U369" s="53">
        <v>22</v>
      </c>
      <c r="V369" s="53">
        <v>12</v>
      </c>
      <c r="W369" s="51"/>
      <c r="X369" s="56">
        <v>19</v>
      </c>
      <c r="Y369" s="56">
        <v>16</v>
      </c>
      <c r="Z369" s="56">
        <v>2</v>
      </c>
      <c r="AA369" s="56">
        <v>63</v>
      </c>
      <c r="AB369" s="56">
        <v>15</v>
      </c>
      <c r="AC369" s="56">
        <v>15</v>
      </c>
      <c r="AD369" s="51"/>
      <c r="AE369" s="53">
        <v>15</v>
      </c>
      <c r="AF369" s="53">
        <v>20</v>
      </c>
      <c r="AK369">
        <f t="shared" si="60"/>
        <v>89</v>
      </c>
      <c r="AL369">
        <f t="shared" si="61"/>
        <v>85</v>
      </c>
      <c r="AM369">
        <f t="shared" si="62"/>
        <v>85</v>
      </c>
      <c r="AN369">
        <f t="shared" si="63"/>
        <v>165</v>
      </c>
      <c r="AO369">
        <f t="shared" si="70"/>
        <v>74</v>
      </c>
      <c r="AP369">
        <f t="shared" si="68"/>
        <v>58</v>
      </c>
      <c r="AQ369">
        <f t="shared" si="71"/>
        <v>0</v>
      </c>
      <c r="AS369">
        <f t="shared" si="69"/>
        <v>556</v>
      </c>
    </row>
    <row r="370" spans="2:45" ht="15.6" x14ac:dyDescent="0.3">
      <c r="B370" s="54" t="s">
        <v>15</v>
      </c>
      <c r="C370" s="53">
        <v>0</v>
      </c>
      <c r="D370" s="53">
        <v>78</v>
      </c>
      <c r="E370" s="53">
        <v>36</v>
      </c>
      <c r="F370" s="53">
        <v>26</v>
      </c>
      <c r="G370" s="53">
        <v>87</v>
      </c>
      <c r="H370" s="56">
        <v>65</v>
      </c>
      <c r="I370" s="51"/>
      <c r="J370" s="53">
        <v>87</v>
      </c>
      <c r="K370" s="53">
        <v>56</v>
      </c>
      <c r="L370" s="53">
        <v>0</v>
      </c>
      <c r="M370" s="53">
        <v>78</v>
      </c>
      <c r="N370" s="53">
        <v>63</v>
      </c>
      <c r="O370" s="53">
        <v>96</v>
      </c>
      <c r="P370" s="51"/>
      <c r="Q370" s="53">
        <v>87</v>
      </c>
      <c r="R370" s="53">
        <v>56</v>
      </c>
      <c r="S370" s="53">
        <v>0</v>
      </c>
      <c r="T370" s="53">
        <v>78</v>
      </c>
      <c r="U370" s="53">
        <v>63</v>
      </c>
      <c r="V370" s="53">
        <v>96</v>
      </c>
      <c r="W370" s="51"/>
      <c r="X370" s="56">
        <v>65</v>
      </c>
      <c r="Y370" s="56">
        <v>87</v>
      </c>
      <c r="Z370" s="56">
        <v>60</v>
      </c>
      <c r="AA370" s="56">
        <v>60</v>
      </c>
      <c r="AB370" s="56">
        <v>87</v>
      </c>
      <c r="AC370" s="56">
        <v>87</v>
      </c>
      <c r="AD370" s="51"/>
      <c r="AE370" s="53">
        <v>87</v>
      </c>
      <c r="AF370" s="53">
        <v>56</v>
      </c>
      <c r="AK370">
        <f t="shared" si="60"/>
        <v>292</v>
      </c>
      <c r="AL370">
        <f t="shared" si="61"/>
        <v>380</v>
      </c>
      <c r="AM370">
        <f t="shared" si="62"/>
        <v>380</v>
      </c>
      <c r="AN370">
        <f t="shared" si="63"/>
        <v>589</v>
      </c>
      <c r="AO370">
        <f t="shared" si="70"/>
        <v>300</v>
      </c>
      <c r="AP370">
        <f t="shared" si="68"/>
        <v>344</v>
      </c>
      <c r="AQ370">
        <f t="shared" si="71"/>
        <v>0</v>
      </c>
      <c r="AS370">
        <f t="shared" si="69"/>
        <v>2285</v>
      </c>
    </row>
    <row r="371" spans="2:45" ht="15.6" x14ac:dyDescent="0.3">
      <c r="B371" s="54" t="s">
        <v>16</v>
      </c>
      <c r="C371" s="53">
        <v>123</v>
      </c>
      <c r="D371" s="53">
        <v>100</v>
      </c>
      <c r="E371" s="53">
        <v>69</v>
      </c>
      <c r="F371" s="53">
        <v>120</v>
      </c>
      <c r="G371" s="53">
        <v>168</v>
      </c>
      <c r="H371" s="56">
        <v>85</v>
      </c>
      <c r="I371" s="51"/>
      <c r="J371" s="53">
        <v>168</v>
      </c>
      <c r="K371" s="53">
        <v>120</v>
      </c>
      <c r="L371" s="53">
        <v>123</v>
      </c>
      <c r="M371" s="53">
        <v>100</v>
      </c>
      <c r="N371" s="53">
        <v>148</v>
      </c>
      <c r="O371" s="53">
        <v>185</v>
      </c>
      <c r="P371" s="51"/>
      <c r="Q371" s="53">
        <v>168</v>
      </c>
      <c r="R371" s="53">
        <v>120</v>
      </c>
      <c r="S371" s="53">
        <v>123</v>
      </c>
      <c r="T371" s="53">
        <v>100</v>
      </c>
      <c r="U371" s="53">
        <v>148</v>
      </c>
      <c r="V371" s="53">
        <v>185</v>
      </c>
      <c r="W371" s="51"/>
      <c r="X371" s="56">
        <v>85</v>
      </c>
      <c r="Y371" s="56">
        <v>170</v>
      </c>
      <c r="Z371" s="56">
        <v>92</v>
      </c>
      <c r="AA371" s="56">
        <v>100</v>
      </c>
      <c r="AB371" s="56">
        <v>168</v>
      </c>
      <c r="AC371" s="56">
        <v>168</v>
      </c>
      <c r="AD371" s="51"/>
      <c r="AE371" s="53">
        <v>168</v>
      </c>
      <c r="AF371" s="53">
        <v>120</v>
      </c>
      <c r="AK371">
        <f t="shared" si="60"/>
        <v>665</v>
      </c>
      <c r="AL371">
        <f t="shared" si="61"/>
        <v>844</v>
      </c>
      <c r="AM371">
        <f t="shared" si="62"/>
        <v>844</v>
      </c>
      <c r="AN371">
        <f t="shared" si="63"/>
        <v>1071</v>
      </c>
      <c r="AO371">
        <f t="shared" si="70"/>
        <v>632</v>
      </c>
      <c r="AP371">
        <f t="shared" si="68"/>
        <v>623</v>
      </c>
      <c r="AQ371">
        <f t="shared" si="71"/>
        <v>0</v>
      </c>
      <c r="AS371">
        <f t="shared" si="69"/>
        <v>4679</v>
      </c>
    </row>
    <row r="372" spans="2:45" ht="15.6" x14ac:dyDescent="0.3">
      <c r="B372" s="54" t="s">
        <v>17</v>
      </c>
      <c r="C372" s="53">
        <v>20</v>
      </c>
      <c r="D372" s="53">
        <v>80</v>
      </c>
      <c r="E372" s="53">
        <v>59</v>
      </c>
      <c r="F372" s="53">
        <v>90</v>
      </c>
      <c r="G372" s="53">
        <v>100</v>
      </c>
      <c r="H372" s="56">
        <v>62</v>
      </c>
      <c r="I372" s="51"/>
      <c r="J372" s="53">
        <v>100</v>
      </c>
      <c r="K372" s="53">
        <v>60</v>
      </c>
      <c r="L372" s="53">
        <v>20</v>
      </c>
      <c r="M372" s="53">
        <v>80</v>
      </c>
      <c r="N372" s="53">
        <v>123</v>
      </c>
      <c r="O372" s="53">
        <v>125</v>
      </c>
      <c r="P372" s="51"/>
      <c r="Q372" s="53">
        <v>100</v>
      </c>
      <c r="R372" s="53">
        <v>60</v>
      </c>
      <c r="S372" s="53">
        <v>20</v>
      </c>
      <c r="T372" s="53">
        <v>80</v>
      </c>
      <c r="U372" s="53">
        <v>123</v>
      </c>
      <c r="V372" s="53">
        <v>125</v>
      </c>
      <c r="W372" s="51"/>
      <c r="X372" s="56">
        <v>62</v>
      </c>
      <c r="Y372" s="56">
        <v>50</v>
      </c>
      <c r="Z372" s="56">
        <v>65</v>
      </c>
      <c r="AA372" s="56">
        <v>2</v>
      </c>
      <c r="AB372" s="56">
        <v>100</v>
      </c>
      <c r="AC372" s="56">
        <v>60</v>
      </c>
      <c r="AD372" s="51"/>
      <c r="AE372" s="53">
        <v>100</v>
      </c>
      <c r="AF372" s="53">
        <v>60</v>
      </c>
      <c r="AK372">
        <f t="shared" si="60"/>
        <v>411</v>
      </c>
      <c r="AL372">
        <f t="shared" si="61"/>
        <v>508</v>
      </c>
      <c r="AM372">
        <f t="shared" si="62"/>
        <v>508</v>
      </c>
      <c r="AN372">
        <f t="shared" si="63"/>
        <v>499</v>
      </c>
      <c r="AO372">
        <f t="shared" si="70"/>
        <v>446</v>
      </c>
      <c r="AP372">
        <f t="shared" si="68"/>
        <v>372</v>
      </c>
      <c r="AQ372">
        <f t="shared" si="71"/>
        <v>0</v>
      </c>
      <c r="AS372">
        <f t="shared" si="69"/>
        <v>2744</v>
      </c>
    </row>
    <row r="373" spans="2:45" ht="15.6" x14ac:dyDescent="0.3">
      <c r="B373" s="54" t="s">
        <v>18</v>
      </c>
      <c r="C373" s="53">
        <v>2</v>
      </c>
      <c r="D373" s="53">
        <v>61</v>
      </c>
      <c r="E373" s="53">
        <v>2</v>
      </c>
      <c r="F373" s="53">
        <v>2</v>
      </c>
      <c r="G373" s="53">
        <v>0</v>
      </c>
      <c r="H373" s="56">
        <v>2</v>
      </c>
      <c r="I373" s="51"/>
      <c r="J373" s="53">
        <v>0</v>
      </c>
      <c r="K373" s="53">
        <v>90</v>
      </c>
      <c r="L373" s="53">
        <v>2</v>
      </c>
      <c r="M373" s="53">
        <v>61</v>
      </c>
      <c r="N373" s="53">
        <v>2</v>
      </c>
      <c r="O373" s="53">
        <v>3</v>
      </c>
      <c r="P373" s="51"/>
      <c r="Q373" s="53">
        <v>0</v>
      </c>
      <c r="R373" s="53">
        <v>90</v>
      </c>
      <c r="S373" s="53">
        <v>2</v>
      </c>
      <c r="T373" s="53">
        <v>61</v>
      </c>
      <c r="U373" s="53">
        <v>2</v>
      </c>
      <c r="V373" s="53">
        <v>3</v>
      </c>
      <c r="W373" s="51"/>
      <c r="X373" s="56">
        <v>2</v>
      </c>
      <c r="Y373" s="56">
        <v>3</v>
      </c>
      <c r="Z373" s="56">
        <v>9</v>
      </c>
      <c r="AA373" s="56">
        <v>0</v>
      </c>
      <c r="AB373" s="56">
        <v>0</v>
      </c>
      <c r="AC373" s="56">
        <v>0</v>
      </c>
      <c r="AD373" s="51"/>
      <c r="AE373" s="53">
        <v>0</v>
      </c>
      <c r="AF373" s="53">
        <v>90</v>
      </c>
      <c r="AK373">
        <f t="shared" si="60"/>
        <v>69</v>
      </c>
      <c r="AL373">
        <f t="shared" si="61"/>
        <v>158</v>
      </c>
      <c r="AM373">
        <f t="shared" si="62"/>
        <v>158</v>
      </c>
      <c r="AN373">
        <f t="shared" si="63"/>
        <v>104</v>
      </c>
      <c r="AO373">
        <f t="shared" si="70"/>
        <v>4</v>
      </c>
      <c r="AP373">
        <f t="shared" si="68"/>
        <v>8</v>
      </c>
      <c r="AQ373">
        <f t="shared" si="71"/>
        <v>0</v>
      </c>
      <c r="AS373">
        <f t="shared" si="69"/>
        <v>501</v>
      </c>
    </row>
    <row r="374" spans="2:45" ht="15.6" x14ac:dyDescent="0.3">
      <c r="B374" s="54" t="s">
        <v>19</v>
      </c>
      <c r="C374" s="53">
        <v>25</v>
      </c>
      <c r="D374" s="53">
        <v>25</v>
      </c>
      <c r="E374" s="53">
        <v>80</v>
      </c>
      <c r="F374" s="53">
        <v>80</v>
      </c>
      <c r="G374" s="53">
        <v>90</v>
      </c>
      <c r="H374" s="56">
        <v>32</v>
      </c>
      <c r="I374" s="51"/>
      <c r="J374" s="53">
        <v>90</v>
      </c>
      <c r="K374" s="53">
        <v>50</v>
      </c>
      <c r="L374" s="53">
        <v>25</v>
      </c>
      <c r="M374" s="53">
        <v>25</v>
      </c>
      <c r="N374" s="53">
        <v>46</v>
      </c>
      <c r="O374" s="53">
        <v>96</v>
      </c>
      <c r="P374" s="51"/>
      <c r="Q374" s="53">
        <v>90</v>
      </c>
      <c r="R374" s="53">
        <v>50</v>
      </c>
      <c r="S374" s="53">
        <v>25</v>
      </c>
      <c r="T374" s="53">
        <v>25</v>
      </c>
      <c r="U374" s="53">
        <v>46</v>
      </c>
      <c r="V374" s="53">
        <v>96</v>
      </c>
      <c r="W374" s="51"/>
      <c r="X374" s="56">
        <v>32</v>
      </c>
      <c r="Y374" s="56">
        <v>90</v>
      </c>
      <c r="Z374" s="56">
        <v>56</v>
      </c>
      <c r="AA374" s="56">
        <v>90</v>
      </c>
      <c r="AB374" s="56">
        <v>90</v>
      </c>
      <c r="AC374" s="56">
        <v>90</v>
      </c>
      <c r="AD374" s="51"/>
      <c r="AE374" s="53">
        <v>90</v>
      </c>
      <c r="AF374" s="53">
        <v>50</v>
      </c>
      <c r="AK374">
        <f t="shared" si="60"/>
        <v>332</v>
      </c>
      <c r="AL374">
        <f t="shared" si="61"/>
        <v>332</v>
      </c>
      <c r="AM374">
        <f t="shared" si="62"/>
        <v>332</v>
      </c>
      <c r="AN374">
        <f t="shared" si="63"/>
        <v>588</v>
      </c>
      <c r="AO374">
        <f t="shared" si="70"/>
        <v>272</v>
      </c>
      <c r="AP374">
        <f t="shared" si="68"/>
        <v>314</v>
      </c>
      <c r="AQ374">
        <f t="shared" si="71"/>
        <v>0</v>
      </c>
      <c r="AS374">
        <f t="shared" si="69"/>
        <v>2170</v>
      </c>
    </row>
    <row r="375" spans="2:45" ht="15.6" x14ac:dyDescent="0.3">
      <c r="B375" s="54" t="s">
        <v>20</v>
      </c>
      <c r="C375" s="53">
        <v>3</v>
      </c>
      <c r="D375" s="53">
        <v>45</v>
      </c>
      <c r="E375" s="53">
        <v>120</v>
      </c>
      <c r="F375" s="53">
        <v>36</v>
      </c>
      <c r="G375" s="53">
        <v>100</v>
      </c>
      <c r="H375" s="56">
        <v>5</v>
      </c>
      <c r="I375" s="51"/>
      <c r="J375" s="53">
        <v>100</v>
      </c>
      <c r="K375" s="53">
        <v>20</v>
      </c>
      <c r="L375" s="53">
        <v>3</v>
      </c>
      <c r="M375" s="53">
        <v>45</v>
      </c>
      <c r="N375" s="53">
        <v>80</v>
      </c>
      <c r="O375" s="53">
        <v>85</v>
      </c>
      <c r="P375" s="51"/>
      <c r="Q375" s="53">
        <v>100</v>
      </c>
      <c r="R375" s="53">
        <v>20</v>
      </c>
      <c r="S375" s="53">
        <v>3</v>
      </c>
      <c r="T375" s="53">
        <v>45</v>
      </c>
      <c r="U375" s="53">
        <v>80</v>
      </c>
      <c r="V375" s="53">
        <v>85</v>
      </c>
      <c r="W375" s="51"/>
      <c r="X375" s="56">
        <v>5</v>
      </c>
      <c r="Y375" s="56">
        <v>100</v>
      </c>
      <c r="Z375" s="56">
        <v>90</v>
      </c>
      <c r="AA375" s="56">
        <v>100</v>
      </c>
      <c r="AB375" s="56">
        <v>50</v>
      </c>
      <c r="AC375" s="56">
        <v>100</v>
      </c>
      <c r="AD375" s="51"/>
      <c r="AE375" s="53">
        <v>100</v>
      </c>
      <c r="AF375" s="53">
        <v>20</v>
      </c>
      <c r="AK375">
        <f t="shared" si="60"/>
        <v>309</v>
      </c>
      <c r="AL375">
        <f t="shared" si="61"/>
        <v>333</v>
      </c>
      <c r="AM375">
        <f t="shared" si="62"/>
        <v>333</v>
      </c>
      <c r="AN375">
        <f t="shared" si="63"/>
        <v>565</v>
      </c>
      <c r="AO375">
        <f t="shared" si="70"/>
        <v>310</v>
      </c>
      <c r="AP375">
        <f t="shared" si="68"/>
        <v>275</v>
      </c>
      <c r="AQ375">
        <f t="shared" si="71"/>
        <v>0</v>
      </c>
      <c r="AS375">
        <f t="shared" si="69"/>
        <v>2125</v>
      </c>
    </row>
    <row r="376" spans="2:45" ht="15.6" x14ac:dyDescent="0.3">
      <c r="B376" s="54" t="s">
        <v>21</v>
      </c>
      <c r="C376" s="53">
        <v>4</v>
      </c>
      <c r="D376" s="53">
        <v>8</v>
      </c>
      <c r="E376" s="53">
        <v>0</v>
      </c>
      <c r="F376" s="53">
        <v>5</v>
      </c>
      <c r="G376" s="53">
        <v>2</v>
      </c>
      <c r="H376" s="56">
        <v>35</v>
      </c>
      <c r="I376" s="51"/>
      <c r="J376" s="53">
        <v>2</v>
      </c>
      <c r="K376" s="53">
        <v>5</v>
      </c>
      <c r="L376" s="53">
        <v>4</v>
      </c>
      <c r="M376" s="53">
        <v>8</v>
      </c>
      <c r="N376" s="53">
        <v>6</v>
      </c>
      <c r="O376" s="53">
        <v>13</v>
      </c>
      <c r="P376" s="51"/>
      <c r="Q376" s="53">
        <v>2</v>
      </c>
      <c r="R376" s="53">
        <v>5</v>
      </c>
      <c r="S376" s="53">
        <v>4</v>
      </c>
      <c r="T376" s="53">
        <v>8</v>
      </c>
      <c r="U376" s="53">
        <v>6</v>
      </c>
      <c r="V376" s="53">
        <v>13</v>
      </c>
      <c r="W376" s="51"/>
      <c r="X376" s="56">
        <v>35</v>
      </c>
      <c r="Y376" s="56">
        <v>2</v>
      </c>
      <c r="Z376" s="56">
        <v>2</v>
      </c>
      <c r="AA376" s="56">
        <v>2</v>
      </c>
      <c r="AB376" s="56">
        <v>63</v>
      </c>
      <c r="AC376" s="56">
        <v>2</v>
      </c>
      <c r="AD376" s="51"/>
      <c r="AE376" s="53">
        <v>2</v>
      </c>
      <c r="AF376" s="53">
        <v>5</v>
      </c>
      <c r="AK376">
        <f t="shared" si="60"/>
        <v>54</v>
      </c>
      <c r="AL376">
        <f t="shared" si="61"/>
        <v>38</v>
      </c>
      <c r="AM376">
        <f t="shared" si="62"/>
        <v>38</v>
      </c>
      <c r="AN376">
        <f t="shared" si="63"/>
        <v>113</v>
      </c>
      <c r="AO376">
        <f t="shared" si="70"/>
        <v>77</v>
      </c>
      <c r="AP376">
        <f t="shared" si="68"/>
        <v>63</v>
      </c>
      <c r="AQ376">
        <f t="shared" si="71"/>
        <v>0</v>
      </c>
      <c r="AS376">
        <f t="shared" si="69"/>
        <v>383</v>
      </c>
    </row>
    <row r="377" spans="2:45" ht="15.6" x14ac:dyDescent="0.3">
      <c r="B377" s="54" t="s">
        <v>22</v>
      </c>
      <c r="C377" s="53">
        <v>20</v>
      </c>
      <c r="D377" s="53">
        <v>17</v>
      </c>
      <c r="E377" s="53">
        <v>0</v>
      </c>
      <c r="F377" s="53">
        <v>16</v>
      </c>
      <c r="G377" s="53">
        <v>16</v>
      </c>
      <c r="H377" s="56">
        <v>46</v>
      </c>
      <c r="I377" s="51"/>
      <c r="J377" s="53">
        <v>16</v>
      </c>
      <c r="K377" s="53">
        <v>6</v>
      </c>
      <c r="L377" s="53">
        <v>20</v>
      </c>
      <c r="M377" s="53">
        <v>17</v>
      </c>
      <c r="N377" s="53">
        <v>15</v>
      </c>
      <c r="O377" s="53">
        <v>12</v>
      </c>
      <c r="P377" s="51"/>
      <c r="Q377" s="53">
        <v>16</v>
      </c>
      <c r="R377" s="53">
        <v>6</v>
      </c>
      <c r="S377" s="53">
        <v>20</v>
      </c>
      <c r="T377" s="53">
        <v>17</v>
      </c>
      <c r="U377" s="53">
        <v>15</v>
      </c>
      <c r="V377" s="53">
        <v>12</v>
      </c>
      <c r="W377" s="51"/>
      <c r="X377" s="56">
        <v>46</v>
      </c>
      <c r="Y377" s="56">
        <v>16</v>
      </c>
      <c r="Z377" s="56">
        <v>16</v>
      </c>
      <c r="AA377" s="56">
        <v>16</v>
      </c>
      <c r="AB377" s="56">
        <v>12</v>
      </c>
      <c r="AC377" s="56">
        <v>16</v>
      </c>
      <c r="AD377" s="51"/>
      <c r="AE377" s="53">
        <v>16</v>
      </c>
      <c r="AF377" s="53">
        <v>6</v>
      </c>
      <c r="AK377">
        <f t="shared" si="60"/>
        <v>115</v>
      </c>
      <c r="AL377">
        <f t="shared" si="61"/>
        <v>86</v>
      </c>
      <c r="AM377">
        <f t="shared" si="62"/>
        <v>86</v>
      </c>
      <c r="AN377">
        <f t="shared" si="63"/>
        <v>144</v>
      </c>
      <c r="AO377">
        <f t="shared" si="70"/>
        <v>58</v>
      </c>
      <c r="AP377">
        <f t="shared" si="68"/>
        <v>86</v>
      </c>
      <c r="AQ377">
        <f t="shared" si="71"/>
        <v>0</v>
      </c>
      <c r="AS377">
        <f t="shared" si="69"/>
        <v>575</v>
      </c>
    </row>
    <row r="378" spans="2:45" ht="15.6" x14ac:dyDescent="0.3">
      <c r="B378" s="54" t="s">
        <v>23</v>
      </c>
      <c r="C378" s="53">
        <v>4</v>
      </c>
      <c r="D378" s="53">
        <v>4</v>
      </c>
      <c r="E378" s="53">
        <v>25</v>
      </c>
      <c r="F378" s="53">
        <v>15</v>
      </c>
      <c r="G378" s="53">
        <v>20</v>
      </c>
      <c r="H378" s="56">
        <v>2</v>
      </c>
      <c r="I378" s="51"/>
      <c r="J378" s="53">
        <v>20</v>
      </c>
      <c r="K378" s="53">
        <v>20</v>
      </c>
      <c r="L378" s="53">
        <v>4</v>
      </c>
      <c r="M378" s="53">
        <v>4</v>
      </c>
      <c r="N378" s="53">
        <v>13</v>
      </c>
      <c r="O378" s="53">
        <v>20</v>
      </c>
      <c r="P378" s="51"/>
      <c r="Q378" s="53">
        <v>20</v>
      </c>
      <c r="R378" s="53">
        <v>20</v>
      </c>
      <c r="S378" s="53">
        <v>4</v>
      </c>
      <c r="T378" s="53">
        <v>4</v>
      </c>
      <c r="U378" s="53">
        <v>13</v>
      </c>
      <c r="V378" s="53">
        <v>20</v>
      </c>
      <c r="W378" s="51"/>
      <c r="X378" s="56">
        <v>2</v>
      </c>
      <c r="Y378" s="56">
        <v>20</v>
      </c>
      <c r="Z378" s="56">
        <v>20</v>
      </c>
      <c r="AA378" s="56">
        <v>20</v>
      </c>
      <c r="AB378" s="56">
        <v>32</v>
      </c>
      <c r="AC378" s="56">
        <v>20</v>
      </c>
      <c r="AD378" s="51"/>
      <c r="AE378" s="53">
        <v>20</v>
      </c>
      <c r="AF378" s="53">
        <v>20</v>
      </c>
      <c r="AK378">
        <f t="shared" si="60"/>
        <v>70</v>
      </c>
      <c r="AL378">
        <f t="shared" si="61"/>
        <v>81</v>
      </c>
      <c r="AM378">
        <f t="shared" si="62"/>
        <v>81</v>
      </c>
      <c r="AN378">
        <f t="shared" si="63"/>
        <v>154</v>
      </c>
      <c r="AO378">
        <f t="shared" si="70"/>
        <v>78</v>
      </c>
      <c r="AP378">
        <f t="shared" si="68"/>
        <v>62</v>
      </c>
      <c r="AQ378">
        <f t="shared" si="71"/>
        <v>0</v>
      </c>
      <c r="AS378">
        <f t="shared" si="69"/>
        <v>526</v>
      </c>
    </row>
    <row r="379" spans="2:45" ht="15.6" x14ac:dyDescent="0.3">
      <c r="B379" s="54" t="s">
        <v>24</v>
      </c>
      <c r="C379" s="53">
        <v>6</v>
      </c>
      <c r="D379" s="53">
        <v>5</v>
      </c>
      <c r="E379" s="53">
        <v>19</v>
      </c>
      <c r="F379" s="53">
        <v>8</v>
      </c>
      <c r="G379" s="53">
        <v>15</v>
      </c>
      <c r="H379" s="56">
        <v>5</v>
      </c>
      <c r="I379" s="51"/>
      <c r="J379" s="53">
        <v>15</v>
      </c>
      <c r="K379" s="53">
        <v>20</v>
      </c>
      <c r="L379" s="53">
        <v>6</v>
      </c>
      <c r="M379" s="53">
        <v>5</v>
      </c>
      <c r="N379" s="53">
        <v>14</v>
      </c>
      <c r="O379" s="53">
        <v>15</v>
      </c>
      <c r="P379" s="51"/>
      <c r="Q379" s="53">
        <v>15</v>
      </c>
      <c r="R379" s="53">
        <v>20</v>
      </c>
      <c r="S379" s="53">
        <v>6</v>
      </c>
      <c r="T379" s="53">
        <v>5</v>
      </c>
      <c r="U379" s="53">
        <v>14</v>
      </c>
      <c r="V379" s="53">
        <v>15</v>
      </c>
      <c r="W379" s="51"/>
      <c r="X379" s="56">
        <v>5</v>
      </c>
      <c r="Y379" s="56">
        <v>15</v>
      </c>
      <c r="Z379" s="56">
        <v>15</v>
      </c>
      <c r="AA379" s="56">
        <v>15</v>
      </c>
      <c r="AB379" s="56">
        <v>16</v>
      </c>
      <c r="AC379" s="56">
        <v>15</v>
      </c>
      <c r="AD379" s="51"/>
      <c r="AE379" s="53">
        <v>15</v>
      </c>
      <c r="AF379" s="53">
        <v>20</v>
      </c>
      <c r="AK379">
        <f t="shared" si="60"/>
        <v>58</v>
      </c>
      <c r="AL379">
        <f t="shared" si="61"/>
        <v>75</v>
      </c>
      <c r="AM379">
        <f t="shared" si="62"/>
        <v>75</v>
      </c>
      <c r="AN379">
        <f t="shared" si="63"/>
        <v>116</v>
      </c>
      <c r="AO379">
        <f t="shared" si="70"/>
        <v>59</v>
      </c>
      <c r="AP379">
        <f t="shared" si="68"/>
        <v>50</v>
      </c>
      <c r="AQ379">
        <f t="shared" si="71"/>
        <v>0</v>
      </c>
      <c r="AS379">
        <f t="shared" si="69"/>
        <v>433</v>
      </c>
    </row>
    <row r="380" spans="2:45" ht="15.6" x14ac:dyDescent="0.3">
      <c r="B380" s="54" t="s">
        <v>25</v>
      </c>
      <c r="C380" s="53">
        <v>12</v>
      </c>
      <c r="D380" s="53">
        <v>22</v>
      </c>
      <c r="E380" s="53">
        <v>19</v>
      </c>
      <c r="F380" s="53">
        <v>42</v>
      </c>
      <c r="G380" s="53">
        <v>20</v>
      </c>
      <c r="H380" s="56">
        <v>70</v>
      </c>
      <c r="I380" s="51"/>
      <c r="J380" s="53">
        <v>20</v>
      </c>
      <c r="K380" s="53">
        <v>16</v>
      </c>
      <c r="L380" s="53">
        <v>12</v>
      </c>
      <c r="M380" s="53">
        <v>22</v>
      </c>
      <c r="N380" s="53">
        <v>14</v>
      </c>
      <c r="O380" s="53">
        <v>20</v>
      </c>
      <c r="P380" s="51"/>
      <c r="Q380" s="53">
        <v>20</v>
      </c>
      <c r="R380" s="53">
        <v>16</v>
      </c>
      <c r="S380" s="53">
        <v>12</v>
      </c>
      <c r="T380" s="53">
        <v>22</v>
      </c>
      <c r="U380" s="53">
        <v>14</v>
      </c>
      <c r="V380" s="53">
        <v>20</v>
      </c>
      <c r="W380" s="51"/>
      <c r="X380" s="56">
        <v>70</v>
      </c>
      <c r="Y380" s="56">
        <v>20</v>
      </c>
      <c r="Z380" s="56">
        <v>20</v>
      </c>
      <c r="AA380" s="56">
        <v>20</v>
      </c>
      <c r="AB380" s="56">
        <v>15</v>
      </c>
      <c r="AC380" s="56">
        <v>20</v>
      </c>
      <c r="AD380" s="51"/>
      <c r="AE380" s="53">
        <v>20</v>
      </c>
      <c r="AF380" s="53">
        <v>16</v>
      </c>
      <c r="AK380">
        <f t="shared" si="60"/>
        <v>185</v>
      </c>
      <c r="AL380">
        <f t="shared" si="61"/>
        <v>104</v>
      </c>
      <c r="AM380">
        <f t="shared" si="62"/>
        <v>104</v>
      </c>
      <c r="AN380">
        <f t="shared" si="63"/>
        <v>201</v>
      </c>
      <c r="AO380">
        <f t="shared" si="70"/>
        <v>63</v>
      </c>
      <c r="AP380">
        <f t="shared" si="68"/>
        <v>130</v>
      </c>
      <c r="AQ380">
        <f t="shared" si="71"/>
        <v>0</v>
      </c>
      <c r="AS380">
        <f t="shared" si="69"/>
        <v>787</v>
      </c>
    </row>
    <row r="381" spans="2:45" ht="15.6" x14ac:dyDescent="0.3">
      <c r="B381" s="54" t="s">
        <v>26</v>
      </c>
      <c r="C381" s="53">
        <v>20</v>
      </c>
      <c r="D381" s="53">
        <v>63</v>
      </c>
      <c r="E381" s="53">
        <v>26</v>
      </c>
      <c r="F381" s="53">
        <v>25</v>
      </c>
      <c r="G381" s="53">
        <v>35</v>
      </c>
      <c r="H381" s="56">
        <v>26</v>
      </c>
      <c r="I381" s="51"/>
      <c r="J381" s="53">
        <v>35</v>
      </c>
      <c r="K381" s="53">
        <v>15</v>
      </c>
      <c r="L381" s="53">
        <v>20</v>
      </c>
      <c r="M381" s="53">
        <v>63</v>
      </c>
      <c r="N381" s="53">
        <v>36</v>
      </c>
      <c r="O381" s="53">
        <v>35</v>
      </c>
      <c r="P381" s="51"/>
      <c r="Q381" s="53">
        <v>35</v>
      </c>
      <c r="R381" s="53">
        <v>15</v>
      </c>
      <c r="S381" s="53">
        <v>20</v>
      </c>
      <c r="T381" s="53">
        <v>63</v>
      </c>
      <c r="U381" s="53">
        <v>36</v>
      </c>
      <c r="V381" s="53">
        <v>35</v>
      </c>
      <c r="W381" s="51"/>
      <c r="X381" s="56">
        <v>26</v>
      </c>
      <c r="Y381" s="56">
        <v>35</v>
      </c>
      <c r="Z381" s="56">
        <v>25</v>
      </c>
      <c r="AA381" s="56">
        <v>35</v>
      </c>
      <c r="AB381" s="56">
        <v>35</v>
      </c>
      <c r="AC381" s="56">
        <v>35</v>
      </c>
      <c r="AD381" s="51"/>
      <c r="AE381" s="53">
        <v>35</v>
      </c>
      <c r="AF381" s="53">
        <v>15</v>
      </c>
      <c r="AK381">
        <f t="shared" si="60"/>
        <v>195</v>
      </c>
      <c r="AL381">
        <f t="shared" si="61"/>
        <v>204</v>
      </c>
      <c r="AM381">
        <f t="shared" si="62"/>
        <v>204</v>
      </c>
      <c r="AN381">
        <f t="shared" si="63"/>
        <v>241</v>
      </c>
      <c r="AO381">
        <f t="shared" si="70"/>
        <v>142</v>
      </c>
      <c r="AP381">
        <f t="shared" si="68"/>
        <v>131</v>
      </c>
      <c r="AQ381">
        <f t="shared" si="71"/>
        <v>0</v>
      </c>
      <c r="AS381">
        <f t="shared" si="69"/>
        <v>1117</v>
      </c>
    </row>
    <row r="382" spans="2:45" ht="15.6" x14ac:dyDescent="0.3">
      <c r="B382" s="54" t="s">
        <v>27</v>
      </c>
      <c r="C382" s="53">
        <v>2</v>
      </c>
      <c r="D382" s="53">
        <v>5</v>
      </c>
      <c r="E382" s="53">
        <v>6</v>
      </c>
      <c r="F382" s="53">
        <v>3</v>
      </c>
      <c r="G382" s="53">
        <v>5</v>
      </c>
      <c r="H382" s="56">
        <v>13</v>
      </c>
      <c r="I382" s="51"/>
      <c r="J382" s="53">
        <v>5</v>
      </c>
      <c r="K382" s="53">
        <v>8</v>
      </c>
      <c r="L382" s="53">
        <v>2</v>
      </c>
      <c r="M382" s="53">
        <v>5</v>
      </c>
      <c r="N382" s="53">
        <v>6</v>
      </c>
      <c r="O382" s="53">
        <v>4</v>
      </c>
      <c r="P382" s="51"/>
      <c r="Q382" s="53">
        <v>5</v>
      </c>
      <c r="R382" s="53">
        <v>8</v>
      </c>
      <c r="S382" s="53">
        <v>2</v>
      </c>
      <c r="T382" s="53">
        <v>5</v>
      </c>
      <c r="U382" s="53">
        <v>6</v>
      </c>
      <c r="V382" s="53">
        <v>4</v>
      </c>
      <c r="W382" s="51"/>
      <c r="X382" s="56">
        <v>13</v>
      </c>
      <c r="Y382" s="56">
        <v>5</v>
      </c>
      <c r="Z382" s="56">
        <v>3</v>
      </c>
      <c r="AA382" s="56">
        <v>1</v>
      </c>
      <c r="AB382" s="56">
        <v>5</v>
      </c>
      <c r="AC382" s="56">
        <v>5</v>
      </c>
      <c r="AD382" s="51"/>
      <c r="AE382" s="53">
        <v>5</v>
      </c>
      <c r="AF382" s="53">
        <v>8</v>
      </c>
      <c r="AK382">
        <f t="shared" si="60"/>
        <v>34</v>
      </c>
      <c r="AL382">
        <f t="shared" si="61"/>
        <v>30</v>
      </c>
      <c r="AM382">
        <f t="shared" si="62"/>
        <v>30</v>
      </c>
      <c r="AN382">
        <f t="shared" si="63"/>
        <v>45</v>
      </c>
      <c r="AO382">
        <f t="shared" si="70"/>
        <v>22</v>
      </c>
      <c r="AP382">
        <f t="shared" si="68"/>
        <v>26</v>
      </c>
      <c r="AQ382">
        <f t="shared" si="71"/>
        <v>0</v>
      </c>
      <c r="AS382">
        <f t="shared" si="69"/>
        <v>187</v>
      </c>
    </row>
    <row r="383" spans="2:45" ht="15.6" x14ac:dyDescent="0.3">
      <c r="B383" s="54" t="s">
        <v>28</v>
      </c>
      <c r="C383" s="53">
        <v>6</v>
      </c>
      <c r="D383" s="53">
        <v>8</v>
      </c>
      <c r="E383" s="53">
        <v>2</v>
      </c>
      <c r="F383" s="53">
        <v>6</v>
      </c>
      <c r="G383" s="53">
        <v>6</v>
      </c>
      <c r="H383" s="56">
        <v>9</v>
      </c>
      <c r="I383" s="51"/>
      <c r="J383" s="53">
        <v>6</v>
      </c>
      <c r="K383" s="53">
        <v>2</v>
      </c>
      <c r="L383" s="53">
        <v>6</v>
      </c>
      <c r="M383" s="53">
        <v>8</v>
      </c>
      <c r="N383" s="53">
        <v>4</v>
      </c>
      <c r="O383" s="53">
        <v>5</v>
      </c>
      <c r="P383" s="51"/>
      <c r="Q383" s="53">
        <v>6</v>
      </c>
      <c r="R383" s="53">
        <v>2</v>
      </c>
      <c r="S383" s="53">
        <v>6</v>
      </c>
      <c r="T383" s="53">
        <v>8</v>
      </c>
      <c r="U383" s="53">
        <v>4</v>
      </c>
      <c r="V383" s="53">
        <v>5</v>
      </c>
      <c r="W383" s="51"/>
      <c r="X383" s="56">
        <v>9</v>
      </c>
      <c r="Y383" s="56">
        <v>10</v>
      </c>
      <c r="Z383" s="56">
        <v>6</v>
      </c>
      <c r="AA383" s="56">
        <v>6</v>
      </c>
      <c r="AB383" s="56">
        <v>6</v>
      </c>
      <c r="AC383" s="56">
        <v>6</v>
      </c>
      <c r="AD383" s="51"/>
      <c r="AE383" s="53">
        <v>6</v>
      </c>
      <c r="AF383" s="53">
        <v>2</v>
      </c>
      <c r="AK383">
        <f t="shared" si="60"/>
        <v>37</v>
      </c>
      <c r="AL383">
        <f t="shared" si="61"/>
        <v>31</v>
      </c>
      <c r="AM383">
        <f t="shared" si="62"/>
        <v>31</v>
      </c>
      <c r="AN383">
        <f t="shared" si="63"/>
        <v>51</v>
      </c>
      <c r="AO383">
        <f t="shared" si="70"/>
        <v>20</v>
      </c>
      <c r="AP383">
        <f t="shared" si="68"/>
        <v>25</v>
      </c>
      <c r="AQ383">
        <f t="shared" si="71"/>
        <v>0</v>
      </c>
      <c r="AS383">
        <f t="shared" si="69"/>
        <v>195</v>
      </c>
    </row>
    <row r="384" spans="2:45" ht="15.6" x14ac:dyDescent="0.3">
      <c r="B384" s="54" t="s">
        <v>29</v>
      </c>
      <c r="C384" s="53">
        <v>2</v>
      </c>
      <c r="D384" s="53">
        <v>9</v>
      </c>
      <c r="E384" s="53">
        <v>3</v>
      </c>
      <c r="F384" s="53">
        <v>15</v>
      </c>
      <c r="G384" s="53">
        <v>5</v>
      </c>
      <c r="H384" s="56">
        <v>2</v>
      </c>
      <c r="I384" s="51"/>
      <c r="J384" s="53">
        <v>5</v>
      </c>
      <c r="K384" s="53">
        <v>5</v>
      </c>
      <c r="L384" s="53">
        <v>2</v>
      </c>
      <c r="M384" s="53">
        <v>9</v>
      </c>
      <c r="N384" s="53">
        <v>11</v>
      </c>
      <c r="O384" s="53">
        <v>9</v>
      </c>
      <c r="P384" s="51"/>
      <c r="Q384" s="53">
        <v>5</v>
      </c>
      <c r="R384" s="53">
        <v>5</v>
      </c>
      <c r="S384" s="53">
        <v>2</v>
      </c>
      <c r="T384" s="53">
        <v>9</v>
      </c>
      <c r="U384" s="53">
        <v>11</v>
      </c>
      <c r="V384" s="53">
        <v>9</v>
      </c>
      <c r="W384" s="51"/>
      <c r="X384" s="56">
        <v>2</v>
      </c>
      <c r="Y384" s="56">
        <v>6</v>
      </c>
      <c r="Z384" s="56">
        <v>4</v>
      </c>
      <c r="AA384" s="56">
        <v>5</v>
      </c>
      <c r="AB384" s="56">
        <v>5</v>
      </c>
      <c r="AC384" s="56">
        <v>5</v>
      </c>
      <c r="AD384" s="51"/>
      <c r="AE384" s="53">
        <v>5</v>
      </c>
      <c r="AF384" s="53">
        <v>5</v>
      </c>
      <c r="AK384">
        <f t="shared" si="60"/>
        <v>36</v>
      </c>
      <c r="AL384">
        <f t="shared" si="61"/>
        <v>41</v>
      </c>
      <c r="AM384">
        <f t="shared" si="62"/>
        <v>41</v>
      </c>
      <c r="AN384">
        <f t="shared" si="63"/>
        <v>37</v>
      </c>
      <c r="AO384">
        <f t="shared" si="70"/>
        <v>32</v>
      </c>
      <c r="AP384">
        <f t="shared" si="68"/>
        <v>25</v>
      </c>
      <c r="AQ384">
        <f t="shared" si="71"/>
        <v>0</v>
      </c>
      <c r="AS384">
        <f t="shared" si="69"/>
        <v>212</v>
      </c>
    </row>
    <row r="385" spans="2:45" ht="15.6" x14ac:dyDescent="0.3">
      <c r="B385" s="54" t="s">
        <v>30</v>
      </c>
      <c r="C385" s="53">
        <v>3</v>
      </c>
      <c r="D385" s="53">
        <v>15</v>
      </c>
      <c r="E385" s="53">
        <v>12</v>
      </c>
      <c r="F385" s="53">
        <v>11</v>
      </c>
      <c r="G385" s="53">
        <v>15</v>
      </c>
      <c r="H385" s="56">
        <v>16</v>
      </c>
      <c r="I385" s="51"/>
      <c r="J385" s="53">
        <v>15</v>
      </c>
      <c r="K385" s="53">
        <v>6</v>
      </c>
      <c r="L385" s="53">
        <v>3</v>
      </c>
      <c r="M385" s="53">
        <v>15</v>
      </c>
      <c r="N385" s="53">
        <v>13</v>
      </c>
      <c r="O385" s="53">
        <v>14</v>
      </c>
      <c r="P385" s="51"/>
      <c r="Q385" s="53">
        <v>15</v>
      </c>
      <c r="R385" s="53">
        <v>6</v>
      </c>
      <c r="S385" s="53">
        <v>3</v>
      </c>
      <c r="T385" s="53">
        <v>15</v>
      </c>
      <c r="U385" s="53">
        <v>13</v>
      </c>
      <c r="V385" s="53">
        <v>14</v>
      </c>
      <c r="W385" s="51"/>
      <c r="X385" s="56">
        <v>16</v>
      </c>
      <c r="Y385" s="56">
        <v>13</v>
      </c>
      <c r="Z385" s="56">
        <v>19</v>
      </c>
      <c r="AA385" s="56">
        <v>15</v>
      </c>
      <c r="AB385" s="56">
        <v>12</v>
      </c>
      <c r="AC385" s="56">
        <v>15</v>
      </c>
      <c r="AD385" s="51"/>
      <c r="AE385" s="53">
        <v>15</v>
      </c>
      <c r="AF385" s="53">
        <v>6</v>
      </c>
      <c r="AK385">
        <f t="shared" si="60"/>
        <v>72</v>
      </c>
      <c r="AL385">
        <f t="shared" si="61"/>
        <v>66</v>
      </c>
      <c r="AM385">
        <f t="shared" si="62"/>
        <v>66</v>
      </c>
      <c r="AN385">
        <f t="shared" si="63"/>
        <v>111</v>
      </c>
      <c r="AO385">
        <f t="shared" si="70"/>
        <v>53</v>
      </c>
      <c r="AP385">
        <f t="shared" si="68"/>
        <v>59</v>
      </c>
      <c r="AQ385">
        <f t="shared" si="71"/>
        <v>0</v>
      </c>
      <c r="AS385">
        <f t="shared" si="69"/>
        <v>427</v>
      </c>
    </row>
    <row r="386" spans="2:45" ht="15.6" x14ac:dyDescent="0.3">
      <c r="B386" s="54" t="s">
        <v>31</v>
      </c>
      <c r="C386" s="53">
        <v>8</v>
      </c>
      <c r="D386" s="53">
        <v>26</v>
      </c>
      <c r="E386" s="53">
        <v>5</v>
      </c>
      <c r="F386" s="53">
        <v>13</v>
      </c>
      <c r="G386" s="53">
        <v>10</v>
      </c>
      <c r="H386" s="56">
        <v>13</v>
      </c>
      <c r="I386" s="51"/>
      <c r="J386" s="53">
        <v>10</v>
      </c>
      <c r="K386" s="53">
        <v>3</v>
      </c>
      <c r="L386" s="53">
        <v>8</v>
      </c>
      <c r="M386" s="53">
        <v>26</v>
      </c>
      <c r="N386" s="53">
        <v>12</v>
      </c>
      <c r="O386" s="53">
        <v>16</v>
      </c>
      <c r="P386" s="51"/>
      <c r="Q386" s="53">
        <v>10</v>
      </c>
      <c r="R386" s="53">
        <v>3</v>
      </c>
      <c r="S386" s="53">
        <v>8</v>
      </c>
      <c r="T386" s="53">
        <v>26</v>
      </c>
      <c r="U386" s="53">
        <v>12</v>
      </c>
      <c r="V386" s="53">
        <v>16</v>
      </c>
      <c r="W386" s="51"/>
      <c r="X386" s="56">
        <v>13</v>
      </c>
      <c r="Y386" s="56">
        <v>21</v>
      </c>
      <c r="Z386" s="56">
        <v>21</v>
      </c>
      <c r="AA386" s="56">
        <v>10</v>
      </c>
      <c r="AB386" s="56">
        <v>13</v>
      </c>
      <c r="AC386" s="56">
        <v>10</v>
      </c>
      <c r="AD386" s="51"/>
      <c r="AE386" s="53">
        <v>10</v>
      </c>
      <c r="AF386" s="53">
        <v>3</v>
      </c>
      <c r="AK386">
        <f t="shared" si="60"/>
        <v>75</v>
      </c>
      <c r="AL386">
        <f t="shared" si="61"/>
        <v>75</v>
      </c>
      <c r="AM386">
        <f t="shared" si="62"/>
        <v>75</v>
      </c>
      <c r="AN386">
        <f t="shared" si="63"/>
        <v>101</v>
      </c>
      <c r="AO386">
        <f t="shared" si="70"/>
        <v>47</v>
      </c>
      <c r="AP386">
        <f t="shared" si="68"/>
        <v>55</v>
      </c>
      <c r="AQ386">
        <f t="shared" si="71"/>
        <v>0</v>
      </c>
      <c r="AS386">
        <f t="shared" si="69"/>
        <v>428</v>
      </c>
    </row>
    <row r="387" spans="2:45" ht="15.6" x14ac:dyDescent="0.3">
      <c r="B387" s="54" t="s">
        <v>32</v>
      </c>
      <c r="C387" s="53">
        <v>10</v>
      </c>
      <c r="D387" s="53">
        <v>25</v>
      </c>
      <c r="E387" s="53">
        <v>9</v>
      </c>
      <c r="F387" s="53">
        <v>12</v>
      </c>
      <c r="G387" s="53">
        <v>13</v>
      </c>
      <c r="H387" s="56">
        <v>20</v>
      </c>
      <c r="I387" s="51"/>
      <c r="J387" s="53">
        <v>13</v>
      </c>
      <c r="K387" s="53">
        <v>10</v>
      </c>
      <c r="L387" s="53">
        <v>10</v>
      </c>
      <c r="M387" s="53">
        <v>25</v>
      </c>
      <c r="N387" s="53">
        <v>13</v>
      </c>
      <c r="O387" s="53">
        <v>13</v>
      </c>
      <c r="P387" s="51"/>
      <c r="Q387" s="53">
        <v>13</v>
      </c>
      <c r="R387" s="53">
        <v>10</v>
      </c>
      <c r="S387" s="53">
        <v>10</v>
      </c>
      <c r="T387" s="53">
        <v>25</v>
      </c>
      <c r="U387" s="53">
        <v>13</v>
      </c>
      <c r="V387" s="53">
        <v>13</v>
      </c>
      <c r="W387" s="51"/>
      <c r="X387" s="56">
        <v>20</v>
      </c>
      <c r="Y387" s="56">
        <v>15</v>
      </c>
      <c r="Z387" s="56">
        <v>12</v>
      </c>
      <c r="AA387" s="56">
        <v>13</v>
      </c>
      <c r="AB387" s="56">
        <v>13</v>
      </c>
      <c r="AC387" s="56">
        <v>13</v>
      </c>
      <c r="AD387" s="51"/>
      <c r="AE387" s="53">
        <v>13</v>
      </c>
      <c r="AF387" s="53">
        <v>10</v>
      </c>
      <c r="AK387">
        <f t="shared" si="60"/>
        <v>89</v>
      </c>
      <c r="AL387">
        <f t="shared" si="61"/>
        <v>84</v>
      </c>
      <c r="AM387">
        <f t="shared" si="62"/>
        <v>84</v>
      </c>
      <c r="AN387">
        <f t="shared" si="63"/>
        <v>109</v>
      </c>
      <c r="AO387">
        <f t="shared" si="70"/>
        <v>52</v>
      </c>
      <c r="AP387">
        <f t="shared" si="68"/>
        <v>59</v>
      </c>
      <c r="AQ387">
        <f t="shared" si="71"/>
        <v>0</v>
      </c>
      <c r="AS387">
        <f t="shared" si="69"/>
        <v>477</v>
      </c>
    </row>
    <row r="388" spans="2:45" ht="15.6" x14ac:dyDescent="0.3">
      <c r="B388" s="54" t="s">
        <v>33</v>
      </c>
      <c r="C388" s="53">
        <v>5</v>
      </c>
      <c r="D388" s="53">
        <v>6</v>
      </c>
      <c r="E388" s="53">
        <v>12</v>
      </c>
      <c r="F388" s="53">
        <v>14</v>
      </c>
      <c r="G388" s="53">
        <v>15</v>
      </c>
      <c r="H388" s="56">
        <v>13</v>
      </c>
      <c r="I388" s="51"/>
      <c r="J388" s="53">
        <v>15</v>
      </c>
      <c r="K388" s="53">
        <v>13</v>
      </c>
      <c r="L388" s="53">
        <v>5</v>
      </c>
      <c r="M388" s="53">
        <v>6</v>
      </c>
      <c r="N388" s="53">
        <v>16</v>
      </c>
      <c r="O388" s="53">
        <v>13</v>
      </c>
      <c r="P388" s="51"/>
      <c r="Q388" s="53">
        <v>15</v>
      </c>
      <c r="R388" s="53">
        <v>13</v>
      </c>
      <c r="S388" s="53">
        <v>5</v>
      </c>
      <c r="T388" s="53">
        <v>6</v>
      </c>
      <c r="U388" s="53">
        <v>16</v>
      </c>
      <c r="V388" s="53">
        <v>13</v>
      </c>
      <c r="W388" s="51"/>
      <c r="X388" s="56">
        <v>13</v>
      </c>
      <c r="Y388" s="56">
        <v>16</v>
      </c>
      <c r="Z388" s="56">
        <v>35</v>
      </c>
      <c r="AA388" s="56">
        <v>15</v>
      </c>
      <c r="AB388" s="56">
        <v>15</v>
      </c>
      <c r="AC388" s="56">
        <v>15</v>
      </c>
      <c r="AD388" s="51"/>
      <c r="AE388" s="53">
        <v>15</v>
      </c>
      <c r="AF388" s="53">
        <v>13</v>
      </c>
      <c r="AK388">
        <f t="shared" ref="AK388:AK422" si="72">SUM(C388:I388)</f>
        <v>65</v>
      </c>
      <c r="AL388">
        <f t="shared" ref="AL388:AL422" si="73">SUM(J388:P388)</f>
        <v>68</v>
      </c>
      <c r="AM388">
        <f t="shared" ref="AM388:AM422" si="74">SUM(Q388:W388)</f>
        <v>68</v>
      </c>
      <c r="AN388">
        <f t="shared" ref="AN388:AN422" si="75">SUM(X388:AG388)</f>
        <v>137</v>
      </c>
      <c r="AO388">
        <f t="shared" si="70"/>
        <v>62</v>
      </c>
      <c r="AP388">
        <f t="shared" si="68"/>
        <v>54</v>
      </c>
      <c r="AQ388">
        <f t="shared" si="71"/>
        <v>0</v>
      </c>
      <c r="AS388">
        <f t="shared" si="69"/>
        <v>454</v>
      </c>
    </row>
    <row r="389" spans="2:45" ht="15.6" x14ac:dyDescent="0.3">
      <c r="B389" s="54" t="s">
        <v>34</v>
      </c>
      <c r="C389" s="53">
        <v>6</v>
      </c>
      <c r="D389" s="53">
        <v>20</v>
      </c>
      <c r="E389" s="53">
        <v>3</v>
      </c>
      <c r="F389" s="53">
        <v>11</v>
      </c>
      <c r="G389" s="53">
        <v>10</v>
      </c>
      <c r="H389" s="56">
        <v>12</v>
      </c>
      <c r="I389" s="51"/>
      <c r="J389" s="53">
        <v>10</v>
      </c>
      <c r="K389" s="53">
        <v>8</v>
      </c>
      <c r="L389" s="53">
        <v>6</v>
      </c>
      <c r="M389" s="53">
        <v>20</v>
      </c>
      <c r="N389" s="53">
        <v>4</v>
      </c>
      <c r="O389" s="53">
        <v>15</v>
      </c>
      <c r="P389" s="51"/>
      <c r="Q389" s="53">
        <v>10</v>
      </c>
      <c r="R389" s="53">
        <v>8</v>
      </c>
      <c r="S389" s="53">
        <v>6</v>
      </c>
      <c r="T389" s="53">
        <v>20</v>
      </c>
      <c r="U389" s="53">
        <v>4</v>
      </c>
      <c r="V389" s="53">
        <v>15</v>
      </c>
      <c r="W389" s="51"/>
      <c r="X389" s="56">
        <v>12</v>
      </c>
      <c r="Y389" s="56">
        <v>18</v>
      </c>
      <c r="Z389" s="56">
        <v>6</v>
      </c>
      <c r="AA389" s="56">
        <v>10</v>
      </c>
      <c r="AB389" s="56">
        <v>15</v>
      </c>
      <c r="AC389" s="56">
        <v>10</v>
      </c>
      <c r="AD389" s="51"/>
      <c r="AE389" s="53">
        <v>10</v>
      </c>
      <c r="AF389" s="53">
        <v>8</v>
      </c>
      <c r="AK389">
        <f t="shared" si="72"/>
        <v>62</v>
      </c>
      <c r="AL389">
        <f t="shared" si="73"/>
        <v>63</v>
      </c>
      <c r="AM389">
        <f t="shared" si="74"/>
        <v>63</v>
      </c>
      <c r="AN389">
        <f t="shared" si="75"/>
        <v>89</v>
      </c>
      <c r="AO389">
        <f t="shared" si="70"/>
        <v>33</v>
      </c>
      <c r="AP389">
        <f t="shared" si="68"/>
        <v>52</v>
      </c>
      <c r="AQ389">
        <f t="shared" si="71"/>
        <v>0</v>
      </c>
      <c r="AS389">
        <f t="shared" si="69"/>
        <v>362</v>
      </c>
    </row>
    <row r="390" spans="2:45" ht="15.6" x14ac:dyDescent="0.3">
      <c r="B390" s="54" t="s">
        <v>35</v>
      </c>
      <c r="C390" s="53">
        <v>20</v>
      </c>
      <c r="D390" s="53">
        <v>15</v>
      </c>
      <c r="E390" s="53">
        <v>9</v>
      </c>
      <c r="F390" s="53">
        <v>3</v>
      </c>
      <c r="G390" s="53">
        <v>4</v>
      </c>
      <c r="H390" s="56">
        <v>2</v>
      </c>
      <c r="I390" s="51"/>
      <c r="J390" s="53">
        <v>4</v>
      </c>
      <c r="K390" s="53">
        <v>5</v>
      </c>
      <c r="L390" s="53">
        <v>20</v>
      </c>
      <c r="M390" s="53">
        <v>15</v>
      </c>
      <c r="N390" s="53">
        <v>0</v>
      </c>
      <c r="O390" s="53">
        <v>9</v>
      </c>
      <c r="P390" s="51"/>
      <c r="Q390" s="53">
        <v>4</v>
      </c>
      <c r="R390" s="53">
        <v>5</v>
      </c>
      <c r="S390" s="53">
        <v>20</v>
      </c>
      <c r="T390" s="53">
        <v>15</v>
      </c>
      <c r="U390" s="53">
        <v>0</v>
      </c>
      <c r="V390" s="53">
        <v>9</v>
      </c>
      <c r="W390" s="51"/>
      <c r="X390" s="56">
        <v>2</v>
      </c>
      <c r="Y390" s="56">
        <v>13</v>
      </c>
      <c r="Z390" s="56">
        <v>6</v>
      </c>
      <c r="AA390" s="56">
        <v>20</v>
      </c>
      <c r="AB390" s="56">
        <v>6</v>
      </c>
      <c r="AC390" s="56">
        <v>4</v>
      </c>
      <c r="AD390" s="51"/>
      <c r="AE390" s="53">
        <v>4</v>
      </c>
      <c r="AF390" s="53">
        <v>5</v>
      </c>
      <c r="AK390">
        <f t="shared" si="72"/>
        <v>53</v>
      </c>
      <c r="AL390">
        <f t="shared" si="73"/>
        <v>53</v>
      </c>
      <c r="AM390">
        <f t="shared" si="74"/>
        <v>53</v>
      </c>
      <c r="AN390">
        <f t="shared" si="75"/>
        <v>60</v>
      </c>
      <c r="AO390">
        <f t="shared" si="70"/>
        <v>10</v>
      </c>
      <c r="AP390">
        <f t="shared" si="68"/>
        <v>24</v>
      </c>
      <c r="AQ390">
        <f t="shared" si="71"/>
        <v>0</v>
      </c>
      <c r="AS390">
        <f t="shared" si="69"/>
        <v>253</v>
      </c>
    </row>
    <row r="391" spans="2:45" ht="15.6" x14ac:dyDescent="0.3">
      <c r="B391" s="54" t="s">
        <v>36</v>
      </c>
      <c r="C391" s="53">
        <v>13</v>
      </c>
      <c r="D391" s="53">
        <v>9</v>
      </c>
      <c r="E391" s="53">
        <v>6</v>
      </c>
      <c r="F391" s="53">
        <v>2</v>
      </c>
      <c r="G391" s="53">
        <v>5</v>
      </c>
      <c r="H391" s="56">
        <v>5</v>
      </c>
      <c r="I391" s="51"/>
      <c r="J391" s="53">
        <v>5</v>
      </c>
      <c r="K391" s="53">
        <v>5</v>
      </c>
      <c r="L391" s="53">
        <v>13</v>
      </c>
      <c r="M391" s="53">
        <v>9</v>
      </c>
      <c r="N391" s="53">
        <v>0</v>
      </c>
      <c r="O391" s="53">
        <v>5</v>
      </c>
      <c r="P391" s="51"/>
      <c r="Q391" s="53">
        <v>5</v>
      </c>
      <c r="R391" s="53">
        <v>5</v>
      </c>
      <c r="S391" s="53">
        <v>13</v>
      </c>
      <c r="T391" s="53">
        <v>9</v>
      </c>
      <c r="U391" s="53">
        <v>0</v>
      </c>
      <c r="V391" s="53">
        <v>5</v>
      </c>
      <c r="W391" s="51"/>
      <c r="X391" s="56">
        <v>5</v>
      </c>
      <c r="Y391" s="56">
        <v>20</v>
      </c>
      <c r="Z391" s="56">
        <v>2</v>
      </c>
      <c r="AA391" s="56">
        <v>6</v>
      </c>
      <c r="AB391" s="56">
        <v>5</v>
      </c>
      <c r="AC391" s="56">
        <v>5</v>
      </c>
      <c r="AD391" s="51"/>
      <c r="AE391" s="53">
        <v>5</v>
      </c>
      <c r="AF391" s="53">
        <v>5</v>
      </c>
      <c r="AK391">
        <f t="shared" si="72"/>
        <v>40</v>
      </c>
      <c r="AL391">
        <f t="shared" si="73"/>
        <v>37</v>
      </c>
      <c r="AM391">
        <f t="shared" si="74"/>
        <v>37</v>
      </c>
      <c r="AN391">
        <f t="shared" si="75"/>
        <v>53</v>
      </c>
      <c r="AO391">
        <f t="shared" si="70"/>
        <v>10</v>
      </c>
      <c r="AP391">
        <f t="shared" si="68"/>
        <v>20</v>
      </c>
      <c r="AQ391">
        <f t="shared" si="71"/>
        <v>0</v>
      </c>
      <c r="AS391">
        <f t="shared" si="69"/>
        <v>197</v>
      </c>
    </row>
    <row r="392" spans="2:45" ht="15.6" x14ac:dyDescent="0.3">
      <c r="B392" s="54" t="s">
        <v>37</v>
      </c>
      <c r="C392" s="53">
        <v>20</v>
      </c>
      <c r="D392" s="53">
        <v>45</v>
      </c>
      <c r="E392" s="53">
        <v>11</v>
      </c>
      <c r="F392" s="53">
        <v>0</v>
      </c>
      <c r="G392" s="53">
        <v>15</v>
      </c>
      <c r="H392" s="56">
        <v>6</v>
      </c>
      <c r="I392" s="51"/>
      <c r="J392" s="53">
        <v>15</v>
      </c>
      <c r="K392" s="53">
        <v>5</v>
      </c>
      <c r="L392" s="53">
        <v>20</v>
      </c>
      <c r="M392" s="53">
        <v>45</v>
      </c>
      <c r="N392" s="53">
        <v>23</v>
      </c>
      <c r="O392" s="53">
        <v>14</v>
      </c>
      <c r="P392" s="51"/>
      <c r="Q392" s="53">
        <v>15</v>
      </c>
      <c r="R392" s="53">
        <v>5</v>
      </c>
      <c r="S392" s="53">
        <v>20</v>
      </c>
      <c r="T392" s="53">
        <v>45</v>
      </c>
      <c r="U392" s="53">
        <v>23</v>
      </c>
      <c r="V392" s="53">
        <v>14</v>
      </c>
      <c r="W392" s="51"/>
      <c r="X392" s="56">
        <v>6</v>
      </c>
      <c r="Y392" s="56">
        <v>6</v>
      </c>
      <c r="Z392" s="56">
        <v>3</v>
      </c>
      <c r="AA392" s="56">
        <v>13</v>
      </c>
      <c r="AB392" s="56">
        <v>15</v>
      </c>
      <c r="AC392" s="56">
        <v>15</v>
      </c>
      <c r="AD392" s="51"/>
      <c r="AE392" s="53">
        <v>15</v>
      </c>
      <c r="AF392" s="53">
        <v>5</v>
      </c>
      <c r="AK392">
        <f t="shared" si="72"/>
        <v>97</v>
      </c>
      <c r="AL392">
        <f t="shared" si="73"/>
        <v>122</v>
      </c>
      <c r="AM392">
        <f t="shared" si="74"/>
        <v>122</v>
      </c>
      <c r="AN392">
        <f t="shared" si="75"/>
        <v>78</v>
      </c>
      <c r="AO392">
        <f t="shared" si="70"/>
        <v>76</v>
      </c>
      <c r="AP392">
        <f t="shared" si="68"/>
        <v>49</v>
      </c>
      <c r="AQ392">
        <f t="shared" si="71"/>
        <v>0</v>
      </c>
      <c r="AS392">
        <f t="shared" si="69"/>
        <v>544</v>
      </c>
    </row>
    <row r="393" spans="2:45" ht="15.6" x14ac:dyDescent="0.3">
      <c r="B393" s="54" t="s">
        <v>38</v>
      </c>
      <c r="C393" s="53">
        <v>55</v>
      </c>
      <c r="D393" s="53">
        <v>25</v>
      </c>
      <c r="E393" s="53">
        <v>34</v>
      </c>
      <c r="F393" s="53">
        <v>25</v>
      </c>
      <c r="G393" s="53">
        <v>65</v>
      </c>
      <c r="H393" s="56">
        <v>100</v>
      </c>
      <c r="I393" s="51"/>
      <c r="J393" s="53">
        <v>65</v>
      </c>
      <c r="K393" s="53">
        <v>20</v>
      </c>
      <c r="L393" s="53">
        <v>55</v>
      </c>
      <c r="M393" s="53">
        <v>25</v>
      </c>
      <c r="N393" s="53">
        <v>13</v>
      </c>
      <c r="O393" s="53">
        <v>66</v>
      </c>
      <c r="P393" s="51"/>
      <c r="Q393" s="53">
        <v>65</v>
      </c>
      <c r="R393" s="53">
        <v>20</v>
      </c>
      <c r="S393" s="53">
        <v>55</v>
      </c>
      <c r="T393" s="53">
        <v>25</v>
      </c>
      <c r="U393" s="53">
        <v>13</v>
      </c>
      <c r="V393" s="53">
        <v>66</v>
      </c>
      <c r="W393" s="51"/>
      <c r="X393" s="56">
        <v>100</v>
      </c>
      <c r="Y393" s="56">
        <v>70</v>
      </c>
      <c r="Z393" s="56">
        <v>25</v>
      </c>
      <c r="AA393" s="56">
        <v>86</v>
      </c>
      <c r="AB393" s="56">
        <v>65</v>
      </c>
      <c r="AC393" s="56">
        <v>65</v>
      </c>
      <c r="AD393" s="51"/>
      <c r="AE393" s="53">
        <v>65</v>
      </c>
      <c r="AF393" s="53">
        <v>20</v>
      </c>
      <c r="AK393">
        <f t="shared" si="72"/>
        <v>304</v>
      </c>
      <c r="AL393">
        <f t="shared" si="73"/>
        <v>244</v>
      </c>
      <c r="AM393">
        <f t="shared" si="74"/>
        <v>244</v>
      </c>
      <c r="AN393">
        <f t="shared" si="75"/>
        <v>496</v>
      </c>
      <c r="AO393">
        <f t="shared" si="70"/>
        <v>156</v>
      </c>
      <c r="AP393">
        <f t="shared" si="68"/>
        <v>297</v>
      </c>
      <c r="AQ393">
        <f t="shared" si="71"/>
        <v>0</v>
      </c>
      <c r="AS393">
        <f t="shared" si="69"/>
        <v>1741</v>
      </c>
    </row>
    <row r="394" spans="2:45" ht="15.6" x14ac:dyDescent="0.3">
      <c r="B394" s="54" t="s">
        <v>39</v>
      </c>
      <c r="C394" s="53">
        <v>61</v>
      </c>
      <c r="D394" s="53">
        <v>20</v>
      </c>
      <c r="E394" s="53">
        <v>26</v>
      </c>
      <c r="F394" s="53">
        <v>22</v>
      </c>
      <c r="G394" s="53">
        <v>20</v>
      </c>
      <c r="H394" s="56">
        <v>23</v>
      </c>
      <c r="I394" s="51"/>
      <c r="J394" s="53">
        <v>20</v>
      </c>
      <c r="K394" s="53">
        <v>38</v>
      </c>
      <c r="L394" s="53">
        <v>61</v>
      </c>
      <c r="M394" s="53">
        <v>20</v>
      </c>
      <c r="N394" s="53">
        <v>12</v>
      </c>
      <c r="O394" s="53">
        <v>23</v>
      </c>
      <c r="P394" s="51"/>
      <c r="Q394" s="53">
        <v>20</v>
      </c>
      <c r="R394" s="53">
        <v>38</v>
      </c>
      <c r="S394" s="53">
        <v>61</v>
      </c>
      <c r="T394" s="53">
        <v>20</v>
      </c>
      <c r="U394" s="53">
        <v>12</v>
      </c>
      <c r="V394" s="53">
        <v>23</v>
      </c>
      <c r="W394" s="51"/>
      <c r="X394" s="56">
        <v>23</v>
      </c>
      <c r="Y394" s="56">
        <v>23</v>
      </c>
      <c r="Z394" s="56">
        <v>12</v>
      </c>
      <c r="AA394" s="56">
        <v>23</v>
      </c>
      <c r="AB394" s="56">
        <v>20</v>
      </c>
      <c r="AC394" s="56">
        <v>20</v>
      </c>
      <c r="AD394" s="51"/>
      <c r="AE394" s="53">
        <v>20</v>
      </c>
      <c r="AF394" s="53">
        <v>38</v>
      </c>
      <c r="AK394">
        <f t="shared" si="72"/>
        <v>172</v>
      </c>
      <c r="AL394">
        <f t="shared" si="73"/>
        <v>174</v>
      </c>
      <c r="AM394">
        <f t="shared" si="74"/>
        <v>174</v>
      </c>
      <c r="AN394">
        <f t="shared" si="75"/>
        <v>179</v>
      </c>
      <c r="AO394">
        <f t="shared" si="70"/>
        <v>64</v>
      </c>
      <c r="AP394">
        <f t="shared" si="68"/>
        <v>89</v>
      </c>
      <c r="AQ394">
        <f t="shared" si="71"/>
        <v>0</v>
      </c>
      <c r="AS394">
        <f t="shared" si="69"/>
        <v>852</v>
      </c>
    </row>
    <row r="395" spans="2:45" ht="15.6" x14ac:dyDescent="0.3">
      <c r="B395" s="54" t="s">
        <v>40</v>
      </c>
      <c r="C395" s="53">
        <v>3</v>
      </c>
      <c r="D395" s="53">
        <v>6</v>
      </c>
      <c r="E395" s="53">
        <v>6</v>
      </c>
      <c r="F395" s="53">
        <v>6</v>
      </c>
      <c r="G395" s="53">
        <v>5</v>
      </c>
      <c r="H395" s="56">
        <v>6</v>
      </c>
      <c r="I395" s="51"/>
      <c r="J395" s="53">
        <v>5</v>
      </c>
      <c r="K395" s="53">
        <v>10</v>
      </c>
      <c r="L395" s="53">
        <v>3</v>
      </c>
      <c r="M395" s="53">
        <v>6</v>
      </c>
      <c r="N395" s="53">
        <v>3</v>
      </c>
      <c r="O395" s="53">
        <v>6</v>
      </c>
      <c r="P395" s="51"/>
      <c r="Q395" s="53">
        <v>5</v>
      </c>
      <c r="R395" s="53">
        <v>10</v>
      </c>
      <c r="S395" s="53">
        <v>3</v>
      </c>
      <c r="T395" s="53">
        <v>6</v>
      </c>
      <c r="U395" s="53">
        <v>3</v>
      </c>
      <c r="V395" s="53">
        <v>6</v>
      </c>
      <c r="W395" s="51"/>
      <c r="X395" s="56">
        <v>6</v>
      </c>
      <c r="Y395" s="56">
        <v>5</v>
      </c>
      <c r="Z395" s="56">
        <v>6</v>
      </c>
      <c r="AA395" s="56">
        <v>6</v>
      </c>
      <c r="AB395" s="56">
        <v>5</v>
      </c>
      <c r="AC395" s="56">
        <v>5</v>
      </c>
      <c r="AD395" s="51"/>
      <c r="AE395" s="53">
        <v>5</v>
      </c>
      <c r="AF395" s="53">
        <v>10</v>
      </c>
      <c r="AK395">
        <f t="shared" si="72"/>
        <v>32</v>
      </c>
      <c r="AL395">
        <f t="shared" si="73"/>
        <v>33</v>
      </c>
      <c r="AM395">
        <f t="shared" si="74"/>
        <v>33</v>
      </c>
      <c r="AN395">
        <f t="shared" si="75"/>
        <v>48</v>
      </c>
      <c r="AO395">
        <f t="shared" si="70"/>
        <v>16</v>
      </c>
      <c r="AP395">
        <f t="shared" si="68"/>
        <v>23</v>
      </c>
      <c r="AQ395">
        <f t="shared" si="71"/>
        <v>0</v>
      </c>
      <c r="AS395">
        <f t="shared" si="69"/>
        <v>185</v>
      </c>
    </row>
    <row r="396" spans="2:45" ht="15.6" x14ac:dyDescent="0.3">
      <c r="B396" s="54" t="s">
        <v>41</v>
      </c>
      <c r="C396" s="53">
        <v>25</v>
      </c>
      <c r="D396" s="53">
        <v>18</v>
      </c>
      <c r="E396" s="53">
        <v>50</v>
      </c>
      <c r="F396" s="53">
        <v>64</v>
      </c>
      <c r="G396" s="53">
        <v>60</v>
      </c>
      <c r="H396" s="56">
        <v>50</v>
      </c>
      <c r="I396" s="51"/>
      <c r="J396" s="53">
        <v>60</v>
      </c>
      <c r="K396" s="53">
        <v>55</v>
      </c>
      <c r="L396" s="53">
        <v>25</v>
      </c>
      <c r="M396" s="53">
        <v>18</v>
      </c>
      <c r="N396" s="53">
        <v>50</v>
      </c>
      <c r="O396" s="53">
        <v>88</v>
      </c>
      <c r="P396" s="51"/>
      <c r="Q396" s="53">
        <v>60</v>
      </c>
      <c r="R396" s="53">
        <v>55</v>
      </c>
      <c r="S396" s="53">
        <v>25</v>
      </c>
      <c r="T396" s="53">
        <v>18</v>
      </c>
      <c r="U396" s="53">
        <v>50</v>
      </c>
      <c r="V396" s="53">
        <v>88</v>
      </c>
      <c r="W396" s="51"/>
      <c r="X396" s="56">
        <v>50</v>
      </c>
      <c r="Y396" s="56">
        <v>9</v>
      </c>
      <c r="Z396" s="56">
        <v>40</v>
      </c>
      <c r="AA396" s="56">
        <v>40</v>
      </c>
      <c r="AB396" s="56">
        <v>55</v>
      </c>
      <c r="AC396" s="56">
        <v>60</v>
      </c>
      <c r="AD396" s="51"/>
      <c r="AE396" s="53">
        <v>60</v>
      </c>
      <c r="AF396" s="53">
        <v>55</v>
      </c>
      <c r="AK396">
        <f t="shared" si="72"/>
        <v>267</v>
      </c>
      <c r="AL396">
        <f t="shared" si="73"/>
        <v>296</v>
      </c>
      <c r="AM396">
        <f t="shared" si="74"/>
        <v>296</v>
      </c>
      <c r="AN396">
        <f t="shared" si="75"/>
        <v>369</v>
      </c>
      <c r="AO396">
        <f t="shared" si="70"/>
        <v>215</v>
      </c>
      <c r="AP396">
        <f t="shared" si="68"/>
        <v>286</v>
      </c>
      <c r="AQ396">
        <f t="shared" si="71"/>
        <v>0</v>
      </c>
      <c r="AS396">
        <f t="shared" si="69"/>
        <v>1729</v>
      </c>
    </row>
    <row r="397" spans="2:45" ht="15.6" x14ac:dyDescent="0.3">
      <c r="B397" s="54" t="s">
        <v>42</v>
      </c>
      <c r="C397" s="53">
        <v>2</v>
      </c>
      <c r="D397" s="53">
        <v>9</v>
      </c>
      <c r="E397" s="53">
        <v>2</v>
      </c>
      <c r="F397" s="53">
        <v>3</v>
      </c>
      <c r="G397" s="53">
        <v>2</v>
      </c>
      <c r="H397" s="56">
        <v>6</v>
      </c>
      <c r="I397" s="51"/>
      <c r="J397" s="53">
        <v>2</v>
      </c>
      <c r="K397" s="53">
        <v>3</v>
      </c>
      <c r="L397" s="53">
        <v>2</v>
      </c>
      <c r="M397" s="53">
        <v>9</v>
      </c>
      <c r="N397" s="53">
        <v>1</v>
      </c>
      <c r="O397" s="53">
        <v>2</v>
      </c>
      <c r="P397" s="51"/>
      <c r="Q397" s="53">
        <v>2</v>
      </c>
      <c r="R397" s="53">
        <v>3</v>
      </c>
      <c r="S397" s="53">
        <v>2</v>
      </c>
      <c r="T397" s="53">
        <v>9</v>
      </c>
      <c r="U397" s="53">
        <v>1</v>
      </c>
      <c r="V397" s="53">
        <v>2</v>
      </c>
      <c r="W397" s="51"/>
      <c r="X397" s="56">
        <v>6</v>
      </c>
      <c r="Y397" s="56">
        <v>2</v>
      </c>
      <c r="Z397" s="56">
        <v>2</v>
      </c>
      <c r="AA397" s="56">
        <v>2</v>
      </c>
      <c r="AB397" s="56">
        <v>3</v>
      </c>
      <c r="AC397" s="56">
        <v>2</v>
      </c>
      <c r="AD397" s="51"/>
      <c r="AE397" s="53">
        <v>2</v>
      </c>
      <c r="AF397" s="53">
        <v>3</v>
      </c>
      <c r="AK397">
        <f t="shared" si="72"/>
        <v>24</v>
      </c>
      <c r="AL397">
        <f t="shared" si="73"/>
        <v>19</v>
      </c>
      <c r="AM397">
        <f t="shared" si="74"/>
        <v>19</v>
      </c>
      <c r="AN397">
        <f t="shared" si="75"/>
        <v>22</v>
      </c>
      <c r="AO397">
        <f t="shared" si="70"/>
        <v>7</v>
      </c>
      <c r="AP397">
        <f t="shared" si="68"/>
        <v>12</v>
      </c>
      <c r="AQ397">
        <f t="shared" si="71"/>
        <v>0</v>
      </c>
      <c r="AS397">
        <f t="shared" si="69"/>
        <v>103</v>
      </c>
    </row>
    <row r="398" spans="2:45" ht="15.6" x14ac:dyDescent="0.3">
      <c r="B398" s="54" t="s">
        <v>43</v>
      </c>
      <c r="C398" s="53">
        <v>3</v>
      </c>
      <c r="D398" s="53">
        <v>5</v>
      </c>
      <c r="E398" s="53">
        <v>5</v>
      </c>
      <c r="F398" s="53">
        <v>6</v>
      </c>
      <c r="G398" s="53">
        <v>3</v>
      </c>
      <c r="H398" s="56">
        <v>15</v>
      </c>
      <c r="I398" s="51"/>
      <c r="J398" s="53">
        <v>3</v>
      </c>
      <c r="K398" s="53">
        <v>2</v>
      </c>
      <c r="L398" s="53">
        <v>3</v>
      </c>
      <c r="M398" s="53">
        <v>5</v>
      </c>
      <c r="N398" s="53">
        <v>3</v>
      </c>
      <c r="O398" s="53">
        <v>3</v>
      </c>
      <c r="P398" s="51"/>
      <c r="Q398" s="53">
        <v>3</v>
      </c>
      <c r="R398" s="53">
        <v>2</v>
      </c>
      <c r="S398" s="53">
        <v>3</v>
      </c>
      <c r="T398" s="53">
        <v>5</v>
      </c>
      <c r="U398" s="53">
        <v>3</v>
      </c>
      <c r="V398" s="53">
        <v>3</v>
      </c>
      <c r="W398" s="51"/>
      <c r="X398" s="56">
        <v>15</v>
      </c>
      <c r="Y398" s="56">
        <v>3</v>
      </c>
      <c r="Z398" s="56">
        <v>3</v>
      </c>
      <c r="AA398" s="56">
        <v>3</v>
      </c>
      <c r="AB398" s="56">
        <v>4</v>
      </c>
      <c r="AC398" s="56">
        <v>3</v>
      </c>
      <c r="AD398" s="51"/>
      <c r="AE398" s="53">
        <v>3</v>
      </c>
      <c r="AF398" s="53">
        <v>2</v>
      </c>
      <c r="AK398">
        <f t="shared" si="72"/>
        <v>37</v>
      </c>
      <c r="AL398">
        <f t="shared" si="73"/>
        <v>19</v>
      </c>
      <c r="AM398">
        <f t="shared" si="74"/>
        <v>19</v>
      </c>
      <c r="AN398">
        <f t="shared" si="75"/>
        <v>36</v>
      </c>
      <c r="AO398">
        <f t="shared" si="70"/>
        <v>13</v>
      </c>
      <c r="AP398">
        <f t="shared" si="68"/>
        <v>24</v>
      </c>
      <c r="AQ398">
        <f t="shared" si="71"/>
        <v>0</v>
      </c>
      <c r="AS398">
        <f t="shared" si="69"/>
        <v>148</v>
      </c>
    </row>
    <row r="399" spans="2:45" ht="15.6" x14ac:dyDescent="0.3">
      <c r="B399" s="54" t="s">
        <v>44</v>
      </c>
      <c r="C399" s="53">
        <v>5</v>
      </c>
      <c r="D399" s="53">
        <v>2</v>
      </c>
      <c r="E399" s="53">
        <v>6</v>
      </c>
      <c r="F399" s="53">
        <v>5</v>
      </c>
      <c r="G399" s="53">
        <v>6</v>
      </c>
      <c r="H399" s="56">
        <v>6</v>
      </c>
      <c r="I399" s="51"/>
      <c r="J399" s="53">
        <v>6</v>
      </c>
      <c r="K399" s="53">
        <v>5</v>
      </c>
      <c r="L399" s="53">
        <v>5</v>
      </c>
      <c r="M399" s="53">
        <v>2</v>
      </c>
      <c r="N399" s="53">
        <v>16</v>
      </c>
      <c r="O399" s="53">
        <v>6</v>
      </c>
      <c r="P399" s="51"/>
      <c r="Q399" s="53">
        <v>6</v>
      </c>
      <c r="R399" s="53">
        <v>5</v>
      </c>
      <c r="S399" s="53">
        <v>5</v>
      </c>
      <c r="T399" s="53">
        <v>2</v>
      </c>
      <c r="U399" s="53">
        <v>16</v>
      </c>
      <c r="V399" s="53">
        <v>6</v>
      </c>
      <c r="W399" s="51"/>
      <c r="X399" s="56">
        <v>6</v>
      </c>
      <c r="Y399" s="56">
        <v>6</v>
      </c>
      <c r="Z399" s="56">
        <v>6</v>
      </c>
      <c r="AA399" s="56">
        <v>6</v>
      </c>
      <c r="AB399" s="56">
        <v>1</v>
      </c>
      <c r="AC399" s="56">
        <v>6</v>
      </c>
      <c r="AD399" s="51"/>
      <c r="AE399" s="53">
        <v>6</v>
      </c>
      <c r="AF399" s="53">
        <v>5</v>
      </c>
      <c r="AK399">
        <f t="shared" si="72"/>
        <v>30</v>
      </c>
      <c r="AL399">
        <f t="shared" si="73"/>
        <v>40</v>
      </c>
      <c r="AM399">
        <f t="shared" si="74"/>
        <v>40</v>
      </c>
      <c r="AN399">
        <f t="shared" si="75"/>
        <v>42</v>
      </c>
      <c r="AO399">
        <f t="shared" si="70"/>
        <v>39</v>
      </c>
      <c r="AP399">
        <f t="shared" si="68"/>
        <v>24</v>
      </c>
      <c r="AQ399">
        <f t="shared" si="71"/>
        <v>0</v>
      </c>
      <c r="AS399">
        <f t="shared" si="69"/>
        <v>215</v>
      </c>
    </row>
    <row r="400" spans="2:45" ht="15.6" x14ac:dyDescent="0.3">
      <c r="B400" s="54" t="s">
        <v>45</v>
      </c>
      <c r="C400" s="53">
        <v>6</v>
      </c>
      <c r="D400" s="53">
        <v>5</v>
      </c>
      <c r="E400" s="53">
        <v>9</v>
      </c>
      <c r="F400" s="53">
        <v>2</v>
      </c>
      <c r="G400" s="53">
        <v>5</v>
      </c>
      <c r="H400" s="56">
        <v>9</v>
      </c>
      <c r="I400" s="51"/>
      <c r="J400" s="53">
        <v>5</v>
      </c>
      <c r="K400" s="53">
        <v>6</v>
      </c>
      <c r="L400" s="53">
        <v>6</v>
      </c>
      <c r="M400" s="53">
        <v>5</v>
      </c>
      <c r="N400" s="53">
        <v>25</v>
      </c>
      <c r="O400" s="53">
        <v>5</v>
      </c>
      <c r="P400" s="51"/>
      <c r="Q400" s="53">
        <v>5</v>
      </c>
      <c r="R400" s="53">
        <v>6</v>
      </c>
      <c r="S400" s="53">
        <v>6</v>
      </c>
      <c r="T400" s="53">
        <v>5</v>
      </c>
      <c r="U400" s="53">
        <v>25</v>
      </c>
      <c r="V400" s="53">
        <v>5</v>
      </c>
      <c r="W400" s="51"/>
      <c r="X400" s="56">
        <v>9</v>
      </c>
      <c r="Y400" s="56">
        <v>5</v>
      </c>
      <c r="Z400" s="56">
        <v>5</v>
      </c>
      <c r="AA400" s="56">
        <v>5</v>
      </c>
      <c r="AB400" s="56">
        <v>5</v>
      </c>
      <c r="AC400" s="56">
        <v>5</v>
      </c>
      <c r="AD400" s="51"/>
      <c r="AE400" s="53">
        <v>5</v>
      </c>
      <c r="AF400" s="53">
        <v>6</v>
      </c>
      <c r="AK400">
        <f t="shared" si="72"/>
        <v>36</v>
      </c>
      <c r="AL400">
        <f t="shared" si="73"/>
        <v>52</v>
      </c>
      <c r="AM400">
        <f t="shared" si="74"/>
        <v>52</v>
      </c>
      <c r="AN400">
        <f t="shared" si="75"/>
        <v>45</v>
      </c>
      <c r="AO400">
        <f t="shared" si="70"/>
        <v>60</v>
      </c>
      <c r="AP400">
        <f t="shared" si="68"/>
        <v>24</v>
      </c>
      <c r="AQ400">
        <f t="shared" si="71"/>
        <v>0</v>
      </c>
      <c r="AS400">
        <f t="shared" si="69"/>
        <v>269</v>
      </c>
    </row>
    <row r="401" spans="2:45" ht="15.6" x14ac:dyDescent="0.3">
      <c r="B401" s="54" t="s">
        <v>46</v>
      </c>
      <c r="C401" s="53">
        <v>9</v>
      </c>
      <c r="D401" s="53">
        <v>10</v>
      </c>
      <c r="E401" s="53">
        <v>8</v>
      </c>
      <c r="F401" s="53">
        <v>0</v>
      </c>
      <c r="G401" s="53">
        <v>10</v>
      </c>
      <c r="H401" s="56">
        <v>12</v>
      </c>
      <c r="I401" s="51"/>
      <c r="J401" s="53">
        <v>10</v>
      </c>
      <c r="K401" s="53">
        <v>4</v>
      </c>
      <c r="L401" s="53">
        <v>9</v>
      </c>
      <c r="M401" s="53">
        <v>10</v>
      </c>
      <c r="N401" s="53">
        <v>10</v>
      </c>
      <c r="O401" s="53">
        <v>10</v>
      </c>
      <c r="P401" s="51"/>
      <c r="Q401" s="53">
        <v>10</v>
      </c>
      <c r="R401" s="53">
        <v>4</v>
      </c>
      <c r="S401" s="53">
        <v>9</v>
      </c>
      <c r="T401" s="53">
        <v>10</v>
      </c>
      <c r="U401" s="53">
        <v>10</v>
      </c>
      <c r="V401" s="53">
        <v>10</v>
      </c>
      <c r="W401" s="51"/>
      <c r="X401" s="56">
        <v>12</v>
      </c>
      <c r="Y401" s="56">
        <v>13</v>
      </c>
      <c r="Z401" s="56">
        <v>10</v>
      </c>
      <c r="AA401" s="56">
        <v>10</v>
      </c>
      <c r="AB401" s="56">
        <v>10</v>
      </c>
      <c r="AC401" s="56">
        <v>10</v>
      </c>
      <c r="AD401" s="51"/>
      <c r="AE401" s="53">
        <v>10</v>
      </c>
      <c r="AF401" s="53">
        <v>4</v>
      </c>
      <c r="AK401">
        <f t="shared" si="72"/>
        <v>49</v>
      </c>
      <c r="AL401">
        <f t="shared" si="73"/>
        <v>53</v>
      </c>
      <c r="AM401">
        <f t="shared" si="74"/>
        <v>53</v>
      </c>
      <c r="AN401">
        <f t="shared" si="75"/>
        <v>79</v>
      </c>
      <c r="AO401">
        <f t="shared" si="70"/>
        <v>40</v>
      </c>
      <c r="AP401">
        <f t="shared" si="68"/>
        <v>42</v>
      </c>
      <c r="AQ401">
        <f t="shared" si="71"/>
        <v>0</v>
      </c>
      <c r="AS401">
        <f t="shared" si="69"/>
        <v>316</v>
      </c>
    </row>
    <row r="402" spans="2:45" ht="15.6" x14ac:dyDescent="0.3">
      <c r="B402" s="54" t="s">
        <v>47</v>
      </c>
      <c r="C402" s="53">
        <v>1</v>
      </c>
      <c r="D402" s="53">
        <v>5</v>
      </c>
      <c r="E402" s="53">
        <v>9</v>
      </c>
      <c r="F402" s="53">
        <v>0</v>
      </c>
      <c r="G402" s="53">
        <v>2</v>
      </c>
      <c r="H402" s="56">
        <v>25</v>
      </c>
      <c r="I402" s="51"/>
      <c r="J402" s="53">
        <v>2</v>
      </c>
      <c r="K402" s="53">
        <v>16</v>
      </c>
      <c r="L402" s="53">
        <v>1</v>
      </c>
      <c r="M402" s="53">
        <v>5</v>
      </c>
      <c r="N402" s="53">
        <v>2</v>
      </c>
      <c r="O402" s="53">
        <v>2</v>
      </c>
      <c r="P402" s="51"/>
      <c r="Q402" s="53">
        <v>2</v>
      </c>
      <c r="R402" s="53">
        <v>16</v>
      </c>
      <c r="S402" s="53">
        <v>1</v>
      </c>
      <c r="T402" s="53">
        <v>5</v>
      </c>
      <c r="U402" s="53">
        <v>2</v>
      </c>
      <c r="V402" s="53">
        <v>2</v>
      </c>
      <c r="W402" s="51"/>
      <c r="X402" s="56">
        <v>25</v>
      </c>
      <c r="Y402" s="56">
        <v>15</v>
      </c>
      <c r="Z402" s="56">
        <v>1</v>
      </c>
      <c r="AA402" s="56">
        <v>2</v>
      </c>
      <c r="AB402" s="56">
        <v>2</v>
      </c>
      <c r="AC402" s="56">
        <v>2</v>
      </c>
      <c r="AD402" s="51"/>
      <c r="AE402" s="53">
        <v>2</v>
      </c>
      <c r="AF402" s="53">
        <v>16</v>
      </c>
      <c r="AK402">
        <f t="shared" si="72"/>
        <v>42</v>
      </c>
      <c r="AL402">
        <f t="shared" si="73"/>
        <v>28</v>
      </c>
      <c r="AM402">
        <f t="shared" si="74"/>
        <v>28</v>
      </c>
      <c r="AN402">
        <f t="shared" si="75"/>
        <v>65</v>
      </c>
      <c r="AO402">
        <f t="shared" si="70"/>
        <v>8</v>
      </c>
      <c r="AP402">
        <f t="shared" si="68"/>
        <v>31</v>
      </c>
      <c r="AQ402">
        <f t="shared" si="71"/>
        <v>0</v>
      </c>
      <c r="AS402">
        <f t="shared" si="69"/>
        <v>202</v>
      </c>
    </row>
    <row r="403" spans="2:45" ht="15.6" x14ac:dyDescent="0.3">
      <c r="B403" s="54" t="s">
        <v>48</v>
      </c>
      <c r="C403" s="53">
        <v>0</v>
      </c>
      <c r="D403" s="53">
        <v>8</v>
      </c>
      <c r="E403" s="53">
        <v>3</v>
      </c>
      <c r="F403" s="53">
        <v>6</v>
      </c>
      <c r="G403" s="53">
        <v>0</v>
      </c>
      <c r="H403" s="56">
        <v>5</v>
      </c>
      <c r="I403" s="51"/>
      <c r="J403" s="53">
        <v>0</v>
      </c>
      <c r="K403" s="53">
        <v>12</v>
      </c>
      <c r="L403" s="53">
        <v>0</v>
      </c>
      <c r="M403" s="53">
        <v>8</v>
      </c>
      <c r="N403" s="53">
        <v>0</v>
      </c>
      <c r="O403" s="53">
        <v>0</v>
      </c>
      <c r="P403" s="51"/>
      <c r="Q403" s="53">
        <v>0</v>
      </c>
      <c r="R403" s="53">
        <v>12</v>
      </c>
      <c r="S403" s="53">
        <v>0</v>
      </c>
      <c r="T403" s="53">
        <v>8</v>
      </c>
      <c r="U403" s="53">
        <v>0</v>
      </c>
      <c r="V403" s="53">
        <v>0</v>
      </c>
      <c r="W403" s="51"/>
      <c r="X403" s="56">
        <v>5</v>
      </c>
      <c r="Y403" s="56">
        <v>0</v>
      </c>
      <c r="Z403" s="56">
        <v>13</v>
      </c>
      <c r="AA403" s="56">
        <v>0</v>
      </c>
      <c r="AB403" s="56">
        <v>0</v>
      </c>
      <c r="AC403" s="56">
        <v>0</v>
      </c>
      <c r="AD403" s="51"/>
      <c r="AE403" s="53">
        <v>0</v>
      </c>
      <c r="AF403" s="53">
        <v>12</v>
      </c>
      <c r="AK403">
        <f t="shared" si="72"/>
        <v>22</v>
      </c>
      <c r="AL403">
        <f t="shared" si="73"/>
        <v>20</v>
      </c>
      <c r="AM403">
        <f t="shared" si="74"/>
        <v>20</v>
      </c>
      <c r="AN403">
        <f t="shared" si="75"/>
        <v>30</v>
      </c>
      <c r="AO403">
        <f t="shared" si="70"/>
        <v>0</v>
      </c>
      <c r="AP403">
        <f t="shared" si="68"/>
        <v>5</v>
      </c>
      <c r="AQ403">
        <f t="shared" si="71"/>
        <v>0</v>
      </c>
      <c r="AS403">
        <f t="shared" si="69"/>
        <v>97</v>
      </c>
    </row>
    <row r="404" spans="2:45" ht="15.6" x14ac:dyDescent="0.3">
      <c r="B404" s="54" t="s">
        <v>49</v>
      </c>
      <c r="C404" s="53">
        <v>0</v>
      </c>
      <c r="D404" s="53">
        <v>6</v>
      </c>
      <c r="E404" s="53">
        <v>0</v>
      </c>
      <c r="F404" s="53">
        <v>9</v>
      </c>
      <c r="G404" s="53">
        <v>5</v>
      </c>
      <c r="H404" s="56">
        <v>9</v>
      </c>
      <c r="I404" s="51"/>
      <c r="J404" s="53">
        <v>5</v>
      </c>
      <c r="K404" s="53">
        <v>0</v>
      </c>
      <c r="L404" s="53">
        <v>0</v>
      </c>
      <c r="M404" s="53">
        <v>6</v>
      </c>
      <c r="N404" s="53">
        <v>5</v>
      </c>
      <c r="O404" s="53">
        <v>5</v>
      </c>
      <c r="P404" s="51"/>
      <c r="Q404" s="53">
        <v>5</v>
      </c>
      <c r="R404" s="53">
        <v>0</v>
      </c>
      <c r="S404" s="53">
        <v>0</v>
      </c>
      <c r="T404" s="53">
        <v>6</v>
      </c>
      <c r="U404" s="53">
        <v>5</v>
      </c>
      <c r="V404" s="53">
        <v>5</v>
      </c>
      <c r="W404" s="51"/>
      <c r="X404" s="56">
        <v>9</v>
      </c>
      <c r="Y404" s="56">
        <v>5</v>
      </c>
      <c r="Z404" s="56">
        <v>6</v>
      </c>
      <c r="AA404" s="56">
        <v>12</v>
      </c>
      <c r="AB404" s="56">
        <v>6</v>
      </c>
      <c r="AC404" s="56">
        <v>5</v>
      </c>
      <c r="AD404" s="51"/>
      <c r="AE404" s="53">
        <v>5</v>
      </c>
      <c r="AF404" s="53">
        <v>0</v>
      </c>
      <c r="AK404">
        <f t="shared" si="72"/>
        <v>29</v>
      </c>
      <c r="AL404">
        <f t="shared" si="73"/>
        <v>21</v>
      </c>
      <c r="AM404">
        <f t="shared" si="74"/>
        <v>21</v>
      </c>
      <c r="AN404">
        <f t="shared" si="75"/>
        <v>48</v>
      </c>
      <c r="AO404">
        <f t="shared" si="70"/>
        <v>21</v>
      </c>
      <c r="AP404">
        <f t="shared" si="68"/>
        <v>24</v>
      </c>
      <c r="AQ404">
        <f t="shared" si="71"/>
        <v>0</v>
      </c>
      <c r="AS404">
        <f t="shared" si="69"/>
        <v>164</v>
      </c>
    </row>
    <row r="405" spans="2:45" ht="15.6" x14ac:dyDescent="0.3">
      <c r="B405" s="54" t="s">
        <v>50</v>
      </c>
      <c r="C405" s="53">
        <v>0</v>
      </c>
      <c r="D405" s="53">
        <v>4</v>
      </c>
      <c r="E405" s="53">
        <v>0</v>
      </c>
      <c r="F405" s="53">
        <v>15</v>
      </c>
      <c r="G405" s="53">
        <v>4</v>
      </c>
      <c r="H405" s="56">
        <v>3</v>
      </c>
      <c r="I405" s="51"/>
      <c r="J405" s="53">
        <v>4</v>
      </c>
      <c r="K405" s="53">
        <v>0</v>
      </c>
      <c r="L405" s="53">
        <v>0</v>
      </c>
      <c r="M405" s="53">
        <v>4</v>
      </c>
      <c r="N405" s="53">
        <v>4</v>
      </c>
      <c r="O405" s="53">
        <v>4</v>
      </c>
      <c r="P405" s="51"/>
      <c r="Q405" s="53">
        <v>4</v>
      </c>
      <c r="R405" s="53">
        <v>0</v>
      </c>
      <c r="S405" s="53">
        <v>0</v>
      </c>
      <c r="T405" s="53">
        <v>4</v>
      </c>
      <c r="U405" s="53">
        <v>4</v>
      </c>
      <c r="V405" s="53">
        <v>4</v>
      </c>
      <c r="W405" s="51"/>
      <c r="X405" s="56">
        <v>3</v>
      </c>
      <c r="Y405" s="56">
        <v>4</v>
      </c>
      <c r="Z405" s="56">
        <v>5</v>
      </c>
      <c r="AA405" s="56">
        <v>15</v>
      </c>
      <c r="AB405" s="56">
        <v>4</v>
      </c>
      <c r="AC405" s="56">
        <v>4</v>
      </c>
      <c r="AD405" s="51"/>
      <c r="AE405" s="53">
        <v>4</v>
      </c>
      <c r="AF405" s="53">
        <v>0</v>
      </c>
      <c r="AK405">
        <f t="shared" si="72"/>
        <v>26</v>
      </c>
      <c r="AL405">
        <f t="shared" si="73"/>
        <v>16</v>
      </c>
      <c r="AM405">
        <f t="shared" si="74"/>
        <v>16</v>
      </c>
      <c r="AN405">
        <f t="shared" si="75"/>
        <v>39</v>
      </c>
      <c r="AO405">
        <f t="shared" si="70"/>
        <v>16</v>
      </c>
      <c r="AP405">
        <f t="shared" si="68"/>
        <v>15</v>
      </c>
      <c r="AQ405">
        <f t="shared" si="71"/>
        <v>0</v>
      </c>
      <c r="AS405">
        <f t="shared" si="69"/>
        <v>128</v>
      </c>
    </row>
    <row r="406" spans="2:45" ht="15.6" x14ac:dyDescent="0.3">
      <c r="B406" s="54" t="s">
        <v>51</v>
      </c>
      <c r="C406" s="53">
        <v>0</v>
      </c>
      <c r="D406" s="53">
        <v>3</v>
      </c>
      <c r="E406" s="53">
        <v>5</v>
      </c>
      <c r="F406" s="53">
        <v>16</v>
      </c>
      <c r="G406" s="53">
        <v>7</v>
      </c>
      <c r="H406" s="56">
        <v>2</v>
      </c>
      <c r="I406" s="51"/>
      <c r="J406" s="53">
        <v>7</v>
      </c>
      <c r="K406" s="53">
        <v>0</v>
      </c>
      <c r="L406" s="53">
        <v>0</v>
      </c>
      <c r="M406" s="53">
        <v>3</v>
      </c>
      <c r="N406" s="53">
        <v>7</v>
      </c>
      <c r="O406" s="53">
        <v>7</v>
      </c>
      <c r="P406" s="51"/>
      <c r="Q406" s="53">
        <v>7</v>
      </c>
      <c r="R406" s="53">
        <v>0</v>
      </c>
      <c r="S406" s="53">
        <v>0</v>
      </c>
      <c r="T406" s="53">
        <v>3</v>
      </c>
      <c r="U406" s="53">
        <v>7</v>
      </c>
      <c r="V406" s="53">
        <v>7</v>
      </c>
      <c r="W406" s="51"/>
      <c r="X406" s="56">
        <v>2</v>
      </c>
      <c r="Y406" s="56">
        <v>7</v>
      </c>
      <c r="Z406" s="56">
        <v>18</v>
      </c>
      <c r="AA406" s="56">
        <v>13</v>
      </c>
      <c r="AB406" s="56">
        <v>7</v>
      </c>
      <c r="AC406" s="56">
        <v>7</v>
      </c>
      <c r="AD406" s="51"/>
      <c r="AE406" s="53">
        <v>7</v>
      </c>
      <c r="AF406" s="53">
        <v>0</v>
      </c>
      <c r="AK406">
        <f t="shared" si="72"/>
        <v>33</v>
      </c>
      <c r="AL406">
        <f t="shared" si="73"/>
        <v>24</v>
      </c>
      <c r="AM406">
        <f t="shared" si="74"/>
        <v>24</v>
      </c>
      <c r="AN406">
        <f t="shared" si="75"/>
        <v>61</v>
      </c>
      <c r="AO406">
        <f t="shared" si="70"/>
        <v>28</v>
      </c>
      <c r="AP406">
        <f t="shared" si="68"/>
        <v>23</v>
      </c>
      <c r="AQ406">
        <f t="shared" si="71"/>
        <v>0</v>
      </c>
      <c r="AS406">
        <f t="shared" si="69"/>
        <v>193</v>
      </c>
    </row>
    <row r="407" spans="2:45" ht="15.6" x14ac:dyDescent="0.3">
      <c r="B407" s="54" t="s">
        <v>52</v>
      </c>
      <c r="C407" s="53">
        <v>6</v>
      </c>
      <c r="D407" s="53">
        <v>2</v>
      </c>
      <c r="E407" s="53">
        <v>8</v>
      </c>
      <c r="F407" s="53">
        <v>3</v>
      </c>
      <c r="G407" s="53">
        <v>5</v>
      </c>
      <c r="H407" s="56">
        <v>15</v>
      </c>
      <c r="I407" s="51"/>
      <c r="J407" s="53">
        <v>5</v>
      </c>
      <c r="K407" s="53">
        <v>15</v>
      </c>
      <c r="L407" s="53">
        <v>6</v>
      </c>
      <c r="M407" s="53">
        <v>2</v>
      </c>
      <c r="N407" s="53">
        <v>5</v>
      </c>
      <c r="O407" s="53">
        <v>5</v>
      </c>
      <c r="P407" s="51"/>
      <c r="Q407" s="53">
        <v>5</v>
      </c>
      <c r="R407" s="53">
        <v>15</v>
      </c>
      <c r="S407" s="53">
        <v>6</v>
      </c>
      <c r="T407" s="53">
        <v>2</v>
      </c>
      <c r="U407" s="53">
        <v>5</v>
      </c>
      <c r="V407" s="53">
        <v>5</v>
      </c>
      <c r="W407" s="51"/>
      <c r="X407" s="56">
        <v>15</v>
      </c>
      <c r="Y407" s="56">
        <v>5</v>
      </c>
      <c r="Z407" s="56">
        <v>9</v>
      </c>
      <c r="AA407" s="56">
        <v>16</v>
      </c>
      <c r="AB407" s="56">
        <v>5</v>
      </c>
      <c r="AC407" s="56">
        <v>5</v>
      </c>
      <c r="AD407" s="51"/>
      <c r="AE407" s="53">
        <v>5</v>
      </c>
      <c r="AF407" s="53">
        <v>15</v>
      </c>
      <c r="AK407">
        <f t="shared" si="72"/>
        <v>39</v>
      </c>
      <c r="AL407">
        <f t="shared" si="73"/>
        <v>38</v>
      </c>
      <c r="AM407">
        <f t="shared" si="74"/>
        <v>38</v>
      </c>
      <c r="AN407">
        <f t="shared" si="75"/>
        <v>75</v>
      </c>
      <c r="AO407">
        <f t="shared" si="70"/>
        <v>20</v>
      </c>
      <c r="AP407">
        <f t="shared" si="68"/>
        <v>30</v>
      </c>
      <c r="AQ407">
        <f t="shared" si="71"/>
        <v>0</v>
      </c>
      <c r="AS407">
        <f t="shared" si="69"/>
        <v>240</v>
      </c>
    </row>
    <row r="408" spans="2:45" ht="15.6" x14ac:dyDescent="0.3">
      <c r="B408" s="54" t="s">
        <v>53</v>
      </c>
      <c r="C408" s="53">
        <v>0</v>
      </c>
      <c r="D408" s="53">
        <v>0</v>
      </c>
      <c r="E408" s="53">
        <v>0</v>
      </c>
      <c r="F408" s="53">
        <v>3</v>
      </c>
      <c r="G408" s="53">
        <v>0</v>
      </c>
      <c r="H408" s="56">
        <v>6</v>
      </c>
      <c r="I408" s="51"/>
      <c r="J408" s="53">
        <v>0</v>
      </c>
      <c r="K408" s="53">
        <v>2</v>
      </c>
      <c r="L408" s="53">
        <v>0</v>
      </c>
      <c r="M408" s="53">
        <v>0</v>
      </c>
      <c r="N408" s="53">
        <v>0</v>
      </c>
      <c r="O408" s="53">
        <v>0</v>
      </c>
      <c r="P408" s="51"/>
      <c r="Q408" s="53">
        <v>0</v>
      </c>
      <c r="R408" s="53">
        <v>2</v>
      </c>
      <c r="S408" s="53">
        <v>0</v>
      </c>
      <c r="T408" s="53">
        <v>0</v>
      </c>
      <c r="U408" s="53">
        <v>0</v>
      </c>
      <c r="V408" s="53">
        <v>0</v>
      </c>
      <c r="W408" s="51"/>
      <c r="X408" s="56">
        <v>6</v>
      </c>
      <c r="Y408" s="56">
        <v>0</v>
      </c>
      <c r="Z408" s="56">
        <v>5</v>
      </c>
      <c r="AA408" s="56">
        <v>15</v>
      </c>
      <c r="AB408" s="56">
        <v>0</v>
      </c>
      <c r="AC408" s="56">
        <v>0</v>
      </c>
      <c r="AD408" s="51"/>
      <c r="AE408" s="53">
        <v>0</v>
      </c>
      <c r="AF408" s="53">
        <v>2</v>
      </c>
      <c r="AK408">
        <f t="shared" si="72"/>
        <v>9</v>
      </c>
      <c r="AL408">
        <f t="shared" si="73"/>
        <v>2</v>
      </c>
      <c r="AM408">
        <f t="shared" si="74"/>
        <v>2</v>
      </c>
      <c r="AN408">
        <f t="shared" si="75"/>
        <v>28</v>
      </c>
      <c r="AO408">
        <f t="shared" si="70"/>
        <v>0</v>
      </c>
      <c r="AP408">
        <f t="shared" si="68"/>
        <v>6</v>
      </c>
      <c r="AQ408">
        <f t="shared" si="71"/>
        <v>0</v>
      </c>
      <c r="AS408">
        <f t="shared" si="69"/>
        <v>47</v>
      </c>
    </row>
    <row r="409" spans="2:45" ht="15.6" x14ac:dyDescent="0.3">
      <c r="B409" s="54" t="s">
        <v>54</v>
      </c>
      <c r="C409" s="53">
        <v>5</v>
      </c>
      <c r="D409" s="53">
        <v>2</v>
      </c>
      <c r="E409" s="53">
        <v>4</v>
      </c>
      <c r="F409" s="53">
        <v>6</v>
      </c>
      <c r="G409" s="53">
        <v>5</v>
      </c>
      <c r="H409" s="56">
        <v>13</v>
      </c>
      <c r="I409" s="51"/>
      <c r="J409" s="53">
        <v>5</v>
      </c>
      <c r="K409" s="53">
        <v>5</v>
      </c>
      <c r="L409" s="53">
        <v>5</v>
      </c>
      <c r="M409" s="53">
        <v>2</v>
      </c>
      <c r="N409" s="53">
        <v>5</v>
      </c>
      <c r="O409" s="53">
        <v>5</v>
      </c>
      <c r="P409" s="51"/>
      <c r="Q409" s="53">
        <v>5</v>
      </c>
      <c r="R409" s="53">
        <v>5</v>
      </c>
      <c r="S409" s="53">
        <v>5</v>
      </c>
      <c r="T409" s="53">
        <v>2</v>
      </c>
      <c r="U409" s="53">
        <v>5</v>
      </c>
      <c r="V409" s="53">
        <v>5</v>
      </c>
      <c r="W409" s="51"/>
      <c r="X409" s="56">
        <v>13</v>
      </c>
      <c r="Y409" s="56">
        <v>5</v>
      </c>
      <c r="Z409" s="56">
        <v>5</v>
      </c>
      <c r="AA409" s="56">
        <v>18</v>
      </c>
      <c r="AB409" s="56">
        <v>5</v>
      </c>
      <c r="AC409" s="56">
        <v>5</v>
      </c>
      <c r="AD409" s="51"/>
      <c r="AE409" s="53">
        <v>5</v>
      </c>
      <c r="AF409" s="53">
        <v>5</v>
      </c>
      <c r="AK409">
        <f t="shared" si="72"/>
        <v>35</v>
      </c>
      <c r="AL409">
        <f t="shared" si="73"/>
        <v>27</v>
      </c>
      <c r="AM409">
        <f t="shared" si="74"/>
        <v>27</v>
      </c>
      <c r="AN409">
        <f t="shared" si="75"/>
        <v>61</v>
      </c>
      <c r="AO409">
        <f t="shared" si="70"/>
        <v>20</v>
      </c>
      <c r="AP409">
        <f t="shared" si="68"/>
        <v>28</v>
      </c>
      <c r="AQ409">
        <f t="shared" si="71"/>
        <v>0</v>
      </c>
      <c r="AS409">
        <f t="shared" si="69"/>
        <v>198</v>
      </c>
    </row>
    <row r="410" spans="2:45" ht="15.6" x14ac:dyDescent="0.3">
      <c r="B410" s="54" t="s">
        <v>132</v>
      </c>
      <c r="C410" s="53">
        <v>10</v>
      </c>
      <c r="D410" s="53">
        <v>2</v>
      </c>
      <c r="E410" s="53">
        <v>16</v>
      </c>
      <c r="F410" s="53">
        <v>11</v>
      </c>
      <c r="G410" s="53">
        <v>10</v>
      </c>
      <c r="H410" s="56">
        <v>16</v>
      </c>
      <c r="I410" s="51"/>
      <c r="J410" s="53">
        <v>10</v>
      </c>
      <c r="K410" s="53">
        <v>20</v>
      </c>
      <c r="L410" s="53">
        <v>10</v>
      </c>
      <c r="M410" s="53">
        <v>2</v>
      </c>
      <c r="N410" s="53">
        <v>12</v>
      </c>
      <c r="O410" s="53">
        <v>10</v>
      </c>
      <c r="P410" s="51"/>
      <c r="Q410" s="53">
        <v>10</v>
      </c>
      <c r="R410" s="53">
        <v>20</v>
      </c>
      <c r="S410" s="53">
        <v>10</v>
      </c>
      <c r="T410" s="53">
        <v>2</v>
      </c>
      <c r="U410" s="53">
        <v>12</v>
      </c>
      <c r="V410" s="53">
        <v>10</v>
      </c>
      <c r="W410" s="51"/>
      <c r="X410" s="56">
        <v>16</v>
      </c>
      <c r="Y410" s="56">
        <v>15</v>
      </c>
      <c r="Z410" s="56">
        <v>10</v>
      </c>
      <c r="AA410" s="56">
        <v>20</v>
      </c>
      <c r="AB410" s="56">
        <v>10</v>
      </c>
      <c r="AC410" s="56">
        <v>10</v>
      </c>
      <c r="AD410" s="51"/>
      <c r="AE410" s="53">
        <v>10</v>
      </c>
      <c r="AF410" s="53">
        <v>20</v>
      </c>
      <c r="AK410">
        <f t="shared" si="72"/>
        <v>65</v>
      </c>
      <c r="AL410">
        <f t="shared" si="73"/>
        <v>64</v>
      </c>
      <c r="AM410">
        <f t="shared" si="74"/>
        <v>64</v>
      </c>
      <c r="AN410">
        <f t="shared" si="75"/>
        <v>111</v>
      </c>
      <c r="AO410">
        <f t="shared" si="70"/>
        <v>44</v>
      </c>
      <c r="AP410">
        <f t="shared" si="68"/>
        <v>46</v>
      </c>
      <c r="AQ410">
        <f t="shared" si="71"/>
        <v>0</v>
      </c>
      <c r="AS410">
        <f t="shared" si="69"/>
        <v>394</v>
      </c>
    </row>
    <row r="411" spans="2:45" ht="15.6" x14ac:dyDescent="0.3">
      <c r="B411" s="54" t="s">
        <v>55</v>
      </c>
      <c r="C411" s="53">
        <v>20</v>
      </c>
      <c r="D411" s="53">
        <v>0</v>
      </c>
      <c r="E411" s="53">
        <v>22</v>
      </c>
      <c r="F411" s="53">
        <v>13</v>
      </c>
      <c r="G411" s="53">
        <v>20</v>
      </c>
      <c r="H411" s="56">
        <v>29</v>
      </c>
      <c r="I411" s="51"/>
      <c r="J411" s="53">
        <v>20</v>
      </c>
      <c r="K411" s="53">
        <v>25</v>
      </c>
      <c r="L411" s="53">
        <v>20</v>
      </c>
      <c r="M411" s="53">
        <v>0</v>
      </c>
      <c r="N411" s="53">
        <v>11</v>
      </c>
      <c r="O411" s="53">
        <v>20</v>
      </c>
      <c r="P411" s="51"/>
      <c r="Q411" s="53">
        <v>20</v>
      </c>
      <c r="R411" s="53">
        <v>25</v>
      </c>
      <c r="S411" s="53">
        <v>20</v>
      </c>
      <c r="T411" s="53">
        <v>0</v>
      </c>
      <c r="U411" s="53">
        <v>11</v>
      </c>
      <c r="V411" s="53">
        <v>20</v>
      </c>
      <c r="W411" s="51"/>
      <c r="X411" s="56">
        <v>29</v>
      </c>
      <c r="Y411" s="56">
        <v>25</v>
      </c>
      <c r="Z411" s="56">
        <v>20</v>
      </c>
      <c r="AA411" s="56">
        <v>20</v>
      </c>
      <c r="AB411" s="56">
        <v>20</v>
      </c>
      <c r="AC411" s="56">
        <v>20</v>
      </c>
      <c r="AD411" s="51"/>
      <c r="AE411" s="53">
        <v>20</v>
      </c>
      <c r="AF411" s="53">
        <v>25</v>
      </c>
      <c r="AK411">
        <f t="shared" si="72"/>
        <v>104</v>
      </c>
      <c r="AL411">
        <f t="shared" si="73"/>
        <v>96</v>
      </c>
      <c r="AM411">
        <f t="shared" si="74"/>
        <v>96</v>
      </c>
      <c r="AN411">
        <f t="shared" si="75"/>
        <v>179</v>
      </c>
      <c r="AO411">
        <f t="shared" si="70"/>
        <v>62</v>
      </c>
      <c r="AP411">
        <f t="shared" si="68"/>
        <v>89</v>
      </c>
      <c r="AQ411">
        <f t="shared" si="71"/>
        <v>0</v>
      </c>
      <c r="AS411">
        <f t="shared" si="69"/>
        <v>626</v>
      </c>
    </row>
    <row r="412" spans="2:45" ht="15.6" x14ac:dyDescent="0.3">
      <c r="B412" s="54" t="s">
        <v>56</v>
      </c>
      <c r="C412" s="53">
        <v>70</v>
      </c>
      <c r="D412" s="53">
        <v>80</v>
      </c>
      <c r="E412" s="53">
        <v>119</v>
      </c>
      <c r="F412" s="53">
        <v>103</v>
      </c>
      <c r="G412" s="53">
        <v>150</v>
      </c>
      <c r="H412" s="56">
        <v>200</v>
      </c>
      <c r="I412" s="51"/>
      <c r="J412" s="53">
        <v>150</v>
      </c>
      <c r="K412" s="53">
        <v>110</v>
      </c>
      <c r="L412" s="53">
        <v>70</v>
      </c>
      <c r="M412" s="53">
        <v>80</v>
      </c>
      <c r="N412" s="53">
        <v>142</v>
      </c>
      <c r="O412" s="53">
        <v>110</v>
      </c>
      <c r="P412" s="51"/>
      <c r="Q412" s="53">
        <v>150</v>
      </c>
      <c r="R412" s="53">
        <v>110</v>
      </c>
      <c r="S412" s="53">
        <v>70</v>
      </c>
      <c r="T412" s="53">
        <v>80</v>
      </c>
      <c r="U412" s="53">
        <v>142</v>
      </c>
      <c r="V412" s="53">
        <v>110</v>
      </c>
      <c r="W412" s="51"/>
      <c r="X412" s="56">
        <v>200</v>
      </c>
      <c r="Y412" s="56">
        <v>203</v>
      </c>
      <c r="Z412" s="56">
        <v>150</v>
      </c>
      <c r="AA412" s="56">
        <v>65</v>
      </c>
      <c r="AB412" s="56">
        <v>56</v>
      </c>
      <c r="AC412" s="56">
        <v>150</v>
      </c>
      <c r="AD412" s="51"/>
      <c r="AE412" s="53">
        <v>150</v>
      </c>
      <c r="AF412" s="53">
        <v>110</v>
      </c>
      <c r="AK412">
        <f t="shared" si="72"/>
        <v>722</v>
      </c>
      <c r="AL412">
        <f t="shared" si="73"/>
        <v>662</v>
      </c>
      <c r="AM412">
        <f t="shared" si="74"/>
        <v>662</v>
      </c>
      <c r="AN412">
        <f t="shared" si="75"/>
        <v>1084</v>
      </c>
      <c r="AO412">
        <f t="shared" si="70"/>
        <v>490</v>
      </c>
      <c r="AP412">
        <f t="shared" si="68"/>
        <v>570</v>
      </c>
      <c r="AQ412">
        <f t="shared" si="71"/>
        <v>0</v>
      </c>
      <c r="AS412">
        <f t="shared" si="69"/>
        <v>4190</v>
      </c>
    </row>
    <row r="413" spans="2:45" ht="15.6" x14ac:dyDescent="0.3">
      <c r="B413" s="54" t="s">
        <v>57</v>
      </c>
      <c r="C413" s="53">
        <v>20</v>
      </c>
      <c r="D413" s="53">
        <v>50</v>
      </c>
      <c r="E413" s="53">
        <v>40</v>
      </c>
      <c r="F413" s="53">
        <v>23</v>
      </c>
      <c r="G413" s="53">
        <v>50</v>
      </c>
      <c r="H413" s="56">
        <v>56</v>
      </c>
      <c r="I413" s="51"/>
      <c r="J413" s="53">
        <v>50</v>
      </c>
      <c r="K413" s="53">
        <v>120</v>
      </c>
      <c r="L413" s="53">
        <v>20</v>
      </c>
      <c r="M413" s="53">
        <v>50</v>
      </c>
      <c r="N413" s="53">
        <v>56</v>
      </c>
      <c r="O413" s="53">
        <v>63</v>
      </c>
      <c r="P413" s="51"/>
      <c r="Q413" s="53">
        <v>50</v>
      </c>
      <c r="R413" s="53">
        <v>120</v>
      </c>
      <c r="S413" s="53">
        <v>20</v>
      </c>
      <c r="T413" s="53">
        <v>50</v>
      </c>
      <c r="U413" s="53">
        <v>56</v>
      </c>
      <c r="V413" s="53">
        <v>63</v>
      </c>
      <c r="W413" s="51"/>
      <c r="X413" s="56">
        <v>56</v>
      </c>
      <c r="Y413" s="56">
        <v>60</v>
      </c>
      <c r="Z413" s="56">
        <v>50</v>
      </c>
      <c r="AA413" s="56">
        <v>20</v>
      </c>
      <c r="AB413" s="56">
        <v>20</v>
      </c>
      <c r="AC413" s="56">
        <v>50</v>
      </c>
      <c r="AD413" s="51"/>
      <c r="AE413" s="53">
        <v>50</v>
      </c>
      <c r="AF413" s="53">
        <v>120</v>
      </c>
      <c r="AK413">
        <f t="shared" si="72"/>
        <v>239</v>
      </c>
      <c r="AL413">
        <f t="shared" si="73"/>
        <v>359</v>
      </c>
      <c r="AM413">
        <f t="shared" si="74"/>
        <v>359</v>
      </c>
      <c r="AN413">
        <f t="shared" si="75"/>
        <v>426</v>
      </c>
      <c r="AO413">
        <f t="shared" si="70"/>
        <v>182</v>
      </c>
      <c r="AP413">
        <f t="shared" si="68"/>
        <v>232</v>
      </c>
      <c r="AQ413">
        <f t="shared" si="71"/>
        <v>0</v>
      </c>
      <c r="AS413">
        <f t="shared" si="69"/>
        <v>1797</v>
      </c>
    </row>
    <row r="414" spans="2:45" ht="15.6" x14ac:dyDescent="0.3">
      <c r="B414" s="54" t="s">
        <v>58</v>
      </c>
      <c r="C414" s="53">
        <v>0</v>
      </c>
      <c r="D414" s="53">
        <v>20</v>
      </c>
      <c r="E414" s="53">
        <v>33</v>
      </c>
      <c r="F414" s="53">
        <v>26</v>
      </c>
      <c r="G414" s="53">
        <v>20</v>
      </c>
      <c r="H414" s="56">
        <v>36</v>
      </c>
      <c r="I414" s="51"/>
      <c r="J414" s="53">
        <v>20</v>
      </c>
      <c r="K414" s="53">
        <v>26</v>
      </c>
      <c r="L414" s="53">
        <v>0</v>
      </c>
      <c r="M414" s="53">
        <v>20</v>
      </c>
      <c r="N414" s="53">
        <v>36</v>
      </c>
      <c r="O414" s="53">
        <v>22</v>
      </c>
      <c r="P414" s="51"/>
      <c r="Q414" s="53">
        <v>20</v>
      </c>
      <c r="R414" s="53">
        <v>26</v>
      </c>
      <c r="S414" s="53">
        <v>0</v>
      </c>
      <c r="T414" s="53">
        <v>20</v>
      </c>
      <c r="U414" s="53">
        <v>36</v>
      </c>
      <c r="V414" s="53">
        <v>22</v>
      </c>
      <c r="W414" s="51"/>
      <c r="X414" s="56">
        <v>36</v>
      </c>
      <c r="Y414" s="56">
        <v>15</v>
      </c>
      <c r="Z414" s="56">
        <v>53</v>
      </c>
      <c r="AA414" s="56">
        <v>32</v>
      </c>
      <c r="AB414" s="56">
        <v>36</v>
      </c>
      <c r="AC414" s="56">
        <v>20</v>
      </c>
      <c r="AD414" s="51"/>
      <c r="AE414" s="53">
        <v>20</v>
      </c>
      <c r="AF414" s="53">
        <v>26</v>
      </c>
      <c r="AK414">
        <f t="shared" si="72"/>
        <v>135</v>
      </c>
      <c r="AL414">
        <f t="shared" si="73"/>
        <v>124</v>
      </c>
      <c r="AM414">
        <f t="shared" si="74"/>
        <v>124</v>
      </c>
      <c r="AN414">
        <f t="shared" si="75"/>
        <v>238</v>
      </c>
      <c r="AO414">
        <f t="shared" si="70"/>
        <v>128</v>
      </c>
      <c r="AP414">
        <f t="shared" si="68"/>
        <v>100</v>
      </c>
      <c r="AQ414">
        <f t="shared" si="71"/>
        <v>0</v>
      </c>
      <c r="AS414">
        <f t="shared" si="69"/>
        <v>849</v>
      </c>
    </row>
    <row r="415" spans="2:45" ht="15.6" x14ac:dyDescent="0.3">
      <c r="B415" s="54" t="s">
        <v>59</v>
      </c>
      <c r="C415" s="53">
        <v>0</v>
      </c>
      <c r="D415" s="53">
        <v>15</v>
      </c>
      <c r="E415" s="53">
        <v>16</v>
      </c>
      <c r="F415" s="53">
        <v>20</v>
      </c>
      <c r="G415" s="53">
        <v>15</v>
      </c>
      <c r="H415" s="56">
        <v>15</v>
      </c>
      <c r="I415" s="51"/>
      <c r="J415" s="53">
        <v>15</v>
      </c>
      <c r="K415" s="53">
        <v>15</v>
      </c>
      <c r="L415" s="53">
        <v>0</v>
      </c>
      <c r="M415" s="53">
        <v>15</v>
      </c>
      <c r="N415" s="53">
        <v>25</v>
      </c>
      <c r="O415" s="53">
        <v>15</v>
      </c>
      <c r="P415" s="51"/>
      <c r="Q415" s="53">
        <v>15</v>
      </c>
      <c r="R415" s="53">
        <v>15</v>
      </c>
      <c r="S415" s="53">
        <v>0</v>
      </c>
      <c r="T415" s="53">
        <v>15</v>
      </c>
      <c r="U415" s="53">
        <v>25</v>
      </c>
      <c r="V415" s="53">
        <v>15</v>
      </c>
      <c r="W415" s="51"/>
      <c r="X415" s="56">
        <v>15</v>
      </c>
      <c r="Y415" s="56">
        <v>20</v>
      </c>
      <c r="Z415" s="56">
        <v>26</v>
      </c>
      <c r="AA415" s="56">
        <v>46</v>
      </c>
      <c r="AB415" s="56">
        <v>14</v>
      </c>
      <c r="AC415" s="56">
        <v>15</v>
      </c>
      <c r="AD415" s="51"/>
      <c r="AE415" s="53">
        <v>15</v>
      </c>
      <c r="AF415" s="53">
        <v>15</v>
      </c>
      <c r="AK415">
        <f t="shared" si="72"/>
        <v>81</v>
      </c>
      <c r="AL415">
        <f t="shared" si="73"/>
        <v>85</v>
      </c>
      <c r="AM415">
        <f t="shared" si="74"/>
        <v>85</v>
      </c>
      <c r="AN415">
        <f t="shared" si="75"/>
        <v>166</v>
      </c>
      <c r="AO415">
        <f t="shared" si="70"/>
        <v>79</v>
      </c>
      <c r="AP415">
        <f t="shared" si="68"/>
        <v>60</v>
      </c>
      <c r="AQ415">
        <f t="shared" si="71"/>
        <v>0</v>
      </c>
      <c r="AS415">
        <f t="shared" si="69"/>
        <v>556</v>
      </c>
    </row>
    <row r="416" spans="2:45" ht="15.6" x14ac:dyDescent="0.3">
      <c r="B416" s="54" t="s">
        <v>60</v>
      </c>
      <c r="C416" s="53">
        <v>22</v>
      </c>
      <c r="D416" s="53">
        <v>3</v>
      </c>
      <c r="E416" s="53">
        <v>5</v>
      </c>
      <c r="F416" s="53">
        <v>6</v>
      </c>
      <c r="G416" s="53">
        <v>3</v>
      </c>
      <c r="H416" s="56">
        <v>45</v>
      </c>
      <c r="I416" s="51"/>
      <c r="J416" s="53">
        <v>3</v>
      </c>
      <c r="K416" s="53">
        <v>30</v>
      </c>
      <c r="L416" s="53">
        <v>22</v>
      </c>
      <c r="M416" s="53">
        <v>3</v>
      </c>
      <c r="N416" s="53">
        <v>36</v>
      </c>
      <c r="O416" s="53">
        <v>3</v>
      </c>
      <c r="P416" s="51"/>
      <c r="Q416" s="53">
        <v>3</v>
      </c>
      <c r="R416" s="53">
        <v>30</v>
      </c>
      <c r="S416" s="53">
        <v>22</v>
      </c>
      <c r="T416" s="53">
        <v>3</v>
      </c>
      <c r="U416" s="53">
        <v>36</v>
      </c>
      <c r="V416" s="53">
        <v>3</v>
      </c>
      <c r="W416" s="51"/>
      <c r="X416" s="56">
        <v>45</v>
      </c>
      <c r="Y416" s="56">
        <v>5</v>
      </c>
      <c r="Z416" s="56">
        <v>26</v>
      </c>
      <c r="AA416" s="56">
        <v>9</v>
      </c>
      <c r="AB416" s="56">
        <v>6</v>
      </c>
      <c r="AC416" s="56">
        <v>3</v>
      </c>
      <c r="AD416" s="51"/>
      <c r="AE416" s="53">
        <v>3</v>
      </c>
      <c r="AF416" s="53">
        <v>30</v>
      </c>
      <c r="AK416">
        <f t="shared" si="72"/>
        <v>84</v>
      </c>
      <c r="AL416">
        <f t="shared" si="73"/>
        <v>97</v>
      </c>
      <c r="AM416">
        <f t="shared" si="74"/>
        <v>97</v>
      </c>
      <c r="AN416">
        <f t="shared" si="75"/>
        <v>127</v>
      </c>
      <c r="AO416">
        <f t="shared" ref="AO416:AO422" si="76">SUM(G416,N416,U416,AB416)</f>
        <v>81</v>
      </c>
      <c r="AP416">
        <f t="shared" ref="AP416:AP422" si="77">SUM(H416,O416,V416,AC416)</f>
        <v>54</v>
      </c>
      <c r="AQ416">
        <f t="shared" ref="AQ416:AQ422" si="78">SUM(I416,P416,W416,AD416)</f>
        <v>0</v>
      </c>
      <c r="AS416">
        <f t="shared" ref="AS416:AS422" si="79">SUM(AK416:AQ416)</f>
        <v>540</v>
      </c>
    </row>
    <row r="417" spans="2:45" ht="15.6" x14ac:dyDescent="0.3">
      <c r="B417" s="54" t="s">
        <v>61</v>
      </c>
      <c r="C417" s="53">
        <v>60</v>
      </c>
      <c r="D417" s="53">
        <v>20</v>
      </c>
      <c r="E417" s="53">
        <v>26</v>
      </c>
      <c r="F417" s="53">
        <v>4</v>
      </c>
      <c r="G417" s="53">
        <v>20</v>
      </c>
      <c r="H417" s="56">
        <v>60</v>
      </c>
      <c r="I417" s="51"/>
      <c r="J417" s="53">
        <v>20</v>
      </c>
      <c r="K417" s="53">
        <v>20</v>
      </c>
      <c r="L417" s="53">
        <v>60</v>
      </c>
      <c r="M417" s="53">
        <v>20</v>
      </c>
      <c r="N417" s="53">
        <v>96</v>
      </c>
      <c r="O417" s="53">
        <v>20</v>
      </c>
      <c r="P417" s="51"/>
      <c r="Q417" s="53">
        <v>20</v>
      </c>
      <c r="R417" s="53">
        <v>20</v>
      </c>
      <c r="S417" s="53">
        <v>60</v>
      </c>
      <c r="T417" s="53">
        <v>20</v>
      </c>
      <c r="U417" s="53">
        <v>96</v>
      </c>
      <c r="V417" s="53">
        <v>20</v>
      </c>
      <c r="W417" s="51"/>
      <c r="X417" s="56">
        <v>60</v>
      </c>
      <c r="Y417" s="56">
        <v>22</v>
      </c>
      <c r="Z417" s="56">
        <v>10</v>
      </c>
      <c r="AA417" s="56">
        <v>25</v>
      </c>
      <c r="AB417" s="56">
        <v>22</v>
      </c>
      <c r="AC417" s="56">
        <v>20</v>
      </c>
      <c r="AD417" s="51"/>
      <c r="AE417" s="53">
        <v>20</v>
      </c>
      <c r="AF417" s="53">
        <v>20</v>
      </c>
      <c r="AK417">
        <f t="shared" si="72"/>
        <v>190</v>
      </c>
      <c r="AL417">
        <f t="shared" si="73"/>
        <v>236</v>
      </c>
      <c r="AM417">
        <f t="shared" si="74"/>
        <v>236</v>
      </c>
      <c r="AN417">
        <f t="shared" si="75"/>
        <v>199</v>
      </c>
      <c r="AO417">
        <f t="shared" si="76"/>
        <v>234</v>
      </c>
      <c r="AP417">
        <f t="shared" si="77"/>
        <v>120</v>
      </c>
      <c r="AQ417">
        <f t="shared" si="78"/>
        <v>0</v>
      </c>
      <c r="AS417">
        <f t="shared" si="79"/>
        <v>1215</v>
      </c>
    </row>
    <row r="418" spans="2:45" ht="15.6" x14ac:dyDescent="0.3">
      <c r="B418" s="54" t="s">
        <v>62</v>
      </c>
      <c r="C418" s="53">
        <v>2</v>
      </c>
      <c r="D418" s="53">
        <v>2</v>
      </c>
      <c r="E418" s="53">
        <v>3</v>
      </c>
      <c r="F418" s="53">
        <v>5</v>
      </c>
      <c r="G418" s="53">
        <v>2</v>
      </c>
      <c r="H418" s="56">
        <v>0</v>
      </c>
      <c r="I418" s="51"/>
      <c r="J418" s="53">
        <v>2</v>
      </c>
      <c r="K418" s="53">
        <v>6</v>
      </c>
      <c r="L418" s="53">
        <v>2</v>
      </c>
      <c r="M418" s="53">
        <v>2</v>
      </c>
      <c r="N418" s="53">
        <v>3</v>
      </c>
      <c r="O418" s="53">
        <v>2</v>
      </c>
      <c r="P418" s="51"/>
      <c r="Q418" s="53">
        <v>2</v>
      </c>
      <c r="R418" s="53">
        <v>6</v>
      </c>
      <c r="S418" s="53">
        <v>2</v>
      </c>
      <c r="T418" s="53">
        <v>2</v>
      </c>
      <c r="U418" s="53">
        <v>3</v>
      </c>
      <c r="V418" s="53">
        <v>2</v>
      </c>
      <c r="W418" s="51"/>
      <c r="X418" s="56">
        <v>0</v>
      </c>
      <c r="Y418" s="56">
        <v>2</v>
      </c>
      <c r="Z418" s="56">
        <v>25</v>
      </c>
      <c r="AA418" s="56">
        <v>2</v>
      </c>
      <c r="AB418" s="56">
        <v>6</v>
      </c>
      <c r="AC418" s="56">
        <v>2</v>
      </c>
      <c r="AD418" s="51"/>
      <c r="AE418" s="53">
        <v>2</v>
      </c>
      <c r="AF418" s="53">
        <v>6</v>
      </c>
      <c r="AK418">
        <f t="shared" si="72"/>
        <v>14</v>
      </c>
      <c r="AL418">
        <f t="shared" si="73"/>
        <v>17</v>
      </c>
      <c r="AM418">
        <f t="shared" si="74"/>
        <v>17</v>
      </c>
      <c r="AN418">
        <f t="shared" si="75"/>
        <v>45</v>
      </c>
      <c r="AO418">
        <f t="shared" si="76"/>
        <v>14</v>
      </c>
      <c r="AP418">
        <f t="shared" si="77"/>
        <v>6</v>
      </c>
      <c r="AQ418">
        <f t="shared" si="78"/>
        <v>0</v>
      </c>
      <c r="AS418">
        <f t="shared" si="79"/>
        <v>113</v>
      </c>
    </row>
    <row r="419" spans="2:45" ht="15.6" x14ac:dyDescent="0.3">
      <c r="B419" s="54" t="s">
        <v>63</v>
      </c>
      <c r="C419" s="53">
        <v>0</v>
      </c>
      <c r="D419" s="53">
        <v>0</v>
      </c>
      <c r="E419" s="53">
        <v>2</v>
      </c>
      <c r="F419" s="53">
        <v>6</v>
      </c>
      <c r="G419" s="53">
        <v>0</v>
      </c>
      <c r="H419" s="56">
        <v>6</v>
      </c>
      <c r="I419" s="51"/>
      <c r="J419" s="53">
        <v>0</v>
      </c>
      <c r="K419" s="53">
        <v>2</v>
      </c>
      <c r="L419" s="53">
        <v>0</v>
      </c>
      <c r="M419" s="53">
        <v>0</v>
      </c>
      <c r="N419" s="53">
        <v>3</v>
      </c>
      <c r="O419" s="53">
        <v>0</v>
      </c>
      <c r="P419" s="51"/>
      <c r="Q419" s="53">
        <v>0</v>
      </c>
      <c r="R419" s="53">
        <v>2</v>
      </c>
      <c r="S419" s="53">
        <v>0</v>
      </c>
      <c r="T419" s="53">
        <v>0</v>
      </c>
      <c r="U419" s="53">
        <v>3</v>
      </c>
      <c r="V419" s="53">
        <v>0</v>
      </c>
      <c r="W419" s="51"/>
      <c r="X419" s="56">
        <v>6</v>
      </c>
      <c r="Y419" s="56">
        <v>3</v>
      </c>
      <c r="Z419" s="56">
        <v>6</v>
      </c>
      <c r="AA419" s="56">
        <v>3</v>
      </c>
      <c r="AB419" s="56">
        <v>0</v>
      </c>
      <c r="AC419" s="56">
        <v>0</v>
      </c>
      <c r="AD419" s="51"/>
      <c r="AE419" s="53">
        <v>0</v>
      </c>
      <c r="AF419" s="53">
        <v>2</v>
      </c>
      <c r="AK419">
        <f t="shared" si="72"/>
        <v>14</v>
      </c>
      <c r="AL419">
        <f t="shared" si="73"/>
        <v>5</v>
      </c>
      <c r="AM419">
        <f t="shared" si="74"/>
        <v>5</v>
      </c>
      <c r="AN419">
        <f t="shared" si="75"/>
        <v>20</v>
      </c>
      <c r="AO419">
        <f t="shared" si="76"/>
        <v>6</v>
      </c>
      <c r="AP419">
        <f t="shared" si="77"/>
        <v>6</v>
      </c>
      <c r="AQ419">
        <f t="shared" si="78"/>
        <v>0</v>
      </c>
      <c r="AS419">
        <f t="shared" si="79"/>
        <v>56</v>
      </c>
    </row>
    <row r="420" spans="2:45" ht="15.6" x14ac:dyDescent="0.3">
      <c r="B420" s="54" t="s">
        <v>64</v>
      </c>
      <c r="C420" s="53">
        <v>3</v>
      </c>
      <c r="D420" s="53">
        <v>2</v>
      </c>
      <c r="E420" s="53">
        <v>13</v>
      </c>
      <c r="F420" s="53">
        <v>4</v>
      </c>
      <c r="G420" s="53">
        <v>2</v>
      </c>
      <c r="H420" s="56">
        <v>3</v>
      </c>
      <c r="I420" s="51"/>
      <c r="J420" s="53">
        <v>2</v>
      </c>
      <c r="K420" s="53">
        <v>2</v>
      </c>
      <c r="L420" s="53">
        <v>3</v>
      </c>
      <c r="M420" s="53">
        <v>2</v>
      </c>
      <c r="N420" s="53">
        <v>2</v>
      </c>
      <c r="O420" s="53">
        <v>2</v>
      </c>
      <c r="P420" s="51"/>
      <c r="Q420" s="53">
        <v>2</v>
      </c>
      <c r="R420" s="53">
        <v>2</v>
      </c>
      <c r="S420" s="53">
        <v>3</v>
      </c>
      <c r="T420" s="53">
        <v>2</v>
      </c>
      <c r="U420" s="53">
        <v>2</v>
      </c>
      <c r="V420" s="53">
        <v>2</v>
      </c>
      <c r="W420" s="51"/>
      <c r="X420" s="56">
        <v>3</v>
      </c>
      <c r="Y420" s="56">
        <v>1</v>
      </c>
      <c r="Z420" s="56">
        <v>3</v>
      </c>
      <c r="AA420" s="56">
        <v>12</v>
      </c>
      <c r="AB420" s="56">
        <v>2</v>
      </c>
      <c r="AC420" s="56">
        <v>2</v>
      </c>
      <c r="AD420" s="51"/>
      <c r="AE420" s="53">
        <v>2</v>
      </c>
      <c r="AF420" s="53">
        <v>2</v>
      </c>
      <c r="AK420">
        <f t="shared" si="72"/>
        <v>27</v>
      </c>
      <c r="AL420">
        <f t="shared" si="73"/>
        <v>13</v>
      </c>
      <c r="AM420">
        <f t="shared" si="74"/>
        <v>13</v>
      </c>
      <c r="AN420">
        <f t="shared" si="75"/>
        <v>27</v>
      </c>
      <c r="AO420">
        <f t="shared" si="76"/>
        <v>8</v>
      </c>
      <c r="AP420">
        <f t="shared" si="77"/>
        <v>9</v>
      </c>
      <c r="AQ420">
        <f t="shared" si="78"/>
        <v>0</v>
      </c>
      <c r="AS420">
        <f t="shared" si="79"/>
        <v>97</v>
      </c>
    </row>
    <row r="421" spans="2:45" ht="15.6" x14ac:dyDescent="0.3">
      <c r="B421" s="54" t="s">
        <v>65</v>
      </c>
      <c r="C421" s="53">
        <v>10</v>
      </c>
      <c r="D421" s="53">
        <v>15</v>
      </c>
      <c r="E421" s="53">
        <v>11</v>
      </c>
      <c r="F421" s="53">
        <v>5</v>
      </c>
      <c r="G421" s="53">
        <v>15</v>
      </c>
      <c r="H421" s="56">
        <v>22</v>
      </c>
      <c r="I421" s="51"/>
      <c r="J421" s="53">
        <v>15</v>
      </c>
      <c r="K421" s="53">
        <v>20</v>
      </c>
      <c r="L421" s="53">
        <v>10</v>
      </c>
      <c r="M421" s="53">
        <v>15</v>
      </c>
      <c r="N421" s="53">
        <v>7</v>
      </c>
      <c r="O421" s="53">
        <v>17</v>
      </c>
      <c r="P421" s="51"/>
      <c r="Q421" s="53">
        <v>15</v>
      </c>
      <c r="R421" s="53">
        <v>20</v>
      </c>
      <c r="S421" s="53">
        <v>10</v>
      </c>
      <c r="T421" s="53">
        <v>15</v>
      </c>
      <c r="U421" s="53">
        <v>7</v>
      </c>
      <c r="V421" s="53">
        <v>17</v>
      </c>
      <c r="W421" s="51"/>
      <c r="X421" s="56">
        <v>22</v>
      </c>
      <c r="Y421" s="56">
        <v>16</v>
      </c>
      <c r="Z421" s="56">
        <v>12</v>
      </c>
      <c r="AA421" s="56">
        <v>15</v>
      </c>
      <c r="AB421" s="56">
        <v>15</v>
      </c>
      <c r="AC421" s="56">
        <v>15</v>
      </c>
      <c r="AD421" s="51"/>
      <c r="AE421" s="53">
        <v>15</v>
      </c>
      <c r="AF421" s="53">
        <v>20</v>
      </c>
      <c r="AK421">
        <f t="shared" si="72"/>
        <v>78</v>
      </c>
      <c r="AL421">
        <f t="shared" si="73"/>
        <v>84</v>
      </c>
      <c r="AM421">
        <f t="shared" si="74"/>
        <v>84</v>
      </c>
      <c r="AN421">
        <f t="shared" si="75"/>
        <v>130</v>
      </c>
      <c r="AO421">
        <f t="shared" si="76"/>
        <v>44</v>
      </c>
      <c r="AP421">
        <f t="shared" si="77"/>
        <v>71</v>
      </c>
      <c r="AQ421">
        <f t="shared" si="78"/>
        <v>0</v>
      </c>
      <c r="AS421">
        <f t="shared" si="79"/>
        <v>491</v>
      </c>
    </row>
    <row r="422" spans="2:45" ht="15.6" x14ac:dyDescent="0.3">
      <c r="B422" s="54" t="s">
        <v>131</v>
      </c>
      <c r="C422" s="53">
        <v>9</v>
      </c>
      <c r="D422" s="53">
        <v>13</v>
      </c>
      <c r="E422" s="53">
        <v>9</v>
      </c>
      <c r="F422" s="53">
        <v>11</v>
      </c>
      <c r="G422" s="53">
        <v>10</v>
      </c>
      <c r="H422" s="56">
        <v>20</v>
      </c>
      <c r="I422" s="51"/>
      <c r="J422" s="53">
        <v>10</v>
      </c>
      <c r="K422" s="53">
        <v>12</v>
      </c>
      <c r="L422" s="53">
        <v>9</v>
      </c>
      <c r="M422" s="53">
        <v>13</v>
      </c>
      <c r="N422" s="53">
        <v>12</v>
      </c>
      <c r="O422" s="53">
        <v>12</v>
      </c>
      <c r="P422" s="51"/>
      <c r="Q422" s="53">
        <v>10</v>
      </c>
      <c r="R422" s="53">
        <v>12</v>
      </c>
      <c r="S422" s="53">
        <v>9</v>
      </c>
      <c r="T422" s="53">
        <v>13</v>
      </c>
      <c r="U422" s="53">
        <v>12</v>
      </c>
      <c r="V422" s="53">
        <v>12</v>
      </c>
      <c r="W422" s="51"/>
      <c r="X422" s="56">
        <v>20</v>
      </c>
      <c r="Y422" s="56">
        <v>10</v>
      </c>
      <c r="Z422" s="56">
        <v>5</v>
      </c>
      <c r="AA422" s="56">
        <v>10</v>
      </c>
      <c r="AB422" s="56">
        <v>5</v>
      </c>
      <c r="AC422" s="56">
        <v>10</v>
      </c>
      <c r="AD422" s="51"/>
      <c r="AE422" s="53">
        <v>10</v>
      </c>
      <c r="AF422" s="53">
        <v>12</v>
      </c>
      <c r="AK422">
        <f t="shared" si="72"/>
        <v>72</v>
      </c>
      <c r="AL422">
        <f t="shared" si="73"/>
        <v>68</v>
      </c>
      <c r="AM422">
        <f t="shared" si="74"/>
        <v>68</v>
      </c>
      <c r="AN422">
        <f t="shared" si="75"/>
        <v>82</v>
      </c>
      <c r="AO422">
        <f t="shared" si="76"/>
        <v>39</v>
      </c>
      <c r="AP422">
        <f t="shared" si="77"/>
        <v>54</v>
      </c>
      <c r="AQ422">
        <f t="shared" si="78"/>
        <v>0</v>
      </c>
      <c r="AS422">
        <f t="shared" si="79"/>
        <v>383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EFA6F-3B4F-4F90-BE8C-AD3CCA3EB011}">
  <dimension ref="C1:AA71"/>
  <sheetViews>
    <sheetView tabSelected="1" topLeftCell="A43" zoomScale="85" zoomScaleNormal="85" workbookViewId="0">
      <selection activeCell="E65" sqref="E65"/>
    </sheetView>
  </sheetViews>
  <sheetFormatPr defaultRowHeight="14.4" x14ac:dyDescent="0.3"/>
  <cols>
    <col min="3" max="3" width="39.5546875" customWidth="1"/>
    <col min="4" max="4" width="16.88671875" customWidth="1"/>
    <col min="5" max="5" width="20" customWidth="1"/>
    <col min="6" max="6" width="19.33203125" customWidth="1"/>
    <col min="11" max="11" width="9.109375" customWidth="1"/>
  </cols>
  <sheetData>
    <row r="1" spans="3:27" ht="15" x14ac:dyDescent="0.3">
      <c r="D1" s="7"/>
    </row>
    <row r="2" spans="3:27" ht="15" x14ac:dyDescent="0.3">
      <c r="D2" s="166" t="s">
        <v>195</v>
      </c>
      <c r="E2" s="166"/>
      <c r="F2" s="166"/>
      <c r="G2" s="166"/>
      <c r="H2" s="164" t="s">
        <v>196</v>
      </c>
      <c r="I2" s="164"/>
      <c r="J2" s="164"/>
      <c r="K2" s="164"/>
      <c r="L2" s="165" t="s">
        <v>257</v>
      </c>
      <c r="M2" s="165"/>
      <c r="N2" s="165"/>
      <c r="O2" s="165"/>
      <c r="P2" s="165" t="s">
        <v>185</v>
      </c>
      <c r="Q2" s="165"/>
      <c r="R2" s="165"/>
      <c r="S2" s="165"/>
      <c r="T2" s="165" t="s">
        <v>186</v>
      </c>
      <c r="U2" s="165"/>
      <c r="V2" s="165"/>
      <c r="W2" s="165"/>
      <c r="X2" s="165" t="s">
        <v>261</v>
      </c>
      <c r="Y2" s="165"/>
      <c r="Z2" s="165"/>
      <c r="AA2" s="165"/>
    </row>
    <row r="3" spans="3:27" ht="15" x14ac:dyDescent="0.3">
      <c r="C3" s="7" t="s">
        <v>2</v>
      </c>
      <c r="D3">
        <f>'Laporan Penjualan'!AK3</f>
        <v>148</v>
      </c>
      <c r="E3">
        <f>'Laporan Penjualan'!AL3</f>
        <v>131</v>
      </c>
      <c r="F3">
        <f>'Laporan Penjualan'!AM3</f>
        <v>107</v>
      </c>
      <c r="G3">
        <f>'Laporan Penjualan'!AN3</f>
        <v>96</v>
      </c>
      <c r="H3">
        <f>'Laporan Penjualan'!AK73</f>
        <v>98</v>
      </c>
      <c r="I3">
        <f>'Laporan Penjualan'!AL73</f>
        <v>149</v>
      </c>
      <c r="J3" s="90">
        <f>'Laporan Penjualan'!AM73</f>
        <v>106</v>
      </c>
      <c r="K3">
        <f>'Laporan Penjualan'!AN73</f>
        <v>146</v>
      </c>
      <c r="L3">
        <f>'Laporan Penjualan'!AK144</f>
        <v>108</v>
      </c>
      <c r="M3">
        <f>'Laporan Penjualan'!AL144</f>
        <v>81</v>
      </c>
      <c r="N3">
        <f>'Laporan Penjualan'!AM144</f>
        <v>94</v>
      </c>
      <c r="O3">
        <f>'Laporan Penjualan'!AN144</f>
        <v>291</v>
      </c>
      <c r="P3">
        <f>'Laporan Penjualan'!AK215</f>
        <v>68</v>
      </c>
      <c r="Q3">
        <f>'Laporan Penjualan'!AL215</f>
        <v>99</v>
      </c>
      <c r="R3">
        <f>'Laporan Penjualan'!AM215</f>
        <v>118</v>
      </c>
      <c r="S3">
        <f>'Laporan Penjualan'!AN215</f>
        <v>136</v>
      </c>
      <c r="T3">
        <f>'Laporan Penjualan'!AK285</f>
        <v>130</v>
      </c>
      <c r="U3">
        <f>'Laporan Penjualan'!AL285</f>
        <v>105</v>
      </c>
      <c r="V3">
        <f>'Laporan Penjualan'!AM285</f>
        <v>123</v>
      </c>
      <c r="W3">
        <f>'Laporan Penjualan'!AN285</f>
        <v>128</v>
      </c>
      <c r="X3">
        <f>'Laporan Penjualan'!AK356</f>
        <v>99</v>
      </c>
      <c r="Y3">
        <f>'Laporan Penjualan'!AL356</f>
        <v>94</v>
      </c>
      <c r="Z3">
        <f>'Laporan Penjualan'!AM356</f>
        <v>94</v>
      </c>
      <c r="AA3">
        <f>'Laporan Penjualan'!AN356</f>
        <v>194</v>
      </c>
    </row>
    <row r="4" spans="3:27" ht="15" x14ac:dyDescent="0.3">
      <c r="C4" s="7" t="s">
        <v>3</v>
      </c>
      <c r="D4">
        <f>'Laporan Penjualan'!AK4</f>
        <v>127</v>
      </c>
      <c r="E4">
        <f>'Laporan Penjualan'!AL4</f>
        <v>117</v>
      </c>
      <c r="F4">
        <f>'Laporan Penjualan'!AM4</f>
        <v>108</v>
      </c>
      <c r="G4">
        <f>'Laporan Penjualan'!AN4</f>
        <v>149</v>
      </c>
      <c r="H4">
        <f>'Laporan Penjualan'!AK74</f>
        <v>86</v>
      </c>
      <c r="I4">
        <f>'Laporan Penjualan'!AL74</f>
        <v>132</v>
      </c>
      <c r="J4" s="90">
        <f>'Laporan Penjualan'!AM74</f>
        <v>109</v>
      </c>
      <c r="K4">
        <f>'Laporan Penjualan'!AN74</f>
        <v>134</v>
      </c>
      <c r="L4">
        <f>'Laporan Penjualan'!AK145</f>
        <v>96</v>
      </c>
      <c r="M4">
        <f>'Laporan Penjualan'!AL145</f>
        <v>104</v>
      </c>
      <c r="N4">
        <f>'Laporan Penjualan'!AM145</f>
        <v>94</v>
      </c>
      <c r="O4">
        <f>'Laporan Penjualan'!AN145</f>
        <v>297</v>
      </c>
      <c r="P4">
        <f>'Laporan Penjualan'!AK216</f>
        <v>89</v>
      </c>
      <c r="Q4">
        <f>'Laporan Penjualan'!AL216</f>
        <v>79</v>
      </c>
      <c r="R4">
        <f>'Laporan Penjualan'!AM216</f>
        <v>106</v>
      </c>
      <c r="S4">
        <f>'Laporan Penjualan'!AN216</f>
        <v>153</v>
      </c>
      <c r="T4">
        <f>'Laporan Penjualan'!AK286</f>
        <v>115</v>
      </c>
      <c r="U4">
        <f>'Laporan Penjualan'!AL286</f>
        <v>97</v>
      </c>
      <c r="V4">
        <f>'Laporan Penjualan'!AM286</f>
        <v>105</v>
      </c>
      <c r="W4">
        <f>'Laporan Penjualan'!AN286</f>
        <v>141</v>
      </c>
      <c r="X4">
        <f>'Laporan Penjualan'!AK357</f>
        <v>100</v>
      </c>
      <c r="Y4">
        <f>'Laporan Penjualan'!AL357</f>
        <v>94</v>
      </c>
      <c r="Z4">
        <f>'Laporan Penjualan'!AM357</f>
        <v>94</v>
      </c>
      <c r="AA4">
        <f>'Laporan Penjualan'!AN357</f>
        <v>177</v>
      </c>
    </row>
    <row r="5" spans="3:27" ht="15" x14ac:dyDescent="0.3">
      <c r="C5" s="7" t="s">
        <v>4</v>
      </c>
      <c r="D5">
        <f>'Laporan Penjualan'!AK5</f>
        <v>41</v>
      </c>
      <c r="E5">
        <f>'Laporan Penjualan'!AL5</f>
        <v>25</v>
      </c>
      <c r="F5">
        <f>'Laporan Penjualan'!AM5</f>
        <v>62</v>
      </c>
      <c r="G5">
        <f>'Laporan Penjualan'!AN5</f>
        <v>76</v>
      </c>
      <c r="H5">
        <f>'Laporan Penjualan'!AK75</f>
        <v>67</v>
      </c>
      <c r="I5">
        <f>'Laporan Penjualan'!AL75</f>
        <v>28</v>
      </c>
      <c r="J5" s="90">
        <f>'Laporan Penjualan'!AM75</f>
        <v>38</v>
      </c>
      <c r="K5">
        <f>'Laporan Penjualan'!AN75</f>
        <v>58</v>
      </c>
      <c r="L5">
        <f>'Laporan Penjualan'!AK146</f>
        <v>63</v>
      </c>
      <c r="M5">
        <f>'Laporan Penjualan'!AL146</f>
        <v>52</v>
      </c>
      <c r="N5">
        <f>'Laporan Penjualan'!AM146</f>
        <v>49</v>
      </c>
      <c r="O5">
        <f>'Laporan Penjualan'!AN146</f>
        <v>47</v>
      </c>
      <c r="P5">
        <f>'Laporan Penjualan'!AK217</f>
        <v>39</v>
      </c>
      <c r="Q5">
        <f>'Laporan Penjualan'!AL217</f>
        <v>53</v>
      </c>
      <c r="R5">
        <f>'Laporan Penjualan'!AM217</f>
        <v>59</v>
      </c>
      <c r="S5">
        <f>'Laporan Penjualan'!AN217</f>
        <v>80</v>
      </c>
      <c r="T5">
        <f>'Laporan Penjualan'!AK287</f>
        <v>22</v>
      </c>
      <c r="U5">
        <f>'Laporan Penjualan'!AL287</f>
        <v>46</v>
      </c>
      <c r="V5">
        <f>'Laporan Penjualan'!AM287</f>
        <v>55</v>
      </c>
      <c r="W5">
        <f>'Laporan Penjualan'!AN287</f>
        <v>74</v>
      </c>
      <c r="X5">
        <f>'Laporan Penjualan'!AK358</f>
        <v>45</v>
      </c>
      <c r="Y5">
        <f>'Laporan Penjualan'!AL358</f>
        <v>49</v>
      </c>
      <c r="Z5">
        <f>'Laporan Penjualan'!AM358</f>
        <v>49</v>
      </c>
      <c r="AA5">
        <f>'Laporan Penjualan'!AN358</f>
        <v>32</v>
      </c>
    </row>
    <row r="6" spans="3:27" ht="15" x14ac:dyDescent="0.3">
      <c r="C6" s="7" t="s">
        <v>5</v>
      </c>
      <c r="D6">
        <f>'Laporan Penjualan'!AK6</f>
        <v>96</v>
      </c>
      <c r="E6">
        <f>'Laporan Penjualan'!AL6</f>
        <v>85</v>
      </c>
      <c r="F6">
        <f>'Laporan Penjualan'!AM6</f>
        <v>95</v>
      </c>
      <c r="G6">
        <f>'Laporan Penjualan'!AN6</f>
        <v>154</v>
      </c>
      <c r="H6">
        <f>'Laporan Penjualan'!AK76</f>
        <v>105</v>
      </c>
      <c r="I6">
        <f>'Laporan Penjualan'!AL76</f>
        <v>82</v>
      </c>
      <c r="J6" s="90">
        <f>'Laporan Penjualan'!AM76</f>
        <v>96</v>
      </c>
      <c r="K6">
        <f>'Laporan Penjualan'!AN76</f>
        <v>135</v>
      </c>
      <c r="L6">
        <f>'Laporan Penjualan'!AK147</f>
        <v>110</v>
      </c>
      <c r="M6">
        <f>'Laporan Penjualan'!AL147</f>
        <v>103</v>
      </c>
      <c r="N6">
        <f>'Laporan Penjualan'!AM147</f>
        <v>86</v>
      </c>
      <c r="O6">
        <f>'Laporan Penjualan'!AN147</f>
        <v>109</v>
      </c>
      <c r="P6">
        <f>'Laporan Penjualan'!AK218</f>
        <v>93</v>
      </c>
      <c r="Q6">
        <f>'Laporan Penjualan'!AL218</f>
        <v>88</v>
      </c>
      <c r="R6">
        <f>'Laporan Penjualan'!AM218</f>
        <v>115</v>
      </c>
      <c r="S6">
        <f>'Laporan Penjualan'!AN218</f>
        <v>171</v>
      </c>
      <c r="T6">
        <f>'Laporan Penjualan'!AK288</f>
        <v>79</v>
      </c>
      <c r="U6">
        <f>'Laporan Penjualan'!AL288</f>
        <v>80</v>
      </c>
      <c r="V6">
        <f>'Laporan Penjualan'!AM288</f>
        <v>110</v>
      </c>
      <c r="W6">
        <f>'Laporan Penjualan'!AN288</f>
        <v>130</v>
      </c>
      <c r="X6">
        <f>'Laporan Penjualan'!AK359</f>
        <v>91</v>
      </c>
      <c r="Y6">
        <f>'Laporan Penjualan'!AL359</f>
        <v>86</v>
      </c>
      <c r="Z6">
        <f>'Laporan Penjualan'!AM359</f>
        <v>86</v>
      </c>
      <c r="AA6">
        <f>'Laporan Penjualan'!AN359</f>
        <v>112</v>
      </c>
    </row>
    <row r="7" spans="3:27" ht="15" x14ac:dyDescent="0.3">
      <c r="C7" s="7" t="s">
        <v>6</v>
      </c>
      <c r="D7">
        <f>'Laporan Penjualan'!AK7</f>
        <v>78</v>
      </c>
      <c r="E7">
        <f>'Laporan Penjualan'!AL7</f>
        <v>67</v>
      </c>
      <c r="F7">
        <f>'Laporan Penjualan'!AM7</f>
        <v>71</v>
      </c>
      <c r="G7">
        <f>'Laporan Penjualan'!AN7</f>
        <v>147</v>
      </c>
      <c r="H7">
        <f>'Laporan Penjualan'!AK77</f>
        <v>103</v>
      </c>
      <c r="I7">
        <f>'Laporan Penjualan'!AL77</f>
        <v>68</v>
      </c>
      <c r="J7" s="90">
        <f>'Laporan Penjualan'!AM77</f>
        <v>77</v>
      </c>
      <c r="K7">
        <f>'Laporan Penjualan'!AN77</f>
        <v>90</v>
      </c>
      <c r="L7">
        <f>'Laporan Penjualan'!AK148</f>
        <v>96</v>
      </c>
      <c r="M7">
        <f>'Laporan Penjualan'!AL148</f>
        <v>118</v>
      </c>
      <c r="N7">
        <f>'Laporan Penjualan'!AM148</f>
        <v>76</v>
      </c>
      <c r="O7">
        <f>'Laporan Penjualan'!AN148</f>
        <v>101</v>
      </c>
      <c r="P7">
        <f>'Laporan Penjualan'!AK219</f>
        <v>109</v>
      </c>
      <c r="Q7">
        <f>'Laporan Penjualan'!AL219</f>
        <v>81</v>
      </c>
      <c r="R7">
        <f>'Laporan Penjualan'!AM219</f>
        <v>89</v>
      </c>
      <c r="S7">
        <f>'Laporan Penjualan'!AN219</f>
        <v>172</v>
      </c>
      <c r="T7">
        <f>'Laporan Penjualan'!AK289</f>
        <v>56</v>
      </c>
      <c r="U7">
        <f>'Laporan Penjualan'!AL289</f>
        <v>82</v>
      </c>
      <c r="V7">
        <f>'Laporan Penjualan'!AM289</f>
        <v>79</v>
      </c>
      <c r="W7">
        <f>'Laporan Penjualan'!AN289</f>
        <v>117</v>
      </c>
      <c r="X7">
        <f>'Laporan Penjualan'!AK360</f>
        <v>81</v>
      </c>
      <c r="Y7">
        <f>'Laporan Penjualan'!AL360</f>
        <v>76</v>
      </c>
      <c r="Z7">
        <f>'Laporan Penjualan'!AM360</f>
        <v>76</v>
      </c>
      <c r="AA7">
        <f>'Laporan Penjualan'!AN360</f>
        <v>80</v>
      </c>
    </row>
    <row r="8" spans="3:27" ht="15" x14ac:dyDescent="0.3">
      <c r="C8" s="7" t="s">
        <v>7</v>
      </c>
      <c r="D8">
        <f>'Laporan Penjualan'!AK8</f>
        <v>51</v>
      </c>
      <c r="E8">
        <f>'Laporan Penjualan'!AL8</f>
        <v>44</v>
      </c>
      <c r="F8">
        <f>'Laporan Penjualan'!AM8</f>
        <v>42</v>
      </c>
      <c r="G8">
        <f>'Laporan Penjualan'!AN8</f>
        <v>61</v>
      </c>
      <c r="H8">
        <f>'Laporan Penjualan'!AK78</f>
        <v>52</v>
      </c>
      <c r="I8">
        <f>'Laporan Penjualan'!AL78</f>
        <v>51</v>
      </c>
      <c r="J8" s="90">
        <f>'Laporan Penjualan'!AM78</f>
        <v>44</v>
      </c>
      <c r="K8">
        <f>'Laporan Penjualan'!AN78</f>
        <v>54</v>
      </c>
      <c r="L8">
        <f>'Laporan Penjualan'!AK149</f>
        <v>52</v>
      </c>
      <c r="M8">
        <f>'Laporan Penjualan'!AL149</f>
        <v>44</v>
      </c>
      <c r="N8">
        <f>'Laporan Penjualan'!AM149</f>
        <v>37</v>
      </c>
      <c r="O8">
        <f>'Laporan Penjualan'!AN149</f>
        <v>80</v>
      </c>
      <c r="P8">
        <f>'Laporan Penjualan'!AK220</f>
        <v>42</v>
      </c>
      <c r="Q8">
        <f>'Laporan Penjualan'!AL220</f>
        <v>34</v>
      </c>
      <c r="R8">
        <f>'Laporan Penjualan'!AM220</f>
        <v>52</v>
      </c>
      <c r="S8">
        <f>'Laporan Penjualan'!AN220</f>
        <v>79</v>
      </c>
      <c r="T8">
        <f>'Laporan Penjualan'!AK290</f>
        <v>46</v>
      </c>
      <c r="U8">
        <f>'Laporan Penjualan'!AL290</f>
        <v>52</v>
      </c>
      <c r="V8">
        <f>'Laporan Penjualan'!AM290</f>
        <v>47</v>
      </c>
      <c r="W8">
        <f>'Laporan Penjualan'!AN290</f>
        <v>54</v>
      </c>
      <c r="X8">
        <f>'Laporan Penjualan'!AK361</f>
        <v>59</v>
      </c>
      <c r="Y8">
        <f>'Laporan Penjualan'!AL361</f>
        <v>37</v>
      </c>
      <c r="Z8">
        <f>'Laporan Penjualan'!AM361</f>
        <v>37</v>
      </c>
      <c r="AA8">
        <f>'Laporan Penjualan'!AN361</f>
        <v>65</v>
      </c>
    </row>
    <row r="9" spans="3:27" ht="15" x14ac:dyDescent="0.3">
      <c r="C9" s="7" t="s">
        <v>8</v>
      </c>
      <c r="D9">
        <f>'Laporan Penjualan'!AK9</f>
        <v>204</v>
      </c>
      <c r="E9">
        <f>'Laporan Penjualan'!AL9</f>
        <v>257</v>
      </c>
      <c r="F9">
        <f>'Laporan Penjualan'!AM9</f>
        <v>252</v>
      </c>
      <c r="G9">
        <f>'Laporan Penjualan'!AN9</f>
        <v>273</v>
      </c>
      <c r="H9">
        <f>'Laporan Penjualan'!AK79</f>
        <v>242</v>
      </c>
      <c r="I9">
        <f>'Laporan Penjualan'!AL79</f>
        <v>215</v>
      </c>
      <c r="J9" s="90">
        <f>'Laporan Penjualan'!AM79</f>
        <v>206</v>
      </c>
      <c r="K9">
        <f>'Laporan Penjualan'!AN79</f>
        <v>299</v>
      </c>
      <c r="L9">
        <f>'Laporan Penjualan'!AK150</f>
        <v>226</v>
      </c>
      <c r="M9">
        <f>'Laporan Penjualan'!AL150</f>
        <v>182</v>
      </c>
      <c r="N9">
        <f>'Laporan Penjualan'!AM150</f>
        <v>226</v>
      </c>
      <c r="O9">
        <f>'Laporan Penjualan'!AN150</f>
        <v>249</v>
      </c>
      <c r="P9">
        <f>'Laporan Penjualan'!AK221</f>
        <v>122</v>
      </c>
      <c r="Q9">
        <f>'Laporan Penjualan'!AL221</f>
        <v>248</v>
      </c>
      <c r="R9">
        <f>'Laporan Penjualan'!AM221</f>
        <v>210</v>
      </c>
      <c r="S9">
        <f>'Laporan Penjualan'!AN221</f>
        <v>275</v>
      </c>
      <c r="T9">
        <f>'Laporan Penjualan'!AK291</f>
        <v>171</v>
      </c>
      <c r="U9">
        <f>'Laporan Penjualan'!AL291</f>
        <v>264</v>
      </c>
      <c r="V9">
        <f>'Laporan Penjualan'!AM291</f>
        <v>170</v>
      </c>
      <c r="W9">
        <f>'Laporan Penjualan'!AN291</f>
        <v>364</v>
      </c>
      <c r="X9">
        <f>'Laporan Penjualan'!AK362</f>
        <v>240</v>
      </c>
      <c r="Y9">
        <f>'Laporan Penjualan'!AL362</f>
        <v>226</v>
      </c>
      <c r="Z9">
        <f>'Laporan Penjualan'!AM362</f>
        <v>226</v>
      </c>
      <c r="AA9">
        <f>'Laporan Penjualan'!AN362</f>
        <v>270</v>
      </c>
    </row>
    <row r="10" spans="3:27" ht="15" x14ac:dyDescent="0.3">
      <c r="C10" s="7" t="s">
        <v>9</v>
      </c>
      <c r="D10">
        <f>'Laporan Penjualan'!AK10</f>
        <v>142</v>
      </c>
      <c r="E10">
        <f>'Laporan Penjualan'!AL10</f>
        <v>182</v>
      </c>
      <c r="F10">
        <f>'Laporan Penjualan'!AM10</f>
        <v>207</v>
      </c>
      <c r="G10">
        <f>'Laporan Penjualan'!AN10</f>
        <v>226</v>
      </c>
      <c r="H10">
        <f>'Laporan Penjualan'!AK80</f>
        <v>169</v>
      </c>
      <c r="I10">
        <f>'Laporan Penjualan'!AL80</f>
        <v>175</v>
      </c>
      <c r="J10" s="90">
        <f>'Laporan Penjualan'!AM80</f>
        <v>140</v>
      </c>
      <c r="K10">
        <f>'Laporan Penjualan'!AN80</f>
        <v>233</v>
      </c>
      <c r="L10">
        <f>'Laporan Penjualan'!AK151</f>
        <v>176</v>
      </c>
      <c r="M10">
        <f>'Laporan Penjualan'!AL151</f>
        <v>134</v>
      </c>
      <c r="N10">
        <f>'Laporan Penjualan'!AM151</f>
        <v>150</v>
      </c>
      <c r="O10">
        <f>'Laporan Penjualan'!AN151</f>
        <v>246</v>
      </c>
      <c r="P10">
        <f>'Laporan Penjualan'!AK222</f>
        <v>94</v>
      </c>
      <c r="Q10">
        <f>'Laporan Penjualan'!AL222</f>
        <v>152</v>
      </c>
      <c r="R10">
        <f>'Laporan Penjualan'!AM222</f>
        <v>183</v>
      </c>
      <c r="S10">
        <f>'Laporan Penjualan'!AN222</f>
        <v>218</v>
      </c>
      <c r="T10">
        <f>'Laporan Penjualan'!AK292</f>
        <v>155</v>
      </c>
      <c r="U10">
        <f>'Laporan Penjualan'!AL292</f>
        <v>171</v>
      </c>
      <c r="V10">
        <f>'Laporan Penjualan'!AM292</f>
        <v>159</v>
      </c>
      <c r="W10">
        <f>'Laporan Penjualan'!AN292</f>
        <v>236</v>
      </c>
      <c r="X10">
        <f>'Laporan Penjualan'!AK363</f>
        <v>173</v>
      </c>
      <c r="Y10">
        <f>'Laporan Penjualan'!AL363</f>
        <v>150</v>
      </c>
      <c r="Z10">
        <f>'Laporan Penjualan'!AM363</f>
        <v>150</v>
      </c>
      <c r="AA10">
        <f>'Laporan Penjualan'!AN363</f>
        <v>217</v>
      </c>
    </row>
    <row r="11" spans="3:27" ht="15" x14ac:dyDescent="0.3">
      <c r="C11" s="7" t="s">
        <v>10</v>
      </c>
      <c r="D11">
        <f>'Laporan Penjualan'!AK11</f>
        <v>325</v>
      </c>
      <c r="E11">
        <f>'Laporan Penjualan'!AL11</f>
        <v>348</v>
      </c>
      <c r="F11">
        <f>'Laporan Penjualan'!AM11</f>
        <v>355</v>
      </c>
      <c r="G11">
        <f>'Laporan Penjualan'!AN11</f>
        <v>397</v>
      </c>
      <c r="H11">
        <f>'Laporan Penjualan'!AK81</f>
        <v>356</v>
      </c>
      <c r="I11">
        <f>'Laporan Penjualan'!AL81</f>
        <v>340</v>
      </c>
      <c r="J11" s="90">
        <f>'Laporan Penjualan'!AM81</f>
        <v>348</v>
      </c>
      <c r="K11">
        <f>'Laporan Penjualan'!AN81</f>
        <v>424</v>
      </c>
      <c r="L11">
        <f>'Laporan Penjualan'!AK152</f>
        <v>371</v>
      </c>
      <c r="M11">
        <f>'Laporan Penjualan'!AL152</f>
        <v>233</v>
      </c>
      <c r="N11">
        <f>'Laporan Penjualan'!AM152</f>
        <v>348</v>
      </c>
      <c r="O11">
        <f>'Laporan Penjualan'!AN152</f>
        <v>350</v>
      </c>
      <c r="P11">
        <f>'Laporan Penjualan'!AK223</f>
        <v>163</v>
      </c>
      <c r="Q11">
        <f>'Laporan Penjualan'!AL223</f>
        <v>326</v>
      </c>
      <c r="R11">
        <f>'Laporan Penjualan'!AM223</f>
        <v>386</v>
      </c>
      <c r="S11">
        <f>'Laporan Penjualan'!AN223</f>
        <v>384</v>
      </c>
      <c r="T11">
        <f>'Laporan Penjualan'!AK293</f>
        <v>305</v>
      </c>
      <c r="U11">
        <f>'Laporan Penjualan'!AL293</f>
        <v>360</v>
      </c>
      <c r="V11">
        <f>'Laporan Penjualan'!AM293</f>
        <v>331</v>
      </c>
      <c r="W11">
        <f>'Laporan Penjualan'!AN293</f>
        <v>536</v>
      </c>
      <c r="X11">
        <f>'Laporan Penjualan'!AK364</f>
        <v>370</v>
      </c>
      <c r="Y11">
        <f>'Laporan Penjualan'!AL364</f>
        <v>348</v>
      </c>
      <c r="Z11">
        <f>'Laporan Penjualan'!AM364</f>
        <v>348</v>
      </c>
      <c r="AA11">
        <f>'Laporan Penjualan'!AN364</f>
        <v>420</v>
      </c>
    </row>
    <row r="12" spans="3:27" ht="15" x14ac:dyDescent="0.3">
      <c r="C12" s="7" t="s">
        <v>11</v>
      </c>
      <c r="D12">
        <f>'Laporan Penjualan'!AK12</f>
        <v>305</v>
      </c>
      <c r="E12">
        <f>'Laporan Penjualan'!AL12</f>
        <v>200</v>
      </c>
      <c r="F12">
        <f>'Laporan Penjualan'!AM12</f>
        <v>300</v>
      </c>
      <c r="G12">
        <f>'Laporan Penjualan'!AN12</f>
        <v>325</v>
      </c>
      <c r="H12">
        <f>'Laporan Penjualan'!AK82</f>
        <v>303</v>
      </c>
      <c r="I12">
        <f>'Laporan Penjualan'!AL82</f>
        <v>250</v>
      </c>
      <c r="J12" s="90">
        <f>'Laporan Penjualan'!AM82</f>
        <v>263</v>
      </c>
      <c r="K12">
        <f>'Laporan Penjualan'!AN82</f>
        <v>320</v>
      </c>
      <c r="L12">
        <f>'Laporan Penjualan'!AK153</f>
        <v>303</v>
      </c>
      <c r="M12">
        <f>'Laporan Penjualan'!AL153</f>
        <v>191</v>
      </c>
      <c r="N12">
        <f>'Laporan Penjualan'!AM153</f>
        <v>265</v>
      </c>
      <c r="O12">
        <f>'Laporan Penjualan'!AN153</f>
        <v>259</v>
      </c>
      <c r="P12">
        <f>'Laporan Penjualan'!AK224</f>
        <v>139</v>
      </c>
      <c r="Q12">
        <f>'Laporan Penjualan'!AL224</f>
        <v>240</v>
      </c>
      <c r="R12">
        <f>'Laporan Penjualan'!AM224</f>
        <v>303</v>
      </c>
      <c r="S12">
        <f>'Laporan Penjualan'!AN224</f>
        <v>332</v>
      </c>
      <c r="T12">
        <f>'Laporan Penjualan'!AK294</f>
        <v>248</v>
      </c>
      <c r="U12">
        <f>'Laporan Penjualan'!AL294</f>
        <v>249</v>
      </c>
      <c r="V12">
        <f>'Laporan Penjualan'!AM294</f>
        <v>297</v>
      </c>
      <c r="W12">
        <f>'Laporan Penjualan'!AN294</f>
        <v>400</v>
      </c>
      <c r="X12">
        <f>'Laporan Penjualan'!AK365</f>
        <v>327</v>
      </c>
      <c r="Y12">
        <f>'Laporan Penjualan'!AL365</f>
        <v>265</v>
      </c>
      <c r="Z12">
        <f>'Laporan Penjualan'!AM365</f>
        <v>265</v>
      </c>
      <c r="AA12">
        <f>'Laporan Penjualan'!AN365</f>
        <v>320</v>
      </c>
    </row>
    <row r="13" spans="3:27" ht="15" x14ac:dyDescent="0.3">
      <c r="C13" s="7" t="s">
        <v>12</v>
      </c>
      <c r="D13">
        <f>'Laporan Penjualan'!AK13</f>
        <v>129</v>
      </c>
      <c r="E13">
        <f>'Laporan Penjualan'!AL13</f>
        <v>137</v>
      </c>
      <c r="F13">
        <f>'Laporan Penjualan'!AM13</f>
        <v>202</v>
      </c>
      <c r="G13">
        <f>'Laporan Penjualan'!AN13</f>
        <v>271</v>
      </c>
      <c r="H13">
        <f>'Laporan Penjualan'!AK83</f>
        <v>195</v>
      </c>
      <c r="I13">
        <f>'Laporan Penjualan'!AL83</f>
        <v>105</v>
      </c>
      <c r="J13" s="90">
        <f>'Laporan Penjualan'!AM83</f>
        <v>154</v>
      </c>
      <c r="K13">
        <f>'Laporan Penjualan'!AN83</f>
        <v>230</v>
      </c>
      <c r="L13">
        <f>'Laporan Penjualan'!AK154</f>
        <v>198</v>
      </c>
      <c r="M13">
        <f>'Laporan Penjualan'!AL154</f>
        <v>197</v>
      </c>
      <c r="N13">
        <f>'Laporan Penjualan'!AM154</f>
        <v>158</v>
      </c>
      <c r="O13">
        <f>'Laporan Penjualan'!AN154</f>
        <v>125</v>
      </c>
      <c r="P13">
        <f>'Laporan Penjualan'!AK225</f>
        <v>168</v>
      </c>
      <c r="Q13">
        <f>'Laporan Penjualan'!AL225</f>
        <v>166</v>
      </c>
      <c r="R13">
        <f>'Laporan Penjualan'!AM225</f>
        <v>201</v>
      </c>
      <c r="S13">
        <f>'Laporan Penjualan'!AN225</f>
        <v>308</v>
      </c>
      <c r="T13">
        <f>'Laporan Penjualan'!AK295</f>
        <v>78</v>
      </c>
      <c r="U13">
        <f>'Laporan Penjualan'!AL295</f>
        <v>194</v>
      </c>
      <c r="V13">
        <f>'Laporan Penjualan'!AM295</f>
        <v>159</v>
      </c>
      <c r="W13">
        <f>'Laporan Penjualan'!AN295</f>
        <v>235</v>
      </c>
      <c r="X13">
        <f>'Laporan Penjualan'!AK366</f>
        <v>173</v>
      </c>
      <c r="Y13">
        <f>'Laporan Penjualan'!AL366</f>
        <v>158</v>
      </c>
      <c r="Z13">
        <f>'Laporan Penjualan'!AM366</f>
        <v>158</v>
      </c>
      <c r="AA13">
        <f>'Laporan Penjualan'!AN366</f>
        <v>153</v>
      </c>
    </row>
    <row r="14" spans="3:27" ht="15" x14ac:dyDescent="0.3">
      <c r="C14" s="7" t="s">
        <v>13</v>
      </c>
      <c r="D14">
        <f>'Laporan Penjualan'!AK14</f>
        <v>173</v>
      </c>
      <c r="E14">
        <f>'Laporan Penjualan'!AL14</f>
        <v>125</v>
      </c>
      <c r="F14">
        <f>'Laporan Penjualan'!AM14</f>
        <v>141</v>
      </c>
      <c r="G14">
        <f>'Laporan Penjualan'!AN14</f>
        <v>233</v>
      </c>
      <c r="H14">
        <f>'Laporan Penjualan'!AK84</f>
        <v>198</v>
      </c>
      <c r="I14">
        <f>'Laporan Penjualan'!AL84</f>
        <v>130</v>
      </c>
      <c r="J14" s="90">
        <f>'Laporan Penjualan'!AM84</f>
        <v>164</v>
      </c>
      <c r="K14">
        <f>'Laporan Penjualan'!AN84</f>
        <v>147</v>
      </c>
      <c r="L14">
        <f>'Laporan Penjualan'!AK155</f>
        <v>168</v>
      </c>
      <c r="M14">
        <f>'Laporan Penjualan'!AL155</f>
        <v>126</v>
      </c>
      <c r="N14">
        <f>'Laporan Penjualan'!AM155</f>
        <v>175</v>
      </c>
      <c r="O14">
        <f>'Laporan Penjualan'!AN155</f>
        <v>157</v>
      </c>
      <c r="P14">
        <f>'Laporan Penjualan'!AK226</f>
        <v>93</v>
      </c>
      <c r="Q14">
        <f>'Laporan Penjualan'!AL226</f>
        <v>173</v>
      </c>
      <c r="R14">
        <f>'Laporan Penjualan'!AM226</f>
        <v>138</v>
      </c>
      <c r="S14">
        <f>'Laporan Penjualan'!AN226</f>
        <v>195</v>
      </c>
      <c r="T14">
        <f>'Laporan Penjualan'!AK296</f>
        <v>115</v>
      </c>
      <c r="U14">
        <f>'Laporan Penjualan'!AL296</f>
        <v>173</v>
      </c>
      <c r="V14">
        <f>'Laporan Penjualan'!AM296</f>
        <v>116</v>
      </c>
      <c r="W14">
        <f>'Laporan Penjualan'!AN296</f>
        <v>276</v>
      </c>
      <c r="X14">
        <f>'Laporan Penjualan'!AK367</f>
        <v>190</v>
      </c>
      <c r="Y14">
        <f>'Laporan Penjualan'!AL367</f>
        <v>175</v>
      </c>
      <c r="Z14">
        <f>'Laporan Penjualan'!AM367</f>
        <v>175</v>
      </c>
      <c r="AA14">
        <f>'Laporan Penjualan'!AN367</f>
        <v>160</v>
      </c>
    </row>
    <row r="15" spans="3:27" ht="15" x14ac:dyDescent="0.3">
      <c r="C15" s="7" t="s">
        <v>1</v>
      </c>
      <c r="D15">
        <f>'Laporan Penjualan'!AK15</f>
        <v>159</v>
      </c>
      <c r="E15">
        <f>'Laporan Penjualan'!AL15</f>
        <v>139</v>
      </c>
      <c r="F15">
        <f>'Laporan Penjualan'!AM15</f>
        <v>144</v>
      </c>
      <c r="G15">
        <f>'Laporan Penjualan'!AN15</f>
        <v>297</v>
      </c>
      <c r="H15">
        <f>'Laporan Penjualan'!AK85</f>
        <v>123</v>
      </c>
      <c r="I15">
        <f>'Laporan Penjualan'!AL85</f>
        <v>131</v>
      </c>
      <c r="J15" s="90">
        <f>'Laporan Penjualan'!AM85</f>
        <v>169</v>
      </c>
      <c r="K15">
        <f>'Laporan Penjualan'!AN85</f>
        <v>174</v>
      </c>
      <c r="L15">
        <f>'Laporan Penjualan'!AK156</f>
        <v>147</v>
      </c>
      <c r="M15">
        <f>'Laporan Penjualan'!AL156</f>
        <v>177</v>
      </c>
      <c r="N15">
        <f>'Laporan Penjualan'!AM156</f>
        <v>174</v>
      </c>
      <c r="O15">
        <f>'Laporan Penjualan'!AN156</f>
        <v>159</v>
      </c>
      <c r="P15">
        <f>'Laporan Penjualan'!AK227</f>
        <v>142</v>
      </c>
      <c r="Q15">
        <f>'Laporan Penjualan'!AL227</f>
        <v>180</v>
      </c>
      <c r="R15">
        <f>'Laporan Penjualan'!AM227</f>
        <v>157</v>
      </c>
      <c r="S15">
        <f>'Laporan Penjualan'!AN227</f>
        <v>205</v>
      </c>
      <c r="T15">
        <f>'Laporan Penjualan'!AK297</f>
        <v>115</v>
      </c>
      <c r="U15">
        <f>'Laporan Penjualan'!AL297</f>
        <v>148</v>
      </c>
      <c r="V15">
        <f>'Laporan Penjualan'!AM297</f>
        <v>170</v>
      </c>
      <c r="W15">
        <f>'Laporan Penjualan'!AN297</f>
        <v>239</v>
      </c>
      <c r="X15">
        <f>'Laporan Penjualan'!AK368</f>
        <v>156</v>
      </c>
      <c r="Y15">
        <f>'Laporan Penjualan'!AL368</f>
        <v>174</v>
      </c>
      <c r="Z15">
        <f>'Laporan Penjualan'!AM368</f>
        <v>174</v>
      </c>
      <c r="AA15">
        <f>'Laporan Penjualan'!AN368</f>
        <v>186</v>
      </c>
    </row>
    <row r="16" spans="3:27" ht="15" x14ac:dyDescent="0.3">
      <c r="C16" s="7" t="s">
        <v>14</v>
      </c>
      <c r="D16">
        <f>'Laporan Penjualan'!AK16</f>
        <v>86</v>
      </c>
      <c r="E16">
        <f>'Laporan Penjualan'!AL16</f>
        <v>155</v>
      </c>
      <c r="F16">
        <f>'Laporan Penjualan'!AM16</f>
        <v>97</v>
      </c>
      <c r="G16">
        <f>'Laporan Penjualan'!AN16</f>
        <v>252</v>
      </c>
      <c r="H16">
        <f>'Laporan Penjualan'!AK86</f>
        <v>85</v>
      </c>
      <c r="I16">
        <f>'Laporan Penjualan'!AL86</f>
        <v>130</v>
      </c>
      <c r="J16" s="90">
        <f>'Laporan Penjualan'!AM86</f>
        <v>88</v>
      </c>
      <c r="K16">
        <f>'Laporan Penjualan'!AN86</f>
        <v>152</v>
      </c>
      <c r="L16">
        <f>'Laporan Penjualan'!AK157</f>
        <v>96</v>
      </c>
      <c r="M16">
        <f>'Laporan Penjualan'!AL157</f>
        <v>155</v>
      </c>
      <c r="N16">
        <f>'Laporan Penjualan'!AM157</f>
        <v>85</v>
      </c>
      <c r="O16">
        <f>'Laporan Penjualan'!AN157</f>
        <v>156</v>
      </c>
      <c r="P16">
        <f>'Laporan Penjualan'!AK228</f>
        <v>143</v>
      </c>
      <c r="Q16">
        <f>'Laporan Penjualan'!AL228</f>
        <v>115</v>
      </c>
      <c r="R16">
        <f>'Laporan Penjualan'!AM228</f>
        <v>107</v>
      </c>
      <c r="S16">
        <f>'Laporan Penjualan'!AN228</f>
        <v>212</v>
      </c>
      <c r="T16">
        <f>'Laporan Penjualan'!AK298</f>
        <v>71</v>
      </c>
      <c r="U16">
        <f>'Laporan Penjualan'!AL298</f>
        <v>129</v>
      </c>
      <c r="V16">
        <f>'Laporan Penjualan'!AM298</f>
        <v>107</v>
      </c>
      <c r="W16">
        <f>'Laporan Penjualan'!AN298</f>
        <v>123</v>
      </c>
      <c r="X16">
        <f>'Laporan Penjualan'!AK369</f>
        <v>89</v>
      </c>
      <c r="Y16">
        <f>'Laporan Penjualan'!AL369</f>
        <v>85</v>
      </c>
      <c r="Z16">
        <f>'Laporan Penjualan'!AM369</f>
        <v>85</v>
      </c>
      <c r="AA16">
        <f>'Laporan Penjualan'!AN369</f>
        <v>165</v>
      </c>
    </row>
    <row r="17" spans="3:27" ht="15" x14ac:dyDescent="0.3">
      <c r="C17" s="7" t="s">
        <v>15</v>
      </c>
      <c r="D17">
        <f>'Laporan Penjualan'!AK17</f>
        <v>373</v>
      </c>
      <c r="E17">
        <f>'Laporan Penjualan'!AL17</f>
        <v>471</v>
      </c>
      <c r="F17">
        <f>'Laporan Penjualan'!AM17</f>
        <v>375</v>
      </c>
      <c r="G17">
        <f>'Laporan Penjualan'!AN17</f>
        <v>727</v>
      </c>
      <c r="H17">
        <f>'Laporan Penjualan'!AK87</f>
        <v>281</v>
      </c>
      <c r="I17">
        <f>'Laporan Penjualan'!AL87</f>
        <v>446</v>
      </c>
      <c r="J17" s="90">
        <f>'Laporan Penjualan'!AM87</f>
        <v>371</v>
      </c>
      <c r="K17">
        <f>'Laporan Penjualan'!AN87</f>
        <v>485</v>
      </c>
      <c r="L17">
        <f>'Laporan Penjualan'!AK158</f>
        <v>290</v>
      </c>
      <c r="M17">
        <f>'Laporan Penjualan'!AL158</f>
        <v>481</v>
      </c>
      <c r="N17">
        <f>'Laporan Penjualan'!AM158</f>
        <v>380</v>
      </c>
      <c r="O17">
        <f>'Laporan Penjualan'!AN158</f>
        <v>475</v>
      </c>
      <c r="P17">
        <f>'Laporan Penjualan'!AK229</f>
        <v>385</v>
      </c>
      <c r="Q17">
        <f>'Laporan Penjualan'!AL229</f>
        <v>383</v>
      </c>
      <c r="R17">
        <f>'Laporan Penjualan'!AM229</f>
        <v>299</v>
      </c>
      <c r="S17">
        <f>'Laporan Penjualan'!AN229</f>
        <v>588</v>
      </c>
      <c r="T17">
        <f>'Laporan Penjualan'!AK299</f>
        <v>325</v>
      </c>
      <c r="U17">
        <f>'Laporan Penjualan'!AL299</f>
        <v>348</v>
      </c>
      <c r="V17">
        <f>'Laporan Penjualan'!AM299</f>
        <v>319</v>
      </c>
      <c r="W17">
        <f>'Laporan Penjualan'!AN299</f>
        <v>617</v>
      </c>
      <c r="X17">
        <f>'Laporan Penjualan'!AK370</f>
        <v>292</v>
      </c>
      <c r="Y17">
        <f>'Laporan Penjualan'!AL370</f>
        <v>380</v>
      </c>
      <c r="Z17">
        <f>'Laporan Penjualan'!AM370</f>
        <v>380</v>
      </c>
      <c r="AA17">
        <f>'Laporan Penjualan'!AN370</f>
        <v>589</v>
      </c>
    </row>
    <row r="18" spans="3:27" ht="15" x14ac:dyDescent="0.3">
      <c r="C18" s="7" t="s">
        <v>16</v>
      </c>
      <c r="D18">
        <f>'Laporan Penjualan'!AK18</f>
        <v>766</v>
      </c>
      <c r="E18">
        <f>'Laporan Penjualan'!AL18</f>
        <v>816</v>
      </c>
      <c r="F18">
        <f>'Laporan Penjualan'!AM18</f>
        <v>775</v>
      </c>
      <c r="G18">
        <f>'Laporan Penjualan'!AN18</f>
        <v>1210</v>
      </c>
      <c r="H18">
        <f>'Laporan Penjualan'!AK88</f>
        <v>655</v>
      </c>
      <c r="I18">
        <f>'Laporan Penjualan'!AL88</f>
        <v>783</v>
      </c>
      <c r="J18" s="90">
        <f>'Laporan Penjualan'!AM88</f>
        <v>827</v>
      </c>
      <c r="K18">
        <f>'Laporan Penjualan'!AN88</f>
        <v>973</v>
      </c>
      <c r="L18">
        <f>'Laporan Penjualan'!AK159</f>
        <v>723</v>
      </c>
      <c r="M18">
        <f>'Laporan Penjualan'!AL159</f>
        <v>749</v>
      </c>
      <c r="N18">
        <f>'Laporan Penjualan'!AM159</f>
        <v>844</v>
      </c>
      <c r="O18">
        <f>'Laporan Penjualan'!AN159</f>
        <v>802</v>
      </c>
      <c r="P18">
        <f>'Laporan Penjualan'!AK230</f>
        <v>564</v>
      </c>
      <c r="Q18">
        <f>'Laporan Penjualan'!AL230</f>
        <v>828</v>
      </c>
      <c r="R18">
        <f>'Laporan Penjualan'!AM230</f>
        <v>759</v>
      </c>
      <c r="S18">
        <f>'Laporan Penjualan'!AN230</f>
        <v>996</v>
      </c>
      <c r="T18">
        <f>'Laporan Penjualan'!AK300</f>
        <v>635</v>
      </c>
      <c r="U18">
        <f>'Laporan Penjualan'!AL300</f>
        <v>728</v>
      </c>
      <c r="V18">
        <f>'Laporan Penjualan'!AM300</f>
        <v>842</v>
      </c>
      <c r="W18">
        <f>'Laporan Penjualan'!AN300</f>
        <v>1277</v>
      </c>
      <c r="X18">
        <f>'Laporan Penjualan'!AK371</f>
        <v>665</v>
      </c>
      <c r="Y18">
        <f>'Laporan Penjualan'!AL371</f>
        <v>844</v>
      </c>
      <c r="Z18">
        <f>'Laporan Penjualan'!AM371</f>
        <v>844</v>
      </c>
      <c r="AA18">
        <f>'Laporan Penjualan'!AN371</f>
        <v>1071</v>
      </c>
    </row>
    <row r="19" spans="3:27" ht="15" x14ac:dyDescent="0.3">
      <c r="C19" s="7" t="s">
        <v>17</v>
      </c>
      <c r="D19">
        <f>'Laporan Penjualan'!AK19</f>
        <v>372</v>
      </c>
      <c r="E19">
        <f>'Laporan Penjualan'!AL19</f>
        <v>435</v>
      </c>
      <c r="F19">
        <f>'Laporan Penjualan'!AM19</f>
        <v>558</v>
      </c>
      <c r="G19">
        <f>'Laporan Penjualan'!AN19</f>
        <v>841</v>
      </c>
      <c r="H19">
        <f>'Laporan Penjualan'!AK89</f>
        <v>418</v>
      </c>
      <c r="I19">
        <f>'Laporan Penjualan'!AL89</f>
        <v>379</v>
      </c>
      <c r="J19" s="90">
        <f>'Laporan Penjualan'!AM89</f>
        <v>443</v>
      </c>
      <c r="K19">
        <f>'Laporan Penjualan'!AN89</f>
        <v>671</v>
      </c>
      <c r="L19">
        <f>'Laporan Penjualan'!AK160</f>
        <v>438</v>
      </c>
      <c r="M19">
        <f>'Laporan Penjualan'!AL160</f>
        <v>523</v>
      </c>
      <c r="N19">
        <f>'Laporan Penjualan'!AM160</f>
        <v>508</v>
      </c>
      <c r="O19">
        <f>'Laporan Penjualan'!AN160</f>
        <v>348</v>
      </c>
      <c r="P19">
        <f>'Laporan Penjualan'!AK231</f>
        <v>438</v>
      </c>
      <c r="Q19">
        <f>'Laporan Penjualan'!AL231</f>
        <v>520</v>
      </c>
      <c r="R19">
        <f>'Laporan Penjualan'!AM231</f>
        <v>454</v>
      </c>
      <c r="S19">
        <f>'Laporan Penjualan'!AN231</f>
        <v>756</v>
      </c>
      <c r="T19">
        <f>'Laporan Penjualan'!AK301</f>
        <v>367</v>
      </c>
      <c r="U19">
        <f>'Laporan Penjualan'!AL301</f>
        <v>321</v>
      </c>
      <c r="V19">
        <f>'Laporan Penjualan'!AM301</f>
        <v>459</v>
      </c>
      <c r="W19">
        <f>'Laporan Penjualan'!AN301</f>
        <v>836</v>
      </c>
      <c r="X19">
        <f>'Laporan Penjualan'!AK372</f>
        <v>411</v>
      </c>
      <c r="Y19">
        <f>'Laporan Penjualan'!AL372</f>
        <v>508</v>
      </c>
      <c r="Z19">
        <f>'Laporan Penjualan'!AM372</f>
        <v>508</v>
      </c>
      <c r="AA19">
        <f>'Laporan Penjualan'!AN372</f>
        <v>499</v>
      </c>
    </row>
    <row r="20" spans="3:27" ht="15" x14ac:dyDescent="0.3">
      <c r="C20" s="7" t="s">
        <v>18</v>
      </c>
      <c r="D20">
        <f>'Laporan Penjualan'!AK20</f>
        <v>158</v>
      </c>
      <c r="E20">
        <f>'Laporan Penjualan'!AL20</f>
        <v>69</v>
      </c>
      <c r="F20">
        <f>'Laporan Penjualan'!AM20</f>
        <v>11</v>
      </c>
      <c r="G20">
        <f>'Laporan Penjualan'!AN20</f>
        <v>35</v>
      </c>
      <c r="H20">
        <f>'Laporan Penjualan'!AK90</f>
        <v>130</v>
      </c>
      <c r="I20">
        <f>'Laporan Penjualan'!AL90</f>
        <v>14</v>
      </c>
      <c r="J20" s="90">
        <f>'Laporan Penjualan'!AM90</f>
        <v>155</v>
      </c>
      <c r="K20">
        <f>'Laporan Penjualan'!AN90</f>
        <v>69</v>
      </c>
      <c r="L20">
        <f>'Laporan Penjualan'!AK161</f>
        <v>69</v>
      </c>
      <c r="M20">
        <f>'Laporan Penjualan'!AL161</f>
        <v>26</v>
      </c>
      <c r="N20">
        <f>'Laporan Penjualan'!AM161</f>
        <v>158</v>
      </c>
      <c r="O20">
        <f>'Laporan Penjualan'!AN161</f>
        <v>19</v>
      </c>
      <c r="P20">
        <f>'Laporan Penjualan'!AK232</f>
        <v>23</v>
      </c>
      <c r="Q20">
        <f>'Laporan Penjualan'!AL232</f>
        <v>218</v>
      </c>
      <c r="R20">
        <f>'Laporan Penjualan'!AM232</f>
        <v>8</v>
      </c>
      <c r="S20">
        <f>'Laporan Penjualan'!AN232</f>
        <v>90</v>
      </c>
      <c r="T20">
        <f>'Laporan Penjualan'!AK302</f>
        <v>16</v>
      </c>
      <c r="U20">
        <f>'Laporan Penjualan'!AL302</f>
        <v>65</v>
      </c>
      <c r="V20">
        <f>'Laporan Penjualan'!AM302</f>
        <v>96</v>
      </c>
      <c r="W20">
        <f>'Laporan Penjualan'!AN302</f>
        <v>224</v>
      </c>
      <c r="X20">
        <f>'Laporan Penjualan'!AK373</f>
        <v>69</v>
      </c>
      <c r="Y20">
        <f>'Laporan Penjualan'!AL373</f>
        <v>158</v>
      </c>
      <c r="Z20">
        <f>'Laporan Penjualan'!AM373</f>
        <v>158</v>
      </c>
      <c r="AA20">
        <f>'Laporan Penjualan'!AN373</f>
        <v>104</v>
      </c>
    </row>
    <row r="21" spans="3:27" ht="15" x14ac:dyDescent="0.3">
      <c r="C21" s="7" t="s">
        <v>19</v>
      </c>
      <c r="D21">
        <f>'Laporan Penjualan'!AK21</f>
        <v>312</v>
      </c>
      <c r="E21">
        <f>'Laporan Penjualan'!AL21</f>
        <v>418</v>
      </c>
      <c r="F21">
        <f>'Laporan Penjualan'!AM21</f>
        <v>511</v>
      </c>
      <c r="G21">
        <f>'Laporan Penjualan'!AN21</f>
        <v>622</v>
      </c>
      <c r="H21">
        <f>'Laporan Penjualan'!AK91</f>
        <v>315</v>
      </c>
      <c r="I21">
        <f>'Laporan Penjualan'!AL91</f>
        <v>448</v>
      </c>
      <c r="J21" s="90">
        <f>'Laporan Penjualan'!AM91</f>
        <v>326</v>
      </c>
      <c r="K21">
        <f>'Laporan Penjualan'!AN91</f>
        <v>518</v>
      </c>
      <c r="L21">
        <f>'Laporan Penjualan'!AK162</f>
        <v>380</v>
      </c>
      <c r="M21">
        <f>'Laporan Penjualan'!AL162</f>
        <v>490</v>
      </c>
      <c r="N21">
        <f>'Laporan Penjualan'!AM162</f>
        <v>332</v>
      </c>
      <c r="O21">
        <f>'Laporan Penjualan'!AN162</f>
        <v>485</v>
      </c>
      <c r="P21">
        <f>'Laporan Penjualan'!AK233</f>
        <v>394</v>
      </c>
      <c r="Q21">
        <f>'Laporan Penjualan'!AL233</f>
        <v>278</v>
      </c>
      <c r="R21">
        <f>'Laporan Penjualan'!AM233</f>
        <v>411</v>
      </c>
      <c r="S21">
        <f>'Laporan Penjualan'!AN233</f>
        <v>659</v>
      </c>
      <c r="T21">
        <f>'Laporan Penjualan'!AK303</f>
        <v>348</v>
      </c>
      <c r="U21">
        <f>'Laporan Penjualan'!AL303</f>
        <v>400</v>
      </c>
      <c r="V21">
        <f>'Laporan Penjualan'!AM303</f>
        <v>415</v>
      </c>
      <c r="W21">
        <f>'Laporan Penjualan'!AN303</f>
        <v>499</v>
      </c>
      <c r="X21">
        <f>'Laporan Penjualan'!AK374</f>
        <v>332</v>
      </c>
      <c r="Y21">
        <f>'Laporan Penjualan'!AL374</f>
        <v>332</v>
      </c>
      <c r="Z21">
        <f>'Laporan Penjualan'!AM374</f>
        <v>332</v>
      </c>
      <c r="AA21">
        <f>'Laporan Penjualan'!AN374</f>
        <v>588</v>
      </c>
    </row>
    <row r="22" spans="3:27" ht="15" x14ac:dyDescent="0.3">
      <c r="C22" s="7" t="s">
        <v>20</v>
      </c>
      <c r="D22">
        <f>'Laporan Penjualan'!AK22</f>
        <v>273</v>
      </c>
      <c r="E22">
        <f>'Laporan Penjualan'!AL22</f>
        <v>489</v>
      </c>
      <c r="F22">
        <f>'Laporan Penjualan'!AM22</f>
        <v>527</v>
      </c>
      <c r="G22">
        <f>'Laporan Penjualan'!AN22</f>
        <v>631</v>
      </c>
      <c r="H22">
        <f>'Laporan Penjualan'!AK92</f>
        <v>342</v>
      </c>
      <c r="I22">
        <f>'Laporan Penjualan'!AL92</f>
        <v>445</v>
      </c>
      <c r="J22" s="90">
        <f>'Laporan Penjualan'!AM92</f>
        <v>348</v>
      </c>
      <c r="K22">
        <f>'Laporan Penjualan'!AN92</f>
        <v>583</v>
      </c>
      <c r="L22">
        <f>'Laporan Penjualan'!AK163</f>
        <v>397</v>
      </c>
      <c r="M22">
        <f>'Laporan Penjualan'!AL163</f>
        <v>411</v>
      </c>
      <c r="N22">
        <f>'Laporan Penjualan'!AM163</f>
        <v>333</v>
      </c>
      <c r="O22">
        <f>'Laporan Penjualan'!AN163</f>
        <v>524</v>
      </c>
      <c r="P22">
        <f>'Laporan Penjualan'!AK234</f>
        <v>326</v>
      </c>
      <c r="Q22">
        <f>'Laporan Penjualan'!AL234</f>
        <v>282</v>
      </c>
      <c r="R22">
        <f>'Laporan Penjualan'!AM234</f>
        <v>452</v>
      </c>
      <c r="S22">
        <f>'Laporan Penjualan'!AN234</f>
        <v>620</v>
      </c>
      <c r="T22">
        <f>'Laporan Penjualan'!AK304</f>
        <v>331</v>
      </c>
      <c r="U22">
        <f>'Laporan Penjualan'!AL304</f>
        <v>418</v>
      </c>
      <c r="V22">
        <f>'Laporan Penjualan'!AM304</f>
        <v>352</v>
      </c>
      <c r="W22">
        <f>'Laporan Penjualan'!AN304</f>
        <v>543</v>
      </c>
      <c r="X22">
        <f>'Laporan Penjualan'!AK375</f>
        <v>309</v>
      </c>
      <c r="Y22">
        <f>'Laporan Penjualan'!AL375</f>
        <v>333</v>
      </c>
      <c r="Z22">
        <f>'Laporan Penjualan'!AM375</f>
        <v>333</v>
      </c>
      <c r="AA22">
        <f>'Laporan Penjualan'!AN375</f>
        <v>565</v>
      </c>
    </row>
    <row r="23" spans="3:27" ht="15" x14ac:dyDescent="0.3">
      <c r="C23" s="7" t="s">
        <v>21</v>
      </c>
      <c r="D23">
        <f>'Laporan Penjualan'!AK23</f>
        <v>56</v>
      </c>
      <c r="E23">
        <f>'Laporan Penjualan'!AL23</f>
        <v>77</v>
      </c>
      <c r="F23">
        <f>'Laporan Penjualan'!AM23</f>
        <v>26</v>
      </c>
      <c r="G23">
        <f>'Laporan Penjualan'!AN23</f>
        <v>144</v>
      </c>
      <c r="H23">
        <f>'Laporan Penjualan'!AK93</f>
        <v>28</v>
      </c>
      <c r="I23">
        <f>'Laporan Penjualan'!AL93</f>
        <v>106</v>
      </c>
      <c r="J23" s="90">
        <f>'Laporan Penjualan'!AM93</f>
        <v>27</v>
      </c>
      <c r="K23">
        <f>'Laporan Penjualan'!AN93</f>
        <v>31</v>
      </c>
      <c r="L23">
        <f>'Laporan Penjualan'!AK164</f>
        <v>22</v>
      </c>
      <c r="M23">
        <f>'Laporan Penjualan'!AL164</f>
        <v>134</v>
      </c>
      <c r="N23">
        <f>'Laporan Penjualan'!AM164</f>
        <v>38</v>
      </c>
      <c r="O23">
        <f>'Laporan Penjualan'!AN164</f>
        <v>141</v>
      </c>
      <c r="P23">
        <f>'Laporan Penjualan'!AK235</f>
        <v>121</v>
      </c>
      <c r="Q23">
        <f>'Laporan Penjualan'!AL235</f>
        <v>42</v>
      </c>
      <c r="R23">
        <f>'Laporan Penjualan'!AM235</f>
        <v>16</v>
      </c>
      <c r="S23">
        <f>'Laporan Penjualan'!AN235</f>
        <v>137</v>
      </c>
      <c r="T23">
        <f>'Laporan Penjualan'!AK305</f>
        <v>46</v>
      </c>
      <c r="U23">
        <f>'Laporan Penjualan'!AL305</f>
        <v>79</v>
      </c>
      <c r="V23">
        <f>'Laporan Penjualan'!AM305</f>
        <v>21</v>
      </c>
      <c r="W23">
        <f>'Laporan Penjualan'!AN305</f>
        <v>65</v>
      </c>
      <c r="X23">
        <f>'Laporan Penjualan'!AK376</f>
        <v>54</v>
      </c>
      <c r="Y23">
        <f>'Laporan Penjualan'!AL376</f>
        <v>38</v>
      </c>
      <c r="Z23">
        <f>'Laporan Penjualan'!AM376</f>
        <v>38</v>
      </c>
      <c r="AA23">
        <f>'Laporan Penjualan'!AN376</f>
        <v>113</v>
      </c>
    </row>
    <row r="24" spans="3:27" ht="15" x14ac:dyDescent="0.3">
      <c r="C24" s="7" t="s">
        <v>22</v>
      </c>
      <c r="D24">
        <f>'Laporan Penjualan'!AK24</f>
        <v>121</v>
      </c>
      <c r="E24">
        <f>'Laporan Penjualan'!AL24</f>
        <v>79</v>
      </c>
      <c r="F24">
        <f>'Laporan Penjualan'!AM24</f>
        <v>77</v>
      </c>
      <c r="G24">
        <f>'Laporan Penjualan'!AN24</f>
        <v>135</v>
      </c>
      <c r="H24">
        <f>'Laporan Penjualan'!AK94</f>
        <v>84</v>
      </c>
      <c r="I24">
        <f>'Laporan Penjualan'!AL94</f>
        <v>122</v>
      </c>
      <c r="J24" s="90">
        <f>'Laporan Penjualan'!AM94</f>
        <v>90</v>
      </c>
      <c r="K24">
        <f>'Laporan Penjualan'!AN94</f>
        <v>77</v>
      </c>
      <c r="L24">
        <f>'Laporan Penjualan'!AK165</f>
        <v>83</v>
      </c>
      <c r="M24">
        <f>'Laporan Penjualan'!AL165</f>
        <v>93</v>
      </c>
      <c r="N24">
        <f>'Laporan Penjualan'!AM165</f>
        <v>86</v>
      </c>
      <c r="O24">
        <f>'Laporan Penjualan'!AN165</f>
        <v>131</v>
      </c>
      <c r="P24">
        <f>'Laporan Penjualan'!AK236</f>
        <v>81</v>
      </c>
      <c r="Q24">
        <f>'Laporan Penjualan'!AL236</f>
        <v>73</v>
      </c>
      <c r="R24">
        <f>'Laporan Penjualan'!AM236</f>
        <v>82</v>
      </c>
      <c r="S24">
        <f>'Laporan Penjualan'!AN236</f>
        <v>128</v>
      </c>
      <c r="T24">
        <f>'Laporan Penjualan'!AK306</f>
        <v>110</v>
      </c>
      <c r="U24">
        <f>'Laporan Penjualan'!AL306</f>
        <v>81</v>
      </c>
      <c r="V24">
        <f>'Laporan Penjualan'!AM306</f>
        <v>88</v>
      </c>
      <c r="W24">
        <f>'Laporan Penjualan'!AN306</f>
        <v>130</v>
      </c>
      <c r="X24">
        <f>'Laporan Penjualan'!AK377</f>
        <v>115</v>
      </c>
      <c r="Y24">
        <f>'Laporan Penjualan'!AL377</f>
        <v>86</v>
      </c>
      <c r="Z24">
        <f>'Laporan Penjualan'!AM377</f>
        <v>86</v>
      </c>
      <c r="AA24">
        <f>'Laporan Penjualan'!AN377</f>
        <v>144</v>
      </c>
    </row>
    <row r="25" spans="3:27" ht="15" x14ac:dyDescent="0.3">
      <c r="C25" s="7" t="s">
        <v>23</v>
      </c>
      <c r="D25">
        <f>'Laporan Penjualan'!AK25</f>
        <v>70</v>
      </c>
      <c r="E25">
        <f>'Laporan Penjualan'!AL25</f>
        <v>130</v>
      </c>
      <c r="F25">
        <f>'Laporan Penjualan'!AM25</f>
        <v>119</v>
      </c>
      <c r="G25">
        <f>'Laporan Penjualan'!AN25</f>
        <v>156</v>
      </c>
      <c r="H25">
        <f>'Laporan Penjualan'!AK95</f>
        <v>67</v>
      </c>
      <c r="I25">
        <f>'Laporan Penjualan'!AL95</f>
        <v>114</v>
      </c>
      <c r="J25" s="90">
        <f>'Laporan Penjualan'!AM95</f>
        <v>81</v>
      </c>
      <c r="K25">
        <f>'Laporan Penjualan'!AN95</f>
        <v>133</v>
      </c>
      <c r="L25">
        <f>'Laporan Penjualan'!AK166</f>
        <v>83</v>
      </c>
      <c r="M25">
        <f>'Laporan Penjualan'!AL166</f>
        <v>97</v>
      </c>
      <c r="N25">
        <f>'Laporan Penjualan'!AM166</f>
        <v>81</v>
      </c>
      <c r="O25">
        <f>'Laporan Penjualan'!AN166</f>
        <v>252</v>
      </c>
      <c r="P25">
        <f>'Laporan Penjualan'!AK237</f>
        <v>77</v>
      </c>
      <c r="Q25">
        <f>'Laporan Penjualan'!AL237</f>
        <v>81</v>
      </c>
      <c r="R25">
        <f>'Laporan Penjualan'!AM237</f>
        <v>97</v>
      </c>
      <c r="S25">
        <f>'Laporan Penjualan'!AN237</f>
        <v>136</v>
      </c>
      <c r="T25">
        <f>'Laporan Penjualan'!AK307</f>
        <v>77</v>
      </c>
      <c r="U25">
        <f>'Laporan Penjualan'!AL307</f>
        <v>105</v>
      </c>
      <c r="V25">
        <f>'Laporan Penjualan'!AM307</f>
        <v>94</v>
      </c>
      <c r="W25">
        <f>'Laporan Penjualan'!AN307</f>
        <v>118</v>
      </c>
      <c r="X25">
        <f>'Laporan Penjualan'!AK378</f>
        <v>70</v>
      </c>
      <c r="Y25">
        <f>'Laporan Penjualan'!AL378</f>
        <v>81</v>
      </c>
      <c r="Z25">
        <f>'Laporan Penjualan'!AM378</f>
        <v>81</v>
      </c>
      <c r="AA25">
        <f>'Laporan Penjualan'!AN378</f>
        <v>154</v>
      </c>
    </row>
    <row r="26" spans="3:27" ht="15" x14ac:dyDescent="0.3">
      <c r="C26" s="7" t="s">
        <v>24</v>
      </c>
      <c r="D26">
        <f>'Laporan Penjualan'!AK26</f>
        <v>66</v>
      </c>
      <c r="E26">
        <f>'Laporan Penjualan'!AL26</f>
        <v>92</v>
      </c>
      <c r="F26">
        <f>'Laporan Penjualan'!AM26</f>
        <v>91</v>
      </c>
      <c r="G26">
        <f>'Laporan Penjualan'!AN26</f>
        <v>127</v>
      </c>
      <c r="H26">
        <f>'Laporan Penjualan'!AK96</f>
        <v>61</v>
      </c>
      <c r="I26">
        <f>'Laporan Penjualan'!AL96</f>
        <v>81</v>
      </c>
      <c r="J26" s="90">
        <f>'Laporan Penjualan'!AM96</f>
        <v>75</v>
      </c>
      <c r="K26">
        <f>'Laporan Penjualan'!AN96</f>
        <v>106</v>
      </c>
      <c r="L26">
        <f>'Laporan Penjualan'!AK167</f>
        <v>71</v>
      </c>
      <c r="M26">
        <f>'Laporan Penjualan'!AL167</f>
        <v>89</v>
      </c>
      <c r="N26">
        <f>'Laporan Penjualan'!AM167</f>
        <v>75</v>
      </c>
      <c r="O26">
        <f>'Laporan Penjualan'!AN167</f>
        <v>84</v>
      </c>
      <c r="P26">
        <f>'Laporan Penjualan'!AK238</f>
        <v>74</v>
      </c>
      <c r="Q26">
        <f>'Laporan Penjualan'!AL238</f>
        <v>75</v>
      </c>
      <c r="R26">
        <f>'Laporan Penjualan'!AM238</f>
        <v>82</v>
      </c>
      <c r="S26">
        <f>'Laporan Penjualan'!AN238</f>
        <v>124</v>
      </c>
      <c r="T26">
        <f>'Laporan Penjualan'!AK308</f>
        <v>58</v>
      </c>
      <c r="U26">
        <f>'Laporan Penjualan'!AL308</f>
        <v>76</v>
      </c>
      <c r="V26">
        <f>'Laporan Penjualan'!AM308</f>
        <v>82</v>
      </c>
      <c r="W26">
        <f>'Laporan Penjualan'!AN308</f>
        <v>109</v>
      </c>
      <c r="X26">
        <f>'Laporan Penjualan'!AK379</f>
        <v>58</v>
      </c>
      <c r="Y26">
        <f>'Laporan Penjualan'!AL379</f>
        <v>75</v>
      </c>
      <c r="Z26">
        <f>'Laporan Penjualan'!AM379</f>
        <v>75</v>
      </c>
      <c r="AA26">
        <f>'Laporan Penjualan'!AN379</f>
        <v>116</v>
      </c>
    </row>
    <row r="27" spans="3:27" ht="15" x14ac:dyDescent="0.3">
      <c r="C27" s="7" t="s">
        <v>25</v>
      </c>
      <c r="D27">
        <f>'Laporan Penjualan'!AK27</f>
        <v>160</v>
      </c>
      <c r="E27">
        <f>'Laporan Penjualan'!AL27</f>
        <v>121</v>
      </c>
      <c r="F27">
        <f>'Laporan Penjualan'!AM27</f>
        <v>136</v>
      </c>
      <c r="G27">
        <f>'Laporan Penjualan'!AN27</f>
        <v>154</v>
      </c>
      <c r="H27">
        <f>'Laporan Penjualan'!AK97</f>
        <v>139</v>
      </c>
      <c r="I27">
        <f>'Laporan Penjualan'!AL97</f>
        <v>165</v>
      </c>
      <c r="J27" s="90">
        <f>'Laporan Penjualan'!AM97</f>
        <v>104</v>
      </c>
      <c r="K27">
        <f>'Laporan Penjualan'!AN97</f>
        <v>169</v>
      </c>
      <c r="L27">
        <f>'Laporan Penjualan'!AK168</f>
        <v>137</v>
      </c>
      <c r="M27">
        <f>'Laporan Penjualan'!AL168</f>
        <v>108</v>
      </c>
      <c r="N27">
        <f>'Laporan Penjualan'!AM168</f>
        <v>104</v>
      </c>
      <c r="O27">
        <f>'Laporan Penjualan'!AN168</f>
        <v>171</v>
      </c>
      <c r="P27">
        <f>'Laporan Penjualan'!AK239</f>
        <v>88</v>
      </c>
      <c r="Q27">
        <f>'Laporan Penjualan'!AL239</f>
        <v>104</v>
      </c>
      <c r="R27">
        <f>'Laporan Penjualan'!AM239</f>
        <v>141</v>
      </c>
      <c r="S27">
        <f>'Laporan Penjualan'!AN239</f>
        <v>193</v>
      </c>
      <c r="T27">
        <f>'Laporan Penjualan'!AK309</f>
        <v>172</v>
      </c>
      <c r="U27">
        <f>'Laporan Penjualan'!AL309</f>
        <v>108</v>
      </c>
      <c r="V27">
        <f>'Laporan Penjualan'!AM309</f>
        <v>132</v>
      </c>
      <c r="W27">
        <f>'Laporan Penjualan'!AN309</f>
        <v>160</v>
      </c>
      <c r="X27">
        <f>'Laporan Penjualan'!AK380</f>
        <v>185</v>
      </c>
      <c r="Y27">
        <f>'Laporan Penjualan'!AL380</f>
        <v>104</v>
      </c>
      <c r="Z27">
        <f>'Laporan Penjualan'!AM380</f>
        <v>104</v>
      </c>
      <c r="AA27">
        <f>'Laporan Penjualan'!AN380</f>
        <v>201</v>
      </c>
    </row>
    <row r="28" spans="3:27" ht="15" x14ac:dyDescent="0.3">
      <c r="C28" s="7" t="s">
        <v>26</v>
      </c>
      <c r="D28">
        <f>'Laporan Penjualan'!AK28</f>
        <v>194</v>
      </c>
      <c r="E28">
        <f>'Laporan Penjualan'!AL28</f>
        <v>198</v>
      </c>
      <c r="F28">
        <f>'Laporan Penjualan'!AM28</f>
        <v>159</v>
      </c>
      <c r="G28">
        <f>'Laporan Penjualan'!AN28</f>
        <v>274</v>
      </c>
      <c r="H28">
        <f>'Laporan Penjualan'!AK98</f>
        <v>210</v>
      </c>
      <c r="I28">
        <f>'Laporan Penjualan'!AL98</f>
        <v>191</v>
      </c>
      <c r="J28" s="90">
        <f>'Laporan Penjualan'!AM98</f>
        <v>204</v>
      </c>
      <c r="K28">
        <f>'Laporan Penjualan'!AN98</f>
        <v>202</v>
      </c>
      <c r="L28">
        <f>'Laporan Penjualan'!AK169</f>
        <v>182</v>
      </c>
      <c r="M28">
        <f>'Laporan Penjualan'!AL169</f>
        <v>206</v>
      </c>
      <c r="N28">
        <f>'Laporan Penjualan'!AM169</f>
        <v>204</v>
      </c>
      <c r="O28">
        <f>'Laporan Penjualan'!AN169</f>
        <v>213</v>
      </c>
      <c r="P28">
        <f>'Laporan Penjualan'!AK240</f>
        <v>171</v>
      </c>
      <c r="Q28">
        <f>'Laporan Penjualan'!AL240</f>
        <v>204</v>
      </c>
      <c r="R28">
        <f>'Laporan Penjualan'!AM240</f>
        <v>152</v>
      </c>
      <c r="S28">
        <f>'Laporan Penjualan'!AN240</f>
        <v>298</v>
      </c>
      <c r="T28">
        <f>'Laporan Penjualan'!AK310</f>
        <v>146</v>
      </c>
      <c r="U28">
        <f>'Laporan Penjualan'!AL310</f>
        <v>214</v>
      </c>
      <c r="V28">
        <f>'Laporan Penjualan'!AM310</f>
        <v>143</v>
      </c>
      <c r="W28">
        <f>'Laporan Penjualan'!AN310</f>
        <v>338</v>
      </c>
      <c r="X28">
        <f>'Laporan Penjualan'!AK381</f>
        <v>195</v>
      </c>
      <c r="Y28">
        <f>'Laporan Penjualan'!AL381</f>
        <v>204</v>
      </c>
      <c r="Z28">
        <f>'Laporan Penjualan'!AM381</f>
        <v>204</v>
      </c>
      <c r="AA28">
        <f>'Laporan Penjualan'!AN381</f>
        <v>241</v>
      </c>
    </row>
    <row r="29" spans="3:27" ht="15" x14ac:dyDescent="0.3">
      <c r="C29" s="7" t="s">
        <v>27</v>
      </c>
      <c r="D29">
        <f>'Laporan Penjualan'!AK29</f>
        <v>38</v>
      </c>
      <c r="E29">
        <f>'Laporan Penjualan'!AL29</f>
        <v>24</v>
      </c>
      <c r="F29">
        <f>'Laporan Penjualan'!AM29</f>
        <v>33</v>
      </c>
      <c r="G29">
        <f>'Laporan Penjualan'!AN29</f>
        <v>46</v>
      </c>
      <c r="H29">
        <f>'Laporan Penjualan'!AK99</f>
        <v>27</v>
      </c>
      <c r="I29">
        <f>'Laporan Penjualan'!AL99</f>
        <v>32</v>
      </c>
      <c r="J29" s="90">
        <f>'Laporan Penjualan'!AM99</f>
        <v>31</v>
      </c>
      <c r="K29">
        <f>'Laporan Penjualan'!AN99</f>
        <v>34</v>
      </c>
      <c r="L29">
        <f>'Laporan Penjualan'!AK170</f>
        <v>27</v>
      </c>
      <c r="M29">
        <f>'Laporan Penjualan'!AL170</f>
        <v>30</v>
      </c>
      <c r="N29">
        <f>'Laporan Penjualan'!AM170</f>
        <v>30</v>
      </c>
      <c r="O29">
        <f>'Laporan Penjualan'!AN170</f>
        <v>62</v>
      </c>
      <c r="P29">
        <f>'Laporan Penjualan'!AK241</f>
        <v>26</v>
      </c>
      <c r="Q29">
        <f>'Laporan Penjualan'!AL241</f>
        <v>30</v>
      </c>
      <c r="R29">
        <f>'Laporan Penjualan'!AM241</f>
        <v>27</v>
      </c>
      <c r="S29">
        <f>'Laporan Penjualan'!AN241</f>
        <v>46</v>
      </c>
      <c r="T29">
        <f>'Laporan Penjualan'!AK311</f>
        <v>29</v>
      </c>
      <c r="U29">
        <f>'Laporan Penjualan'!AL311</f>
        <v>24</v>
      </c>
      <c r="V29">
        <f>'Laporan Penjualan'!AM311</f>
        <v>29</v>
      </c>
      <c r="W29">
        <f>'Laporan Penjualan'!AN311</f>
        <v>45</v>
      </c>
      <c r="X29">
        <f>'Laporan Penjualan'!AK382</f>
        <v>34</v>
      </c>
      <c r="Y29">
        <f>'Laporan Penjualan'!AL382</f>
        <v>30</v>
      </c>
      <c r="Z29">
        <f>'Laporan Penjualan'!AM382</f>
        <v>30</v>
      </c>
      <c r="AA29">
        <f>'Laporan Penjualan'!AN382</f>
        <v>45</v>
      </c>
    </row>
    <row r="30" spans="3:27" ht="15" x14ac:dyDescent="0.3">
      <c r="C30" s="7" t="s">
        <v>28</v>
      </c>
      <c r="D30">
        <f>'Laporan Penjualan'!AK30</f>
        <v>41</v>
      </c>
      <c r="E30">
        <f>'Laporan Penjualan'!AL30</f>
        <v>36</v>
      </c>
      <c r="F30">
        <f>'Laporan Penjualan'!AM30</f>
        <v>28</v>
      </c>
      <c r="G30">
        <f>'Laporan Penjualan'!AN30</f>
        <v>66</v>
      </c>
      <c r="H30">
        <f>'Laporan Penjualan'!AK100</f>
        <v>35</v>
      </c>
      <c r="I30">
        <f>'Laporan Penjualan'!AL100</f>
        <v>43</v>
      </c>
      <c r="J30" s="90">
        <f>'Laporan Penjualan'!AM100</f>
        <v>32</v>
      </c>
      <c r="K30">
        <f>'Laporan Penjualan'!AN100</f>
        <v>36</v>
      </c>
      <c r="L30">
        <f>'Laporan Penjualan'!AK171</f>
        <v>33</v>
      </c>
      <c r="M30">
        <f>'Laporan Penjualan'!AL171</f>
        <v>37</v>
      </c>
      <c r="N30">
        <f>'Laporan Penjualan'!AM171</f>
        <v>31</v>
      </c>
      <c r="O30">
        <f>'Laporan Penjualan'!AN171</f>
        <v>63</v>
      </c>
      <c r="P30">
        <f>'Laporan Penjualan'!AK242</f>
        <v>32</v>
      </c>
      <c r="Q30">
        <f>'Laporan Penjualan'!AL242</f>
        <v>31</v>
      </c>
      <c r="R30">
        <f>'Laporan Penjualan'!AM242</f>
        <v>31</v>
      </c>
      <c r="S30">
        <f>'Laporan Penjualan'!AN242</f>
        <v>53</v>
      </c>
      <c r="T30">
        <f>'Laporan Penjualan'!AK312</f>
        <v>37</v>
      </c>
      <c r="U30">
        <f>'Laporan Penjualan'!AL312</f>
        <v>34</v>
      </c>
      <c r="V30">
        <f>'Laporan Penjualan'!AM312</f>
        <v>31</v>
      </c>
      <c r="W30">
        <f>'Laporan Penjualan'!AN312</f>
        <v>48</v>
      </c>
      <c r="X30">
        <f>'Laporan Penjualan'!AK383</f>
        <v>37</v>
      </c>
      <c r="Y30">
        <f>'Laporan Penjualan'!AL383</f>
        <v>31</v>
      </c>
      <c r="Z30">
        <f>'Laporan Penjualan'!AM383</f>
        <v>31</v>
      </c>
      <c r="AA30">
        <f>'Laporan Penjualan'!AN383</f>
        <v>51</v>
      </c>
    </row>
    <row r="31" spans="3:27" ht="15" x14ac:dyDescent="0.3">
      <c r="C31" s="7" t="s">
        <v>29</v>
      </c>
      <c r="D31">
        <f>'Laporan Penjualan'!AK31</f>
        <v>29</v>
      </c>
      <c r="E31">
        <f>'Laporan Penjualan'!AL31</f>
        <v>30</v>
      </c>
      <c r="F31">
        <f>'Laporan Penjualan'!AM31</f>
        <v>48</v>
      </c>
      <c r="G31">
        <f>'Laporan Penjualan'!AN31</f>
        <v>71</v>
      </c>
      <c r="H31">
        <f>'Laporan Penjualan'!AK101</f>
        <v>46</v>
      </c>
      <c r="I31">
        <f>'Laporan Penjualan'!AL101</f>
        <v>27</v>
      </c>
      <c r="J31" s="90">
        <f>'Laporan Penjualan'!AM101</f>
        <v>37</v>
      </c>
      <c r="K31">
        <f>'Laporan Penjualan'!AN101</f>
        <v>51</v>
      </c>
      <c r="L31">
        <f>'Laporan Penjualan'!AK172</f>
        <v>42</v>
      </c>
      <c r="M31">
        <f>'Laporan Penjualan'!AL172</f>
        <v>48</v>
      </c>
      <c r="N31">
        <f>'Laporan Penjualan'!AM172</f>
        <v>41</v>
      </c>
      <c r="O31">
        <f>'Laporan Penjualan'!AN172</f>
        <v>31</v>
      </c>
      <c r="P31">
        <f>'Laporan Penjualan'!AK243</f>
        <v>39</v>
      </c>
      <c r="Q31">
        <f>'Laporan Penjualan'!AL243</f>
        <v>42</v>
      </c>
      <c r="R31">
        <f>'Laporan Penjualan'!AM243</f>
        <v>38</v>
      </c>
      <c r="S31">
        <f>'Laporan Penjualan'!AN243</f>
        <v>74</v>
      </c>
      <c r="T31">
        <f>'Laporan Penjualan'!AK313</f>
        <v>32</v>
      </c>
      <c r="U31">
        <f>'Laporan Penjualan'!AL313</f>
        <v>29</v>
      </c>
      <c r="V31">
        <f>'Laporan Penjualan'!AM313</f>
        <v>40</v>
      </c>
      <c r="W31">
        <f>'Laporan Penjualan'!AN313</f>
        <v>70</v>
      </c>
      <c r="X31">
        <f>'Laporan Penjualan'!AK384</f>
        <v>36</v>
      </c>
      <c r="Y31">
        <f>'Laporan Penjualan'!AL384</f>
        <v>41</v>
      </c>
      <c r="Z31">
        <f>'Laporan Penjualan'!AM384</f>
        <v>41</v>
      </c>
      <c r="AA31">
        <f>'Laporan Penjualan'!AN384</f>
        <v>37</v>
      </c>
    </row>
    <row r="32" spans="3:27" ht="15" x14ac:dyDescent="0.3">
      <c r="C32" s="7" t="s">
        <v>30</v>
      </c>
      <c r="D32">
        <f>'Laporan Penjualan'!AK32</f>
        <v>68</v>
      </c>
      <c r="E32">
        <f>'Laporan Penjualan'!AL32</f>
        <v>78</v>
      </c>
      <c r="F32">
        <f>'Laporan Penjualan'!AM32</f>
        <v>79</v>
      </c>
      <c r="G32">
        <f>'Laporan Penjualan'!AN32</f>
        <v>122</v>
      </c>
      <c r="H32">
        <f>'Laporan Penjualan'!AK102</f>
        <v>72</v>
      </c>
      <c r="I32">
        <f>'Laporan Penjualan'!AL102</f>
        <v>90</v>
      </c>
      <c r="J32" s="90">
        <f>'Laporan Penjualan'!AM102</f>
        <v>67</v>
      </c>
      <c r="K32">
        <f>'Laporan Penjualan'!AN102</f>
        <v>85</v>
      </c>
      <c r="L32">
        <f>'Laporan Penjualan'!AK173</f>
        <v>72</v>
      </c>
      <c r="M32">
        <f>'Laporan Penjualan'!AL173</f>
        <v>79</v>
      </c>
      <c r="N32">
        <f>'Laporan Penjualan'!AM173</f>
        <v>66</v>
      </c>
      <c r="O32">
        <f>'Laporan Penjualan'!AN173</f>
        <v>90</v>
      </c>
      <c r="P32">
        <f>'Laporan Penjualan'!AK244</f>
        <v>65</v>
      </c>
      <c r="Q32">
        <f>'Laporan Penjualan'!AL244</f>
        <v>53</v>
      </c>
      <c r="R32">
        <f>'Laporan Penjualan'!AM244</f>
        <v>72</v>
      </c>
      <c r="S32">
        <f>'Laporan Penjualan'!AN244</f>
        <v>119</v>
      </c>
      <c r="T32">
        <f>'Laporan Penjualan'!AK314</f>
        <v>74</v>
      </c>
      <c r="U32">
        <f>'Laporan Penjualan'!AL314</f>
        <v>72</v>
      </c>
      <c r="V32">
        <f>'Laporan Penjualan'!AM314</f>
        <v>66</v>
      </c>
      <c r="W32">
        <f>'Laporan Penjualan'!AN314</f>
        <v>108</v>
      </c>
      <c r="X32">
        <f>'Laporan Penjualan'!AK385</f>
        <v>72</v>
      </c>
      <c r="Y32">
        <f>'Laporan Penjualan'!AL385</f>
        <v>66</v>
      </c>
      <c r="Z32">
        <f>'Laporan Penjualan'!AM385</f>
        <v>66</v>
      </c>
      <c r="AA32">
        <f>'Laporan Penjualan'!AN385</f>
        <v>111</v>
      </c>
    </row>
    <row r="33" spans="3:27" ht="15" x14ac:dyDescent="0.3">
      <c r="C33" s="7" t="s">
        <v>31</v>
      </c>
      <c r="D33">
        <f>'Laporan Penjualan'!AK33</f>
        <v>81</v>
      </c>
      <c r="E33">
        <f>'Laporan Penjualan'!AL33</f>
        <v>69</v>
      </c>
      <c r="F33">
        <f>'Laporan Penjualan'!AM33</f>
        <v>60</v>
      </c>
      <c r="G33">
        <f>'Laporan Penjualan'!AN33</f>
        <v>120</v>
      </c>
      <c r="H33">
        <f>'Laporan Penjualan'!AK103</f>
        <v>89</v>
      </c>
      <c r="I33">
        <f>'Laporan Penjualan'!AL103</f>
        <v>88</v>
      </c>
      <c r="J33" s="90">
        <f>'Laporan Penjualan'!AM103</f>
        <v>69</v>
      </c>
      <c r="K33">
        <f>'Laporan Penjualan'!AN103</f>
        <v>70</v>
      </c>
      <c r="L33">
        <f>'Laporan Penjualan'!AK174</f>
        <v>73</v>
      </c>
      <c r="M33">
        <f>'Laporan Penjualan'!AL174</f>
        <v>80</v>
      </c>
      <c r="N33">
        <f>'Laporan Penjualan'!AM174</f>
        <v>75</v>
      </c>
      <c r="O33">
        <f>'Laporan Penjualan'!AN174</f>
        <v>98</v>
      </c>
      <c r="P33">
        <f>'Laporan Penjualan'!AK245</f>
        <v>64</v>
      </c>
      <c r="Q33">
        <f>'Laporan Penjualan'!AL245</f>
        <v>70</v>
      </c>
      <c r="R33">
        <f>'Laporan Penjualan'!AM245</f>
        <v>57</v>
      </c>
      <c r="S33">
        <f>'Laporan Penjualan'!AN245</f>
        <v>119</v>
      </c>
      <c r="T33">
        <f>'Laporan Penjualan'!AK315</f>
        <v>78</v>
      </c>
      <c r="U33">
        <f>'Laporan Penjualan'!AL315</f>
        <v>72</v>
      </c>
      <c r="V33">
        <f>'Laporan Penjualan'!AM315</f>
        <v>55</v>
      </c>
      <c r="W33">
        <f>'Laporan Penjualan'!AN315</f>
        <v>129</v>
      </c>
      <c r="X33">
        <f>'Laporan Penjualan'!AK386</f>
        <v>75</v>
      </c>
      <c r="Y33">
        <f>'Laporan Penjualan'!AL386</f>
        <v>75</v>
      </c>
      <c r="Z33">
        <f>'Laporan Penjualan'!AM386</f>
        <v>75</v>
      </c>
      <c r="AA33">
        <f>'Laporan Penjualan'!AN386</f>
        <v>101</v>
      </c>
    </row>
    <row r="34" spans="3:27" ht="15" x14ac:dyDescent="0.3">
      <c r="C34" s="7" t="s">
        <v>32</v>
      </c>
      <c r="D34">
        <f>'Laporan Penjualan'!AK34</f>
        <v>93</v>
      </c>
      <c r="E34">
        <f>'Laporan Penjualan'!AL34</f>
        <v>101</v>
      </c>
      <c r="F34">
        <f>'Laporan Penjualan'!AM34</f>
        <v>75</v>
      </c>
      <c r="G34">
        <f>'Laporan Penjualan'!AN34</f>
        <v>130</v>
      </c>
      <c r="H34">
        <f>'Laporan Penjualan'!AK104</f>
        <v>95</v>
      </c>
      <c r="I34">
        <f>'Laporan Penjualan'!AL104</f>
        <v>86</v>
      </c>
      <c r="J34" s="90">
        <f>'Laporan Penjualan'!AM104</f>
        <v>84</v>
      </c>
      <c r="K34">
        <f>'Laporan Penjualan'!AN104</f>
        <v>111</v>
      </c>
      <c r="L34">
        <f>'Laporan Penjualan'!AK175</f>
        <v>83</v>
      </c>
      <c r="M34">
        <f>'Laporan Penjualan'!AL175</f>
        <v>91</v>
      </c>
      <c r="N34">
        <f>'Laporan Penjualan'!AM175</f>
        <v>84</v>
      </c>
      <c r="O34">
        <f>'Laporan Penjualan'!AN175</f>
        <v>94</v>
      </c>
      <c r="P34">
        <f>'Laporan Penjualan'!AK246</f>
        <v>78</v>
      </c>
      <c r="Q34">
        <f>'Laporan Penjualan'!AL246</f>
        <v>107</v>
      </c>
      <c r="R34">
        <f>'Laporan Penjualan'!AM246</f>
        <v>72</v>
      </c>
      <c r="S34">
        <f>'Laporan Penjualan'!AN246</f>
        <v>138</v>
      </c>
      <c r="T34">
        <f>'Laporan Penjualan'!AK316</f>
        <v>72</v>
      </c>
      <c r="U34">
        <f>'Laporan Penjualan'!AL316</f>
        <v>83</v>
      </c>
      <c r="V34">
        <f>'Laporan Penjualan'!AM316</f>
        <v>72</v>
      </c>
      <c r="W34">
        <f>'Laporan Penjualan'!AN316</f>
        <v>135</v>
      </c>
      <c r="X34">
        <f>'Laporan Penjualan'!AK387</f>
        <v>89</v>
      </c>
      <c r="Y34">
        <f>'Laporan Penjualan'!AL387</f>
        <v>84</v>
      </c>
      <c r="Z34">
        <f>'Laporan Penjualan'!AM387</f>
        <v>84</v>
      </c>
      <c r="AA34">
        <f>'Laporan Penjualan'!AN387</f>
        <v>109</v>
      </c>
    </row>
    <row r="35" spans="3:27" ht="15" x14ac:dyDescent="0.3">
      <c r="C35" s="7" t="s">
        <v>33</v>
      </c>
      <c r="D35">
        <f>'Laporan Penjualan'!AK35</f>
        <v>68</v>
      </c>
      <c r="E35">
        <f>'Laporan Penjualan'!AL35</f>
        <v>108</v>
      </c>
      <c r="F35">
        <f>'Laporan Penjualan'!AM35</f>
        <v>73</v>
      </c>
      <c r="G35">
        <f>'Laporan Penjualan'!AN35</f>
        <v>145</v>
      </c>
      <c r="H35">
        <f>'Laporan Penjualan'!AK105</f>
        <v>59</v>
      </c>
      <c r="I35">
        <f>'Laporan Penjualan'!AL105</f>
        <v>109</v>
      </c>
      <c r="J35" s="90">
        <f>'Laporan Penjualan'!AM105</f>
        <v>70</v>
      </c>
      <c r="K35">
        <f>'Laporan Penjualan'!AN105</f>
        <v>98</v>
      </c>
      <c r="L35">
        <f>'Laporan Penjualan'!AK176</f>
        <v>68</v>
      </c>
      <c r="M35">
        <f>'Laporan Penjualan'!AL176</f>
        <v>99</v>
      </c>
      <c r="N35">
        <f>'Laporan Penjualan'!AM176</f>
        <v>68</v>
      </c>
      <c r="O35">
        <f>'Laporan Penjualan'!AN176</f>
        <v>123</v>
      </c>
      <c r="P35">
        <f>'Laporan Penjualan'!AK247</f>
        <v>86</v>
      </c>
      <c r="Q35">
        <f>'Laporan Penjualan'!AL247</f>
        <v>68</v>
      </c>
      <c r="R35">
        <f>'Laporan Penjualan'!AM247</f>
        <v>75</v>
      </c>
      <c r="S35">
        <f>'Laporan Penjualan'!AN247</f>
        <v>134</v>
      </c>
      <c r="T35">
        <f>'Laporan Penjualan'!AK317</f>
        <v>93</v>
      </c>
      <c r="U35">
        <f>'Laporan Penjualan'!AL317</f>
        <v>68</v>
      </c>
      <c r="V35">
        <f>'Laporan Penjualan'!AM317</f>
        <v>78</v>
      </c>
      <c r="W35">
        <f>'Laporan Penjualan'!AN317</f>
        <v>103</v>
      </c>
      <c r="X35">
        <f>'Laporan Penjualan'!AK388</f>
        <v>65</v>
      </c>
      <c r="Y35">
        <f>'Laporan Penjualan'!AL388</f>
        <v>68</v>
      </c>
      <c r="Z35">
        <f>'Laporan Penjualan'!AM388</f>
        <v>68</v>
      </c>
      <c r="AA35">
        <f>'Laporan Penjualan'!AN388</f>
        <v>137</v>
      </c>
    </row>
    <row r="36" spans="3:27" ht="15" x14ac:dyDescent="0.3">
      <c r="C36" s="7" t="s">
        <v>34</v>
      </c>
      <c r="D36">
        <f>'Laporan Penjualan'!AK36</f>
        <v>74</v>
      </c>
      <c r="E36">
        <f>'Laporan Penjualan'!AL36</f>
        <v>61</v>
      </c>
      <c r="F36">
        <f>'Laporan Penjualan'!AM36</f>
        <v>64</v>
      </c>
      <c r="G36">
        <f>'Laporan Penjualan'!AN36</f>
        <v>125</v>
      </c>
      <c r="H36">
        <f>'Laporan Penjualan'!AK106</f>
        <v>73</v>
      </c>
      <c r="I36">
        <f>'Laporan Penjualan'!AL106</f>
        <v>71</v>
      </c>
      <c r="J36" s="90">
        <f>'Laporan Penjualan'!AM106</f>
        <v>58</v>
      </c>
      <c r="K36">
        <f>'Laporan Penjualan'!AN106</f>
        <v>72</v>
      </c>
      <c r="L36">
        <f>'Laporan Penjualan'!AK177</f>
        <v>63</v>
      </c>
      <c r="M36">
        <f>'Laporan Penjualan'!AL177</f>
        <v>90</v>
      </c>
      <c r="N36">
        <f>'Laporan Penjualan'!AM177</f>
        <v>63</v>
      </c>
      <c r="O36">
        <f>'Laporan Penjualan'!AN177</f>
        <v>81</v>
      </c>
      <c r="P36">
        <f>'Laporan Penjualan'!AK248</f>
        <v>75</v>
      </c>
      <c r="Q36">
        <f>'Laporan Penjualan'!AL248</f>
        <v>63</v>
      </c>
      <c r="R36">
        <f>'Laporan Penjualan'!AM248</f>
        <v>53</v>
      </c>
      <c r="S36">
        <f>'Laporan Penjualan'!AN248</f>
        <v>122</v>
      </c>
      <c r="T36">
        <f>'Laporan Penjualan'!AK318</f>
        <v>57</v>
      </c>
      <c r="U36">
        <f>'Laporan Penjualan'!AL318</f>
        <v>64</v>
      </c>
      <c r="V36">
        <f>'Laporan Penjualan'!AM318</f>
        <v>58</v>
      </c>
      <c r="W36">
        <f>'Laporan Penjualan'!AN318</f>
        <v>102</v>
      </c>
      <c r="X36">
        <f>'Laporan Penjualan'!AK389</f>
        <v>62</v>
      </c>
      <c r="Y36">
        <f>'Laporan Penjualan'!AL389</f>
        <v>63</v>
      </c>
      <c r="Z36">
        <f>'Laporan Penjualan'!AM389</f>
        <v>63</v>
      </c>
      <c r="AA36">
        <f>'Laporan Penjualan'!AN389</f>
        <v>89</v>
      </c>
    </row>
    <row r="37" spans="3:27" ht="15" x14ac:dyDescent="0.3">
      <c r="C37" s="7" t="s">
        <v>35</v>
      </c>
      <c r="D37">
        <f>'Laporan Penjualan'!AK37</f>
        <v>59</v>
      </c>
      <c r="E37">
        <f>'Laporan Penjualan'!AL37</f>
        <v>45</v>
      </c>
      <c r="F37">
        <f>'Laporan Penjualan'!AM37</f>
        <v>40</v>
      </c>
      <c r="G37">
        <f>'Laporan Penjualan'!AN37</f>
        <v>36</v>
      </c>
      <c r="H37">
        <f>'Laporan Penjualan'!AK107</f>
        <v>71</v>
      </c>
      <c r="I37">
        <f>'Laporan Penjualan'!AL107</f>
        <v>51</v>
      </c>
      <c r="J37" s="90">
        <f>'Laporan Penjualan'!AM107</f>
        <v>48</v>
      </c>
      <c r="K37">
        <f>'Laporan Penjualan'!AN107</f>
        <v>43</v>
      </c>
      <c r="L37">
        <f>'Laporan Penjualan'!AK178</f>
        <v>60</v>
      </c>
      <c r="M37">
        <f>'Laporan Penjualan'!AL178</f>
        <v>30</v>
      </c>
      <c r="N37">
        <f>'Laporan Penjualan'!AM178</f>
        <v>53</v>
      </c>
      <c r="O37">
        <f>'Laporan Penjualan'!AN178</f>
        <v>51</v>
      </c>
      <c r="P37">
        <f>'Laporan Penjualan'!AK249</f>
        <v>21</v>
      </c>
      <c r="Q37">
        <f>'Laporan Penjualan'!AL249</f>
        <v>53</v>
      </c>
      <c r="R37">
        <f>'Laporan Penjualan'!AM249</f>
        <v>50</v>
      </c>
      <c r="S37">
        <f>'Laporan Penjualan'!AN249</f>
        <v>57</v>
      </c>
      <c r="T37">
        <f>'Laporan Penjualan'!AK319</f>
        <v>28</v>
      </c>
      <c r="U37">
        <f>'Laporan Penjualan'!AL319</f>
        <v>74</v>
      </c>
      <c r="V37">
        <f>'Laporan Penjualan'!AM319</f>
        <v>45</v>
      </c>
      <c r="W37">
        <f>'Laporan Penjualan'!AN319</f>
        <v>77</v>
      </c>
      <c r="X37">
        <f>'Laporan Penjualan'!AK390</f>
        <v>53</v>
      </c>
      <c r="Y37">
        <f>'Laporan Penjualan'!AL390</f>
        <v>53</v>
      </c>
      <c r="Z37">
        <f>'Laporan Penjualan'!AM390</f>
        <v>53</v>
      </c>
      <c r="AA37">
        <f>'Laporan Penjualan'!AN390</f>
        <v>60</v>
      </c>
    </row>
    <row r="38" spans="3:27" ht="15" x14ac:dyDescent="0.3">
      <c r="C38" s="7" t="s">
        <v>36</v>
      </c>
      <c r="D38">
        <f>'Laporan Penjualan'!AK38</f>
        <v>57</v>
      </c>
      <c r="E38">
        <f>'Laporan Penjualan'!AL38</f>
        <v>28</v>
      </c>
      <c r="F38">
        <f>'Laporan Penjualan'!AM38</f>
        <v>32</v>
      </c>
      <c r="G38">
        <f>'Laporan Penjualan'!AN38</f>
        <v>45</v>
      </c>
      <c r="H38">
        <f>'Laporan Penjualan'!AK108</f>
        <v>44</v>
      </c>
      <c r="I38">
        <f>'Laporan Penjualan'!AL108</f>
        <v>43</v>
      </c>
      <c r="J38" s="90">
        <f>'Laporan Penjualan'!AM108</f>
        <v>37</v>
      </c>
      <c r="K38">
        <f>'Laporan Penjualan'!AN108</f>
        <v>33</v>
      </c>
      <c r="L38">
        <f>'Laporan Penjualan'!AK179</f>
        <v>40</v>
      </c>
      <c r="M38">
        <f>'Laporan Penjualan'!AL179</f>
        <v>35</v>
      </c>
      <c r="N38">
        <f>'Laporan Penjualan'!AM179</f>
        <v>37</v>
      </c>
      <c r="O38">
        <f>'Laporan Penjualan'!AN179</f>
        <v>53</v>
      </c>
      <c r="P38">
        <f>'Laporan Penjualan'!AK250</f>
        <v>30</v>
      </c>
      <c r="Q38">
        <f>'Laporan Penjualan'!AL250</f>
        <v>37</v>
      </c>
      <c r="R38">
        <f>'Laporan Penjualan'!AM250</f>
        <v>36</v>
      </c>
      <c r="S38">
        <f>'Laporan Penjualan'!AN250</f>
        <v>52</v>
      </c>
      <c r="T38">
        <f>'Laporan Penjualan'!AK320</f>
        <v>34</v>
      </c>
      <c r="U38">
        <f>'Laporan Penjualan'!AL320</f>
        <v>44</v>
      </c>
      <c r="V38">
        <f>'Laporan Penjualan'!AM320</f>
        <v>35</v>
      </c>
      <c r="W38">
        <f>'Laporan Penjualan'!AN320</f>
        <v>51</v>
      </c>
      <c r="X38">
        <f>'Laporan Penjualan'!AK391</f>
        <v>40</v>
      </c>
      <c r="Y38">
        <f>'Laporan Penjualan'!AL391</f>
        <v>37</v>
      </c>
      <c r="Z38">
        <f>'Laporan Penjualan'!AM391</f>
        <v>37</v>
      </c>
      <c r="AA38">
        <f>'Laporan Penjualan'!AN391</f>
        <v>53</v>
      </c>
    </row>
    <row r="39" spans="3:27" ht="15" x14ac:dyDescent="0.3">
      <c r="C39" s="7" t="s">
        <v>37</v>
      </c>
      <c r="D39">
        <f>'Laporan Penjualan'!AK39</f>
        <v>97</v>
      </c>
      <c r="E39">
        <f>'Laporan Penjualan'!AL39</f>
        <v>66</v>
      </c>
      <c r="F39">
        <f>'Laporan Penjualan'!AM39</f>
        <v>56</v>
      </c>
      <c r="G39">
        <f>'Laporan Penjualan'!AN39</f>
        <v>137</v>
      </c>
      <c r="H39">
        <f>'Laporan Penjualan'!AK109</f>
        <v>132</v>
      </c>
      <c r="I39">
        <f>'Laporan Penjualan'!AL109</f>
        <v>58</v>
      </c>
      <c r="J39" s="90">
        <f>'Laporan Penjualan'!AM109</f>
        <v>123</v>
      </c>
      <c r="K39">
        <f>'Laporan Penjualan'!AN109</f>
        <v>71</v>
      </c>
      <c r="L39">
        <f>'Laporan Penjualan'!AK180</f>
        <v>102</v>
      </c>
      <c r="M39">
        <f>'Laporan Penjualan'!AL180</f>
        <v>84</v>
      </c>
      <c r="N39">
        <f>'Laporan Penjualan'!AM180</f>
        <v>122</v>
      </c>
      <c r="O39">
        <f>'Laporan Penjualan'!AN180</f>
        <v>80</v>
      </c>
      <c r="P39">
        <f>'Laporan Penjualan'!AK251</f>
        <v>70</v>
      </c>
      <c r="Q39">
        <f>'Laporan Penjualan'!AL251</f>
        <v>112</v>
      </c>
      <c r="R39">
        <f>'Laporan Penjualan'!AM251</f>
        <v>72</v>
      </c>
      <c r="S39">
        <f>'Laporan Penjualan'!AN251</f>
        <v>137</v>
      </c>
      <c r="T39">
        <f>'Laporan Penjualan'!AK321</f>
        <v>30</v>
      </c>
      <c r="U39">
        <f>'Laporan Penjualan'!AL321</f>
        <v>119</v>
      </c>
      <c r="V39">
        <f>'Laporan Penjualan'!AM321</f>
        <v>66</v>
      </c>
      <c r="W39">
        <f>'Laporan Penjualan'!AN321</f>
        <v>204</v>
      </c>
      <c r="X39">
        <f>'Laporan Penjualan'!AK392</f>
        <v>97</v>
      </c>
      <c r="Y39">
        <f>'Laporan Penjualan'!AL392</f>
        <v>122</v>
      </c>
      <c r="Z39">
        <f>'Laporan Penjualan'!AM392</f>
        <v>122</v>
      </c>
      <c r="AA39">
        <f>'Laporan Penjualan'!AN392</f>
        <v>78</v>
      </c>
    </row>
    <row r="40" spans="3:27" ht="15" x14ac:dyDescent="0.3">
      <c r="C40" s="7" t="s">
        <v>38</v>
      </c>
      <c r="D40">
        <f>'Laporan Penjualan'!AK40</f>
        <v>335</v>
      </c>
      <c r="E40">
        <f>'Laporan Penjualan'!AL40</f>
        <v>380</v>
      </c>
      <c r="F40">
        <f>'Laporan Penjualan'!AM40</f>
        <v>279</v>
      </c>
      <c r="G40">
        <f>'Laporan Penjualan'!AN40</f>
        <v>352</v>
      </c>
      <c r="H40">
        <f>'Laporan Penjualan'!AK110</f>
        <v>189</v>
      </c>
      <c r="I40">
        <f>'Laporan Penjualan'!AL110</f>
        <v>411</v>
      </c>
      <c r="J40" s="90">
        <f>'Laporan Penjualan'!AM110</f>
        <v>243</v>
      </c>
      <c r="K40">
        <f>'Laporan Penjualan'!AN110</f>
        <v>354</v>
      </c>
      <c r="L40">
        <f>'Laporan Penjualan'!AK181</f>
        <v>229</v>
      </c>
      <c r="M40">
        <f>'Laporan Penjualan'!AL181</f>
        <v>265</v>
      </c>
      <c r="N40">
        <f>'Laporan Penjualan'!AM181</f>
        <v>244</v>
      </c>
      <c r="O40">
        <f>'Laporan Penjualan'!AN181</f>
        <v>442</v>
      </c>
      <c r="P40">
        <f>'Laporan Penjualan'!AK252</f>
        <v>199</v>
      </c>
      <c r="Q40">
        <f>'Laporan Penjualan'!AL252</f>
        <v>253</v>
      </c>
      <c r="R40">
        <f>'Laporan Penjualan'!AM252</f>
        <v>269</v>
      </c>
      <c r="S40">
        <f>'Laporan Penjualan'!AN252</f>
        <v>308</v>
      </c>
      <c r="T40">
        <f>'Laporan Penjualan'!AK322</f>
        <v>285</v>
      </c>
      <c r="U40">
        <f>'Laporan Penjualan'!AL322</f>
        <v>330</v>
      </c>
      <c r="V40">
        <f>'Laporan Penjualan'!AM322</f>
        <v>255</v>
      </c>
      <c r="W40">
        <f>'Laporan Penjualan'!AN322</f>
        <v>348</v>
      </c>
      <c r="X40">
        <f>'Laporan Penjualan'!AK393</f>
        <v>304</v>
      </c>
      <c r="Y40">
        <f>'Laporan Penjualan'!AL393</f>
        <v>244</v>
      </c>
      <c r="Z40">
        <f>'Laporan Penjualan'!AM393</f>
        <v>244</v>
      </c>
      <c r="AA40">
        <f>'Laporan Penjualan'!AN393</f>
        <v>496</v>
      </c>
    </row>
    <row r="41" spans="3:27" ht="15" x14ac:dyDescent="0.3">
      <c r="C41" s="7" t="s">
        <v>39</v>
      </c>
      <c r="D41">
        <f>'Laporan Penjualan'!AK41</f>
        <v>185</v>
      </c>
      <c r="E41">
        <f>'Laporan Penjualan'!AL41</f>
        <v>127</v>
      </c>
      <c r="F41">
        <f>'Laporan Penjualan'!AM41</f>
        <v>126</v>
      </c>
      <c r="G41">
        <f>'Laporan Penjualan'!AN41</f>
        <v>145</v>
      </c>
      <c r="H41">
        <f>'Laporan Penjualan'!AK111</f>
        <v>162</v>
      </c>
      <c r="I41">
        <f>'Laporan Penjualan'!AL111</f>
        <v>121</v>
      </c>
      <c r="J41" s="90">
        <f>'Laporan Penjualan'!AM111</f>
        <v>171</v>
      </c>
      <c r="K41">
        <f>'Laporan Penjualan'!AN111</f>
        <v>156</v>
      </c>
      <c r="L41">
        <f>'Laporan Penjualan'!AK182</f>
        <v>162</v>
      </c>
      <c r="M41">
        <f>'Laporan Penjualan'!AL182</f>
        <v>96</v>
      </c>
      <c r="N41">
        <f>'Laporan Penjualan'!AM182</f>
        <v>174</v>
      </c>
      <c r="O41">
        <f>'Laporan Penjualan'!AN182</f>
        <v>373</v>
      </c>
      <c r="P41">
        <f>'Laporan Penjualan'!AK253</f>
        <v>73</v>
      </c>
      <c r="Q41">
        <f>'Laporan Penjualan'!AL253</f>
        <v>186</v>
      </c>
      <c r="R41">
        <f>'Laporan Penjualan'!AM253</f>
        <v>162</v>
      </c>
      <c r="S41">
        <f>'Laporan Penjualan'!AN253</f>
        <v>154</v>
      </c>
      <c r="T41">
        <f>'Laporan Penjualan'!AK323</f>
        <v>100</v>
      </c>
      <c r="U41">
        <f>'Laporan Penjualan'!AL323</f>
        <v>170</v>
      </c>
      <c r="V41">
        <f>'Laporan Penjualan'!AM323</f>
        <v>174</v>
      </c>
      <c r="W41">
        <f>'Laporan Penjualan'!AN323</f>
        <v>229</v>
      </c>
      <c r="X41">
        <f>'Laporan Penjualan'!AK394</f>
        <v>172</v>
      </c>
      <c r="Y41">
        <f>'Laporan Penjualan'!AL394</f>
        <v>174</v>
      </c>
      <c r="Z41">
        <f>'Laporan Penjualan'!AM394</f>
        <v>174</v>
      </c>
      <c r="AA41">
        <f>'Laporan Penjualan'!AN394</f>
        <v>179</v>
      </c>
    </row>
    <row r="42" spans="3:27" ht="15" x14ac:dyDescent="0.3">
      <c r="C42" s="7" t="s">
        <v>40</v>
      </c>
      <c r="D42">
        <f>'Laporan Penjualan'!AK42</f>
        <v>35</v>
      </c>
      <c r="E42">
        <f>'Laporan Penjualan'!AL42</f>
        <v>32</v>
      </c>
      <c r="F42">
        <f>'Laporan Penjualan'!AM42</f>
        <v>35</v>
      </c>
      <c r="G42">
        <f>'Laporan Penjualan'!AN42</f>
        <v>45</v>
      </c>
      <c r="H42">
        <f>'Laporan Penjualan'!AK112</f>
        <v>33</v>
      </c>
      <c r="I42">
        <f>'Laporan Penjualan'!AL112</f>
        <v>33</v>
      </c>
      <c r="J42" s="90">
        <f>'Laporan Penjualan'!AM112</f>
        <v>32</v>
      </c>
      <c r="K42">
        <f>'Laporan Penjualan'!AN112</f>
        <v>39</v>
      </c>
      <c r="L42">
        <f>'Laporan Penjualan'!AK183</f>
        <v>32</v>
      </c>
      <c r="M42">
        <f>'Laporan Penjualan'!AL183</f>
        <v>24</v>
      </c>
      <c r="N42">
        <f>'Laporan Penjualan'!AM183</f>
        <v>33</v>
      </c>
      <c r="O42">
        <f>'Laporan Penjualan'!AN183</f>
        <v>152</v>
      </c>
      <c r="P42">
        <f>'Laporan Penjualan'!AK254</f>
        <v>18</v>
      </c>
      <c r="Q42">
        <f>'Laporan Penjualan'!AL254</f>
        <v>33</v>
      </c>
      <c r="R42">
        <f>'Laporan Penjualan'!AM254</f>
        <v>31</v>
      </c>
      <c r="S42">
        <f>'Laporan Penjualan'!AN254</f>
        <v>42</v>
      </c>
      <c r="T42">
        <f>'Laporan Penjualan'!AK324</f>
        <v>28</v>
      </c>
      <c r="U42">
        <f>'Laporan Penjualan'!AL324</f>
        <v>31</v>
      </c>
      <c r="V42">
        <f>'Laporan Penjualan'!AM324</f>
        <v>35</v>
      </c>
      <c r="W42">
        <f>'Laporan Penjualan'!AN324</f>
        <v>48</v>
      </c>
      <c r="X42">
        <f>'Laporan Penjualan'!AK395</f>
        <v>32</v>
      </c>
      <c r="Y42">
        <f>'Laporan Penjualan'!AL395</f>
        <v>33</v>
      </c>
      <c r="Z42">
        <f>'Laporan Penjualan'!AM395</f>
        <v>33</v>
      </c>
      <c r="AA42">
        <f>'Laporan Penjualan'!AN395</f>
        <v>48</v>
      </c>
    </row>
    <row r="43" spans="3:27" ht="15" x14ac:dyDescent="0.3">
      <c r="C43" s="7" t="s">
        <v>41</v>
      </c>
      <c r="D43">
        <f>'Laporan Penjualan'!AK43</f>
        <v>217</v>
      </c>
      <c r="E43">
        <f>'Laporan Penjualan'!AL43</f>
        <v>305</v>
      </c>
      <c r="F43">
        <f>'Laporan Penjualan'!AM43</f>
        <v>385</v>
      </c>
      <c r="G43">
        <f>'Laporan Penjualan'!AN43</f>
        <v>490</v>
      </c>
      <c r="H43">
        <f>'Laporan Penjualan'!AK113</f>
        <v>228</v>
      </c>
      <c r="I43">
        <f>'Laporan Penjualan'!AL113</f>
        <v>254</v>
      </c>
      <c r="J43" s="90">
        <f>'Laporan Penjualan'!AM113</f>
        <v>268</v>
      </c>
      <c r="K43">
        <f>'Laporan Penjualan'!AN113</f>
        <v>425</v>
      </c>
      <c r="L43">
        <f>'Laporan Penjualan'!AK184</f>
        <v>270</v>
      </c>
      <c r="M43">
        <f>'Laporan Penjualan'!AL184</f>
        <v>295</v>
      </c>
      <c r="N43">
        <f>'Laporan Penjualan'!AM184</f>
        <v>296</v>
      </c>
      <c r="O43">
        <f>'Laporan Penjualan'!AN184</f>
        <v>312</v>
      </c>
      <c r="P43">
        <f>'Laporan Penjualan'!AK255</f>
        <v>207</v>
      </c>
      <c r="Q43">
        <f>'Laporan Penjualan'!AL255</f>
        <v>286</v>
      </c>
      <c r="R43">
        <f>'Laporan Penjualan'!AM255</f>
        <v>312</v>
      </c>
      <c r="S43">
        <f>'Laporan Penjualan'!AN255</f>
        <v>392</v>
      </c>
      <c r="T43">
        <f>'Laporan Penjualan'!AK325</f>
        <v>223</v>
      </c>
      <c r="U43">
        <f>'Laporan Penjualan'!AL325</f>
        <v>248</v>
      </c>
      <c r="V43">
        <f>'Laporan Penjualan'!AM325</f>
        <v>317</v>
      </c>
      <c r="W43">
        <f>'Laporan Penjualan'!AN325</f>
        <v>452</v>
      </c>
      <c r="X43">
        <f>'Laporan Penjualan'!AK396</f>
        <v>267</v>
      </c>
      <c r="Y43">
        <f>'Laporan Penjualan'!AL396</f>
        <v>296</v>
      </c>
      <c r="Z43">
        <f>'Laporan Penjualan'!AM396</f>
        <v>296</v>
      </c>
      <c r="AA43">
        <f>'Laporan Penjualan'!AN396</f>
        <v>369</v>
      </c>
    </row>
    <row r="44" spans="3:27" ht="15" x14ac:dyDescent="0.3">
      <c r="C44" s="7" t="s">
        <v>42</v>
      </c>
      <c r="D44">
        <f>'Laporan Penjualan'!AK44</f>
        <v>24</v>
      </c>
      <c r="E44">
        <f>'Laporan Penjualan'!AL44</f>
        <v>17</v>
      </c>
      <c r="F44">
        <f>'Laporan Penjualan'!AM44</f>
        <v>55</v>
      </c>
      <c r="G44">
        <f>'Laporan Penjualan'!AN44</f>
        <v>30</v>
      </c>
      <c r="H44">
        <f>'Laporan Penjualan'!AK114</f>
        <v>26</v>
      </c>
      <c r="I44">
        <f>'Laporan Penjualan'!AL114</f>
        <v>17</v>
      </c>
      <c r="J44" s="90">
        <f>'Laporan Penjualan'!AM114</f>
        <v>19</v>
      </c>
      <c r="K44">
        <f>'Laporan Penjualan'!AN114</f>
        <v>18</v>
      </c>
      <c r="L44">
        <f>'Laporan Penjualan'!AK185</f>
        <v>19</v>
      </c>
      <c r="M44">
        <f>'Laporan Penjualan'!AL185</f>
        <v>18</v>
      </c>
      <c r="N44">
        <f>'Laporan Penjualan'!AM185</f>
        <v>19</v>
      </c>
      <c r="O44">
        <f>'Laporan Penjualan'!AN185</f>
        <v>57</v>
      </c>
      <c r="P44">
        <f>'Laporan Penjualan'!AK256</f>
        <v>16</v>
      </c>
      <c r="Q44">
        <f>'Laporan Penjualan'!AL256</f>
        <v>23</v>
      </c>
      <c r="R44">
        <f>'Laporan Penjualan'!AM256</f>
        <v>12</v>
      </c>
      <c r="S44">
        <f>'Laporan Penjualan'!AN256</f>
        <v>31</v>
      </c>
      <c r="T44">
        <f>'Laporan Penjualan'!AK326</f>
        <v>15</v>
      </c>
      <c r="U44">
        <f>'Laporan Penjualan'!AL326</f>
        <v>20</v>
      </c>
      <c r="V44">
        <f>'Laporan Penjualan'!AM326</f>
        <v>13</v>
      </c>
      <c r="W44">
        <f>'Laporan Penjualan'!AN326</f>
        <v>31</v>
      </c>
      <c r="X44">
        <f>'Laporan Penjualan'!AK397</f>
        <v>24</v>
      </c>
      <c r="Y44">
        <f>'Laporan Penjualan'!AL397</f>
        <v>19</v>
      </c>
      <c r="Z44">
        <f>'Laporan Penjualan'!AM397</f>
        <v>19</v>
      </c>
      <c r="AA44">
        <f>'Laporan Penjualan'!AN397</f>
        <v>22</v>
      </c>
    </row>
    <row r="45" spans="3:27" ht="15" x14ac:dyDescent="0.3">
      <c r="C45" s="7" t="s">
        <v>43</v>
      </c>
      <c r="D45">
        <f>'Laporan Penjualan'!AK45</f>
        <v>31</v>
      </c>
      <c r="E45">
        <f>'Laporan Penjualan'!AL45</f>
        <v>19</v>
      </c>
      <c r="F45">
        <f>'Laporan Penjualan'!AM45</f>
        <v>25</v>
      </c>
      <c r="G45">
        <f>'Laporan Penjualan'!AN45</f>
        <v>34</v>
      </c>
      <c r="H45">
        <f>'Laporan Penjualan'!AK115</f>
        <v>27</v>
      </c>
      <c r="I45">
        <f>'Laporan Penjualan'!AL115</f>
        <v>31</v>
      </c>
      <c r="J45" s="90">
        <f>'Laporan Penjualan'!AM115</f>
        <v>19</v>
      </c>
      <c r="K45">
        <f>'Laporan Penjualan'!AN115</f>
        <v>26</v>
      </c>
      <c r="L45">
        <f>'Laporan Penjualan'!AK186</f>
        <v>25</v>
      </c>
      <c r="M45">
        <f>'Laporan Penjualan'!AL186</f>
        <v>23</v>
      </c>
      <c r="N45">
        <f>'Laporan Penjualan'!AM186</f>
        <v>19</v>
      </c>
      <c r="O45">
        <f>'Laporan Penjualan'!AN186</f>
        <v>70</v>
      </c>
      <c r="P45">
        <f>'Laporan Penjualan'!AK257</f>
        <v>20</v>
      </c>
      <c r="Q45">
        <f>'Laporan Penjualan'!AL257</f>
        <v>19</v>
      </c>
      <c r="R45">
        <f>'Laporan Penjualan'!AM257</f>
        <v>23</v>
      </c>
      <c r="S45">
        <f>'Laporan Penjualan'!AN257</f>
        <v>39</v>
      </c>
      <c r="T45">
        <f>'Laporan Penjualan'!AK327</f>
        <v>30</v>
      </c>
      <c r="U45">
        <f>'Laporan Penjualan'!AL327</f>
        <v>23</v>
      </c>
      <c r="V45">
        <f>'Laporan Penjualan'!AM327</f>
        <v>20</v>
      </c>
      <c r="W45">
        <f>'Laporan Penjualan'!AN327</f>
        <v>30</v>
      </c>
      <c r="X45">
        <f>'Laporan Penjualan'!AK398</f>
        <v>37</v>
      </c>
      <c r="Y45">
        <f>'Laporan Penjualan'!AL398</f>
        <v>19</v>
      </c>
      <c r="Z45">
        <f>'Laporan Penjualan'!AM398</f>
        <v>19</v>
      </c>
      <c r="AA45">
        <f>'Laporan Penjualan'!AN398</f>
        <v>36</v>
      </c>
    </row>
    <row r="46" spans="3:27" ht="15" x14ac:dyDescent="0.3">
      <c r="C46" s="7" t="s">
        <v>44</v>
      </c>
      <c r="D46">
        <f>'Laporan Penjualan'!AK46</f>
        <v>30</v>
      </c>
      <c r="E46">
        <f>'Laporan Penjualan'!AL46</f>
        <v>30</v>
      </c>
      <c r="F46">
        <f>'Laporan Penjualan'!AM46</f>
        <v>35</v>
      </c>
      <c r="G46">
        <f>'Laporan Penjualan'!AN46</f>
        <v>77</v>
      </c>
      <c r="H46">
        <f>'Laporan Penjualan'!AK116</f>
        <v>26</v>
      </c>
      <c r="I46">
        <f>'Laporan Penjualan'!AL116</f>
        <v>31</v>
      </c>
      <c r="J46" s="90">
        <f>'Laporan Penjualan'!AM116</f>
        <v>40</v>
      </c>
      <c r="K46">
        <f>'Laporan Penjualan'!AN116</f>
        <v>40</v>
      </c>
      <c r="L46">
        <f>'Laporan Penjualan'!AK187</f>
        <v>30</v>
      </c>
      <c r="M46">
        <f>'Laporan Penjualan'!AL187</f>
        <v>43</v>
      </c>
      <c r="N46">
        <f>'Laporan Penjualan'!AM187</f>
        <v>40</v>
      </c>
      <c r="O46">
        <f>'Laporan Penjualan'!AN187</f>
        <v>147</v>
      </c>
      <c r="P46">
        <f>'Laporan Penjualan'!AK258</f>
        <v>37</v>
      </c>
      <c r="Q46">
        <f>'Laporan Penjualan'!AL258</f>
        <v>39</v>
      </c>
      <c r="R46">
        <f>'Laporan Penjualan'!AM258</f>
        <v>34</v>
      </c>
      <c r="S46">
        <f>'Laporan Penjualan'!AN258</f>
        <v>56</v>
      </c>
      <c r="T46">
        <f>'Laporan Penjualan'!AK328</f>
        <v>29</v>
      </c>
      <c r="U46">
        <f>'Laporan Penjualan'!AL328</f>
        <v>26</v>
      </c>
      <c r="V46">
        <f>'Laporan Penjualan'!AM328</f>
        <v>33</v>
      </c>
      <c r="W46">
        <f>'Laporan Penjualan'!AN328</f>
        <v>64</v>
      </c>
      <c r="X46">
        <f>'Laporan Penjualan'!AK399</f>
        <v>30</v>
      </c>
      <c r="Y46">
        <f>'Laporan Penjualan'!AL399</f>
        <v>40</v>
      </c>
      <c r="Z46">
        <f>'Laporan Penjualan'!AM399</f>
        <v>40</v>
      </c>
      <c r="AA46">
        <f>'Laporan Penjualan'!AN399</f>
        <v>42</v>
      </c>
    </row>
    <row r="47" spans="3:27" ht="15" x14ac:dyDescent="0.3">
      <c r="C47" s="7" t="s">
        <v>45</v>
      </c>
      <c r="D47">
        <f>'Laporan Penjualan'!AK47</f>
        <v>36</v>
      </c>
      <c r="E47">
        <f>'Laporan Penjualan'!AL47</f>
        <v>37</v>
      </c>
      <c r="F47">
        <f>'Laporan Penjualan'!AM47</f>
        <v>34</v>
      </c>
      <c r="G47">
        <f>'Laporan Penjualan'!AN47</f>
        <v>93</v>
      </c>
      <c r="H47">
        <f>'Laporan Penjualan'!AK117</f>
        <v>31</v>
      </c>
      <c r="I47">
        <f>'Laporan Penjualan'!AL117</f>
        <v>34</v>
      </c>
      <c r="J47" s="90">
        <f>'Laporan Penjualan'!AM117</f>
        <v>52</v>
      </c>
      <c r="K47">
        <f>'Laporan Penjualan'!AN117</f>
        <v>42</v>
      </c>
      <c r="L47">
        <f>'Laporan Penjualan'!AK188</f>
        <v>31</v>
      </c>
      <c r="M47">
        <f>'Laporan Penjualan'!AL188</f>
        <v>55</v>
      </c>
      <c r="N47">
        <f>'Laporan Penjualan'!AM188</f>
        <v>52</v>
      </c>
      <c r="O47">
        <f>'Laporan Penjualan'!AN188</f>
        <v>39</v>
      </c>
      <c r="P47">
        <f>'Laporan Penjualan'!AK259</f>
        <v>50</v>
      </c>
      <c r="Q47">
        <f>'Laporan Penjualan'!AL259</f>
        <v>59</v>
      </c>
      <c r="R47">
        <f>'Laporan Penjualan'!AM259</f>
        <v>31</v>
      </c>
      <c r="S47">
        <f>'Laporan Penjualan'!AN259</f>
        <v>70</v>
      </c>
      <c r="T47">
        <f>'Laporan Penjualan'!AK329</f>
        <v>26</v>
      </c>
      <c r="U47">
        <f>'Laporan Penjualan'!AL329</f>
        <v>35</v>
      </c>
      <c r="V47">
        <f>'Laporan Penjualan'!AM329</f>
        <v>28</v>
      </c>
      <c r="W47">
        <f>'Laporan Penjualan'!AN329</f>
        <v>87</v>
      </c>
      <c r="X47">
        <f>'Laporan Penjualan'!AK400</f>
        <v>36</v>
      </c>
      <c r="Y47">
        <f>'Laporan Penjualan'!AL400</f>
        <v>52</v>
      </c>
      <c r="Z47">
        <f>'Laporan Penjualan'!AM400</f>
        <v>52</v>
      </c>
      <c r="AA47">
        <f>'Laporan Penjualan'!AN400</f>
        <v>45</v>
      </c>
    </row>
    <row r="48" spans="3:27" ht="15" x14ac:dyDescent="0.3">
      <c r="C48" s="7" t="s">
        <v>46</v>
      </c>
      <c r="D48">
        <f>'Laporan Penjualan'!AK48</f>
        <v>58</v>
      </c>
      <c r="E48">
        <f>'Laporan Penjualan'!AL48</f>
        <v>65</v>
      </c>
      <c r="F48">
        <f>'Laporan Penjualan'!AM48</f>
        <v>47</v>
      </c>
      <c r="G48">
        <f>'Laporan Penjualan'!AN48</f>
        <v>80</v>
      </c>
      <c r="H48">
        <f>'Laporan Penjualan'!AK118</f>
        <v>45</v>
      </c>
      <c r="I48">
        <f>'Laporan Penjualan'!AL118</f>
        <v>65</v>
      </c>
      <c r="J48" s="90">
        <f>'Laporan Penjualan'!AM118</f>
        <v>53</v>
      </c>
      <c r="K48">
        <f>'Laporan Penjualan'!AN118</f>
        <v>61</v>
      </c>
      <c r="L48">
        <f>'Laporan Penjualan'!AK189</f>
        <v>45</v>
      </c>
      <c r="M48">
        <f>'Laporan Penjualan'!AL189</f>
        <v>55</v>
      </c>
      <c r="N48">
        <f>'Laporan Penjualan'!AM189</f>
        <v>53</v>
      </c>
      <c r="O48">
        <f>'Laporan Penjualan'!AN189</f>
        <v>68</v>
      </c>
      <c r="P48">
        <f>'Laporan Penjualan'!AK260</f>
        <v>45</v>
      </c>
      <c r="Q48">
        <f>'Laporan Penjualan'!AL260</f>
        <v>58</v>
      </c>
      <c r="R48">
        <f>'Laporan Penjualan'!AM260</f>
        <v>45</v>
      </c>
      <c r="S48">
        <f>'Laporan Penjualan'!AN260</f>
        <v>71</v>
      </c>
      <c r="T48">
        <f>'Laporan Penjualan'!AK330</f>
        <v>45</v>
      </c>
      <c r="U48">
        <f>'Laporan Penjualan'!AL330</f>
        <v>57</v>
      </c>
      <c r="V48">
        <f>'Laporan Penjualan'!AM330</f>
        <v>41</v>
      </c>
      <c r="W48">
        <f>'Laporan Penjualan'!AN330</f>
        <v>83</v>
      </c>
      <c r="X48">
        <f>'Laporan Penjualan'!AK401</f>
        <v>49</v>
      </c>
      <c r="Y48">
        <f>'Laporan Penjualan'!AL401</f>
        <v>53</v>
      </c>
      <c r="Z48">
        <f>'Laporan Penjualan'!AM401</f>
        <v>53</v>
      </c>
      <c r="AA48">
        <f>'Laporan Penjualan'!AN401</f>
        <v>79</v>
      </c>
    </row>
    <row r="49" spans="3:27" ht="15" x14ac:dyDescent="0.3">
      <c r="C49" s="7" t="s">
        <v>47</v>
      </c>
      <c r="D49">
        <f>'Laporan Penjualan'!AK49</f>
        <v>64</v>
      </c>
      <c r="E49">
        <f>'Laporan Penjualan'!AL49</f>
        <v>15</v>
      </c>
      <c r="F49">
        <f>'Laporan Penjualan'!AM49</f>
        <v>21</v>
      </c>
      <c r="G49">
        <f>'Laporan Penjualan'!AN49</f>
        <v>40</v>
      </c>
      <c r="H49">
        <f>'Laporan Penjualan'!AK119</f>
        <v>25</v>
      </c>
      <c r="I49">
        <f>'Laporan Penjualan'!AL119</f>
        <v>47</v>
      </c>
      <c r="J49" s="90">
        <f>'Laporan Penjualan'!AM119</f>
        <v>28</v>
      </c>
      <c r="K49">
        <f>'Laporan Penjualan'!AN119</f>
        <v>26</v>
      </c>
      <c r="L49">
        <f>'Laporan Penjualan'!AK190</f>
        <v>22</v>
      </c>
      <c r="M49">
        <f>'Laporan Penjualan'!AL190</f>
        <v>16</v>
      </c>
      <c r="N49">
        <f>'Laporan Penjualan'!AM190</f>
        <v>28</v>
      </c>
      <c r="O49">
        <f>'Laporan Penjualan'!AN190</f>
        <v>51</v>
      </c>
      <c r="P49">
        <f>'Laporan Penjualan'!AK261</f>
        <v>14</v>
      </c>
      <c r="Q49">
        <f>'Laporan Penjualan'!AL261</f>
        <v>32</v>
      </c>
      <c r="R49">
        <f>'Laporan Penjualan'!AM261</f>
        <v>19</v>
      </c>
      <c r="S49">
        <f>'Laporan Penjualan'!AN261</f>
        <v>33</v>
      </c>
      <c r="T49">
        <f>'Laporan Penjualan'!AK331</f>
        <v>43</v>
      </c>
      <c r="U49">
        <f>'Laporan Penjualan'!AL331</f>
        <v>21</v>
      </c>
      <c r="V49">
        <f>'Laporan Penjualan'!AM331</f>
        <v>26</v>
      </c>
      <c r="W49">
        <f>'Laporan Penjualan'!AN331</f>
        <v>37</v>
      </c>
      <c r="X49">
        <f>'Laporan Penjualan'!AK402</f>
        <v>42</v>
      </c>
      <c r="Y49">
        <f>'Laporan Penjualan'!AL402</f>
        <v>28</v>
      </c>
      <c r="Z49">
        <f>'Laporan Penjualan'!AM402</f>
        <v>28</v>
      </c>
      <c r="AA49">
        <f>'Laporan Penjualan'!AN402</f>
        <v>65</v>
      </c>
    </row>
    <row r="50" spans="3:27" ht="15" x14ac:dyDescent="0.3">
      <c r="C50" s="7" t="s">
        <v>48</v>
      </c>
      <c r="D50">
        <f>'Laporan Penjualan'!AK50</f>
        <v>25</v>
      </c>
      <c r="E50">
        <f>'Laporan Penjualan'!AL50</f>
        <v>15</v>
      </c>
      <c r="F50">
        <f>'Laporan Penjualan'!AM50</f>
        <v>13</v>
      </c>
      <c r="G50">
        <f>'Laporan Penjualan'!AN50</f>
        <v>20</v>
      </c>
      <c r="H50">
        <f>'Laporan Penjualan'!AK120</f>
        <v>27</v>
      </c>
      <c r="I50">
        <f>'Laporan Penjualan'!AL120</f>
        <v>18</v>
      </c>
      <c r="J50" s="90">
        <f>'Laporan Penjualan'!AM120</f>
        <v>20</v>
      </c>
      <c r="K50">
        <f>'Laporan Penjualan'!AN120</f>
        <v>13</v>
      </c>
      <c r="L50">
        <f>'Laporan Penjualan'!AK191</f>
        <v>19</v>
      </c>
      <c r="M50">
        <f>'Laporan Penjualan'!AL191</f>
        <v>4</v>
      </c>
      <c r="N50">
        <f>'Laporan Penjualan'!AM191</f>
        <v>20</v>
      </c>
      <c r="O50">
        <f>'Laporan Penjualan'!AN191</f>
        <v>42</v>
      </c>
      <c r="P50">
        <f>'Laporan Penjualan'!AK262</f>
        <v>4</v>
      </c>
      <c r="Q50">
        <f>'Laporan Penjualan'!AL262</f>
        <v>22</v>
      </c>
      <c r="R50">
        <f>'Laporan Penjualan'!AM262</f>
        <v>11</v>
      </c>
      <c r="S50">
        <f>'Laporan Penjualan'!AN262</f>
        <v>23</v>
      </c>
      <c r="T50">
        <f>'Laporan Penjualan'!AK332</f>
        <v>24</v>
      </c>
      <c r="U50">
        <f>'Laporan Penjualan'!AL332</f>
        <v>11</v>
      </c>
      <c r="V50">
        <f>'Laporan Penjualan'!AM332</f>
        <v>20</v>
      </c>
      <c r="W50">
        <f>'Laporan Penjualan'!AN332</f>
        <v>28</v>
      </c>
      <c r="X50">
        <f>'Laporan Penjualan'!AK403</f>
        <v>22</v>
      </c>
      <c r="Y50">
        <f>'Laporan Penjualan'!AL403</f>
        <v>20</v>
      </c>
      <c r="Z50">
        <f>'Laporan Penjualan'!AM403</f>
        <v>20</v>
      </c>
      <c r="AA50">
        <f>'Laporan Penjualan'!AN403</f>
        <v>30</v>
      </c>
    </row>
    <row r="51" spans="3:27" ht="15" x14ac:dyDescent="0.3">
      <c r="C51" s="7" t="s">
        <v>49</v>
      </c>
      <c r="D51">
        <f>'Laporan Penjualan'!AK51</f>
        <v>25</v>
      </c>
      <c r="E51">
        <f>'Laporan Penjualan'!AL51</f>
        <v>43</v>
      </c>
      <c r="F51">
        <f>'Laporan Penjualan'!AM51</f>
        <v>24</v>
      </c>
      <c r="G51">
        <f>'Laporan Penjualan'!AN51</f>
        <v>45</v>
      </c>
      <c r="H51">
        <f>'Laporan Penjualan'!AK121</f>
        <v>21</v>
      </c>
      <c r="I51">
        <f>'Laporan Penjualan'!AL121</f>
        <v>43</v>
      </c>
      <c r="J51" s="90">
        <f>'Laporan Penjualan'!AM121</f>
        <v>21</v>
      </c>
      <c r="K51">
        <f>'Laporan Penjualan'!AN121</f>
        <v>33</v>
      </c>
      <c r="L51">
        <f>'Laporan Penjualan'!AK192</f>
        <v>20</v>
      </c>
      <c r="M51">
        <f>'Laporan Penjualan'!AL192</f>
        <v>28</v>
      </c>
      <c r="N51">
        <f>'Laporan Penjualan'!AM192</f>
        <v>21</v>
      </c>
      <c r="O51">
        <f>'Laporan Penjualan'!AN192</f>
        <v>53</v>
      </c>
      <c r="P51">
        <f>'Laporan Penjualan'!AK263</f>
        <v>23</v>
      </c>
      <c r="Q51">
        <f>'Laporan Penjualan'!AL263</f>
        <v>25</v>
      </c>
      <c r="R51">
        <f>'Laporan Penjualan'!AM263</f>
        <v>19</v>
      </c>
      <c r="S51">
        <f>'Laporan Penjualan'!AN263</f>
        <v>38</v>
      </c>
      <c r="T51">
        <f>'Laporan Penjualan'!AK333</f>
        <v>34</v>
      </c>
      <c r="U51">
        <f>'Laporan Penjualan'!AL333</f>
        <v>29</v>
      </c>
      <c r="V51">
        <f>'Laporan Penjualan'!AM333</f>
        <v>19</v>
      </c>
      <c r="W51">
        <f>'Laporan Penjualan'!AN333</f>
        <v>37</v>
      </c>
      <c r="X51">
        <f>'Laporan Penjualan'!AK404</f>
        <v>29</v>
      </c>
      <c r="Y51">
        <f>'Laporan Penjualan'!AL404</f>
        <v>21</v>
      </c>
      <c r="Z51">
        <f>'Laporan Penjualan'!AM404</f>
        <v>21</v>
      </c>
      <c r="AA51">
        <f>'Laporan Penjualan'!AN404</f>
        <v>48</v>
      </c>
    </row>
    <row r="52" spans="3:27" ht="15" x14ac:dyDescent="0.3">
      <c r="C52" s="7" t="s">
        <v>50</v>
      </c>
      <c r="D52">
        <f>'Laporan Penjualan'!AK52</f>
        <v>15</v>
      </c>
      <c r="E52">
        <f>'Laporan Penjualan'!AL52</f>
        <v>38</v>
      </c>
      <c r="F52">
        <f>'Laporan Penjualan'!AM52</f>
        <v>26</v>
      </c>
      <c r="G52">
        <f>'Laporan Penjualan'!AN52</f>
        <v>35</v>
      </c>
      <c r="H52">
        <f>'Laporan Penjualan'!AK122</f>
        <v>23</v>
      </c>
      <c r="I52">
        <f>'Laporan Penjualan'!AL122</f>
        <v>35</v>
      </c>
      <c r="J52" s="90">
        <f>'Laporan Penjualan'!AM122</f>
        <v>16</v>
      </c>
      <c r="K52">
        <f>'Laporan Penjualan'!AN122</f>
        <v>33</v>
      </c>
      <c r="L52">
        <f>'Laporan Penjualan'!AK193</f>
        <v>23</v>
      </c>
      <c r="M52">
        <f>'Laporan Penjualan'!AL193</f>
        <v>22</v>
      </c>
      <c r="N52">
        <f>'Laporan Penjualan'!AM193</f>
        <v>16</v>
      </c>
      <c r="O52">
        <f>'Laporan Penjualan'!AN193</f>
        <v>43</v>
      </c>
      <c r="P52">
        <f>'Laporan Penjualan'!AK264</f>
        <v>18</v>
      </c>
      <c r="Q52">
        <f>'Laporan Penjualan'!AL264</f>
        <v>18</v>
      </c>
      <c r="R52">
        <f>'Laporan Penjualan'!AM264</f>
        <v>23</v>
      </c>
      <c r="S52">
        <f>'Laporan Penjualan'!AN264</f>
        <v>37</v>
      </c>
      <c r="T52">
        <f>'Laporan Penjualan'!AK334</f>
        <v>31</v>
      </c>
      <c r="U52">
        <f>'Laporan Penjualan'!AL334</f>
        <v>27</v>
      </c>
      <c r="V52">
        <f>'Laporan Penjualan'!AM334</f>
        <v>23</v>
      </c>
      <c r="W52">
        <f>'Laporan Penjualan'!AN334</f>
        <v>28</v>
      </c>
      <c r="X52">
        <f>'Laporan Penjualan'!AK405</f>
        <v>26</v>
      </c>
      <c r="Y52">
        <f>'Laporan Penjualan'!AL405</f>
        <v>16</v>
      </c>
      <c r="Z52">
        <f>'Laporan Penjualan'!AM405</f>
        <v>16</v>
      </c>
      <c r="AA52">
        <f>'Laporan Penjualan'!AN405</f>
        <v>39</v>
      </c>
    </row>
    <row r="53" spans="3:27" ht="15" x14ac:dyDescent="0.3">
      <c r="C53" s="7" t="s">
        <v>51</v>
      </c>
      <c r="D53">
        <f>'Laporan Penjualan'!AK53</f>
        <v>19</v>
      </c>
      <c r="E53">
        <f>'Laporan Penjualan'!AL53</f>
        <v>55</v>
      </c>
      <c r="F53">
        <f>'Laporan Penjualan'!AM53</f>
        <v>47</v>
      </c>
      <c r="G53">
        <f>'Laporan Penjualan'!AN53</f>
        <v>66</v>
      </c>
      <c r="H53">
        <f>'Laporan Penjualan'!AK123</f>
        <v>33</v>
      </c>
      <c r="I53">
        <f>'Laporan Penjualan'!AL123</f>
        <v>54</v>
      </c>
      <c r="J53" s="90">
        <f>'Laporan Penjualan'!AM123</f>
        <v>24</v>
      </c>
      <c r="K53">
        <f>'Laporan Penjualan'!AN123</f>
        <v>51</v>
      </c>
      <c r="L53">
        <f>'Laporan Penjualan'!AK194</f>
        <v>37</v>
      </c>
      <c r="M53">
        <f>'Laporan Penjualan'!AL194</f>
        <v>49</v>
      </c>
      <c r="N53">
        <f>'Laporan Penjualan'!AM194</f>
        <v>24</v>
      </c>
      <c r="O53">
        <f>'Laporan Penjualan'!AN194</f>
        <v>68</v>
      </c>
      <c r="P53">
        <f>'Laporan Penjualan'!AK265</f>
        <v>42</v>
      </c>
      <c r="Q53">
        <f>'Laporan Penjualan'!AL265</f>
        <v>20</v>
      </c>
      <c r="R53">
        <f>'Laporan Penjualan'!AM265</f>
        <v>41</v>
      </c>
      <c r="S53">
        <f>'Laporan Penjualan'!AN265</f>
        <v>72</v>
      </c>
      <c r="T53">
        <f>'Laporan Penjualan'!AK335</f>
        <v>50</v>
      </c>
      <c r="U53">
        <f>'Laporan Penjualan'!AL335</f>
        <v>35</v>
      </c>
      <c r="V53">
        <f>'Laporan Penjualan'!AM335</f>
        <v>36</v>
      </c>
      <c r="W53">
        <f>'Laporan Penjualan'!AN335</f>
        <v>41</v>
      </c>
      <c r="X53">
        <f>'Laporan Penjualan'!AK406</f>
        <v>33</v>
      </c>
      <c r="Y53">
        <f>'Laporan Penjualan'!AL406</f>
        <v>24</v>
      </c>
      <c r="Z53">
        <f>'Laporan Penjualan'!AM406</f>
        <v>24</v>
      </c>
      <c r="AA53">
        <f>'Laporan Penjualan'!AN406</f>
        <v>61</v>
      </c>
    </row>
    <row r="54" spans="3:27" ht="15" x14ac:dyDescent="0.3">
      <c r="C54" s="7" t="s">
        <v>52</v>
      </c>
      <c r="D54">
        <f>'Laporan Penjualan'!AK54</f>
        <v>48</v>
      </c>
      <c r="E54">
        <f>'Laporan Penjualan'!AL54</f>
        <v>45</v>
      </c>
      <c r="F54">
        <f>'Laporan Penjualan'!AM54</f>
        <v>28</v>
      </c>
      <c r="G54">
        <f>'Laporan Penjualan'!AN54</f>
        <v>48</v>
      </c>
      <c r="H54">
        <f>'Laporan Penjualan'!AK124</f>
        <v>21</v>
      </c>
      <c r="I54">
        <f>'Laporan Penjualan'!AL124</f>
        <v>55</v>
      </c>
      <c r="J54" s="90">
        <f>'Laporan Penjualan'!AM124</f>
        <v>38</v>
      </c>
      <c r="K54">
        <f>'Laporan Penjualan'!AN124</f>
        <v>31</v>
      </c>
      <c r="L54">
        <f>'Laporan Penjualan'!AK195</f>
        <v>24</v>
      </c>
      <c r="M54">
        <f>'Laporan Penjualan'!AL195</f>
        <v>35</v>
      </c>
      <c r="N54">
        <f>'Laporan Penjualan'!AM195</f>
        <v>38</v>
      </c>
      <c r="O54">
        <f>'Laporan Penjualan'!AN195</f>
        <v>65</v>
      </c>
      <c r="P54">
        <f>'Laporan Penjualan'!AK266</f>
        <v>30</v>
      </c>
      <c r="Q54">
        <f>'Laporan Penjualan'!AL266</f>
        <v>38</v>
      </c>
      <c r="R54">
        <f>'Laporan Penjualan'!AM266</f>
        <v>27</v>
      </c>
      <c r="S54">
        <f>'Laporan Penjualan'!AN266</f>
        <v>43</v>
      </c>
      <c r="T54">
        <f>'Laporan Penjualan'!AK336</f>
        <v>37</v>
      </c>
      <c r="U54">
        <f>'Laporan Penjualan'!AL336</f>
        <v>42</v>
      </c>
      <c r="V54">
        <f>'Laporan Penjualan'!AM336</f>
        <v>34</v>
      </c>
      <c r="W54">
        <f>'Laporan Penjualan'!AN336</f>
        <v>50</v>
      </c>
      <c r="X54">
        <f>'Laporan Penjualan'!AK407</f>
        <v>39</v>
      </c>
      <c r="Y54">
        <f>'Laporan Penjualan'!AL407</f>
        <v>38</v>
      </c>
      <c r="Z54">
        <f>'Laporan Penjualan'!AM407</f>
        <v>38</v>
      </c>
      <c r="AA54">
        <f>'Laporan Penjualan'!AN407</f>
        <v>75</v>
      </c>
    </row>
    <row r="55" spans="3:27" ht="15" x14ac:dyDescent="0.3">
      <c r="C55" s="7" t="s">
        <v>53</v>
      </c>
      <c r="D55">
        <f>'Laporan Penjualan'!AK55</f>
        <v>8</v>
      </c>
      <c r="E55">
        <f>'Laporan Penjualan'!AL55</f>
        <v>29</v>
      </c>
      <c r="F55">
        <f>'Laporan Penjualan'!AM55</f>
        <v>17</v>
      </c>
      <c r="G55">
        <f>'Laporan Penjualan'!AN55</f>
        <v>10</v>
      </c>
      <c r="H55">
        <f>'Laporan Penjualan'!AK125</f>
        <v>6</v>
      </c>
      <c r="I55">
        <f>'Laporan Penjualan'!AL125</f>
        <v>26</v>
      </c>
      <c r="J55" s="90">
        <f>'Laporan Penjualan'!AM125</f>
        <v>2</v>
      </c>
      <c r="K55">
        <f>'Laporan Penjualan'!AN125</f>
        <v>15</v>
      </c>
      <c r="L55">
        <f>'Laporan Penjualan'!AK196</f>
        <v>6</v>
      </c>
      <c r="M55">
        <f>'Laporan Penjualan'!AL196</f>
        <v>8</v>
      </c>
      <c r="N55">
        <f>'Laporan Penjualan'!AM196</f>
        <v>2</v>
      </c>
      <c r="O55">
        <f>'Laporan Penjualan'!AN196</f>
        <v>26</v>
      </c>
      <c r="P55">
        <f>'Laporan Penjualan'!AK267</f>
        <v>8</v>
      </c>
      <c r="Q55">
        <f>'Laporan Penjualan'!AL267</f>
        <v>11</v>
      </c>
      <c r="R55">
        <f>'Laporan Penjualan'!AM267</f>
        <v>6</v>
      </c>
      <c r="S55">
        <f>'Laporan Penjualan'!AN267</f>
        <v>14</v>
      </c>
      <c r="T55">
        <f>'Laporan Penjualan'!AK337</f>
        <v>14</v>
      </c>
      <c r="U55">
        <f>'Laporan Penjualan'!AL337</f>
        <v>15</v>
      </c>
      <c r="V55">
        <f>'Laporan Penjualan'!AM337</f>
        <v>8</v>
      </c>
      <c r="W55">
        <f>'Laporan Penjualan'!AN337</f>
        <v>2</v>
      </c>
      <c r="X55">
        <f>'Laporan Penjualan'!AK408</f>
        <v>9</v>
      </c>
      <c r="Y55">
        <f>'Laporan Penjualan'!AL408</f>
        <v>2</v>
      </c>
      <c r="Z55">
        <f>'Laporan Penjualan'!AM408</f>
        <v>2</v>
      </c>
      <c r="AA55">
        <f>'Laporan Penjualan'!AN408</f>
        <v>28</v>
      </c>
    </row>
    <row r="56" spans="3:27" ht="15" x14ac:dyDescent="0.3">
      <c r="C56" s="7" t="s">
        <v>54</v>
      </c>
      <c r="D56">
        <f>'Laporan Penjualan'!AK56</f>
        <v>35</v>
      </c>
      <c r="E56">
        <f>'Laporan Penjualan'!AL56</f>
        <v>43</v>
      </c>
      <c r="F56">
        <f>'Laporan Penjualan'!AM56</f>
        <v>34</v>
      </c>
      <c r="G56">
        <f>'Laporan Penjualan'!AN56</f>
        <v>47</v>
      </c>
      <c r="H56">
        <f>'Laporan Penjualan'!AK126</f>
        <v>24</v>
      </c>
      <c r="I56">
        <f>'Laporan Penjualan'!AL126</f>
        <v>51</v>
      </c>
      <c r="J56" s="90">
        <f>'Laporan Penjualan'!AM126</f>
        <v>27</v>
      </c>
      <c r="K56">
        <f>'Laporan Penjualan'!AN126</f>
        <v>35</v>
      </c>
      <c r="L56">
        <f>'Laporan Penjualan'!AK197</f>
        <v>27</v>
      </c>
      <c r="M56">
        <f>'Laporan Penjualan'!AL197</f>
        <v>36</v>
      </c>
      <c r="N56">
        <f>'Laporan Penjualan'!AM197</f>
        <v>27</v>
      </c>
      <c r="O56">
        <f>'Laporan Penjualan'!AN197</f>
        <v>61</v>
      </c>
      <c r="P56">
        <f>'Laporan Penjualan'!AK268</f>
        <v>31</v>
      </c>
      <c r="Q56">
        <f>'Laporan Penjualan'!AL268</f>
        <v>27</v>
      </c>
      <c r="R56">
        <f>'Laporan Penjualan'!AM268</f>
        <v>30</v>
      </c>
      <c r="S56">
        <f>'Laporan Penjualan'!AN268</f>
        <v>48</v>
      </c>
      <c r="T56">
        <f>'Laporan Penjualan'!AK338</f>
        <v>34</v>
      </c>
      <c r="U56">
        <f>'Laporan Penjualan'!AL338</f>
        <v>39</v>
      </c>
      <c r="V56">
        <f>'Laporan Penjualan'!AM338</f>
        <v>31</v>
      </c>
      <c r="W56">
        <f>'Laporan Penjualan'!AN338</f>
        <v>39</v>
      </c>
      <c r="X56">
        <f>'Laporan Penjualan'!AK409</f>
        <v>35</v>
      </c>
      <c r="Y56">
        <f>'Laporan Penjualan'!AL409</f>
        <v>27</v>
      </c>
      <c r="Z56">
        <f>'Laporan Penjualan'!AM409</f>
        <v>27</v>
      </c>
      <c r="AA56">
        <f>'Laporan Penjualan'!AN409</f>
        <v>61</v>
      </c>
    </row>
    <row r="57" spans="3:27" ht="15" x14ac:dyDescent="0.3">
      <c r="C57" s="7" t="s">
        <v>132</v>
      </c>
      <c r="D57">
        <f>'Laporan Penjualan'!AK57</f>
        <v>73</v>
      </c>
      <c r="E57">
        <f>'Laporan Penjualan'!AL57</f>
        <v>70</v>
      </c>
      <c r="F57">
        <f>'Laporan Penjualan'!AM57</f>
        <v>68</v>
      </c>
      <c r="G57">
        <f>'Laporan Penjualan'!AN57</f>
        <v>96</v>
      </c>
      <c r="H57">
        <f>'Laporan Penjualan'!AK127</f>
        <v>51</v>
      </c>
      <c r="I57">
        <f>'Laporan Penjualan'!AL127</f>
        <v>81</v>
      </c>
      <c r="J57" s="90">
        <f>'Laporan Penjualan'!AM127</f>
        <v>64</v>
      </c>
      <c r="K57">
        <f>'Laporan Penjualan'!AN127</f>
        <v>77</v>
      </c>
      <c r="L57">
        <f>'Laporan Penjualan'!AK198</f>
        <v>59</v>
      </c>
      <c r="M57">
        <f>'Laporan Penjualan'!AL198</f>
        <v>70</v>
      </c>
      <c r="N57">
        <f>'Laporan Penjualan'!AM198</f>
        <v>64</v>
      </c>
      <c r="O57">
        <f>'Laporan Penjualan'!AN198</f>
        <v>103</v>
      </c>
      <c r="P57">
        <f>'Laporan Penjualan'!AK269</f>
        <v>60</v>
      </c>
      <c r="Q57">
        <f>'Laporan Penjualan'!AL269</f>
        <v>64</v>
      </c>
      <c r="R57">
        <f>'Laporan Penjualan'!AM269</f>
        <v>67</v>
      </c>
      <c r="S57">
        <f>'Laporan Penjualan'!AN269</f>
        <v>99</v>
      </c>
      <c r="T57">
        <f>'Laporan Penjualan'!AK339</f>
        <v>62</v>
      </c>
      <c r="U57">
        <f>'Laporan Penjualan'!AL339</f>
        <v>68</v>
      </c>
      <c r="V57">
        <f>'Laporan Penjualan'!AM339</f>
        <v>71</v>
      </c>
      <c r="W57">
        <f>'Laporan Penjualan'!AN339</f>
        <v>88</v>
      </c>
      <c r="X57">
        <f>'Laporan Penjualan'!AK410</f>
        <v>65</v>
      </c>
      <c r="Y57">
        <f>'Laporan Penjualan'!AL410</f>
        <v>64</v>
      </c>
      <c r="Z57">
        <f>'Laporan Penjualan'!AM410</f>
        <v>64</v>
      </c>
      <c r="AA57">
        <f>'Laporan Penjualan'!AN410</f>
        <v>111</v>
      </c>
    </row>
    <row r="58" spans="3:27" ht="15" x14ac:dyDescent="0.3">
      <c r="C58" s="7" t="s">
        <v>55</v>
      </c>
      <c r="D58">
        <f>'Laporan Penjualan'!AK58</f>
        <v>119</v>
      </c>
      <c r="E58">
        <f>'Laporan Penjualan'!AL58</f>
        <v>115</v>
      </c>
      <c r="F58">
        <f>'Laporan Penjualan'!AM58</f>
        <v>108</v>
      </c>
      <c r="G58">
        <f>'Laporan Penjualan'!AN58</f>
        <v>146</v>
      </c>
      <c r="H58">
        <f>'Laporan Penjualan'!AK128</f>
        <v>75</v>
      </c>
      <c r="I58">
        <f>'Laporan Penjualan'!AL128</f>
        <v>134</v>
      </c>
      <c r="J58" s="90">
        <f>'Laporan Penjualan'!AM128</f>
        <v>96</v>
      </c>
      <c r="K58">
        <f>'Laporan Penjualan'!AN128</f>
        <v>130</v>
      </c>
      <c r="L58">
        <f>'Laporan Penjualan'!AK199</f>
        <v>95</v>
      </c>
      <c r="M58">
        <f>'Laporan Penjualan'!AL199</f>
        <v>96</v>
      </c>
      <c r="N58">
        <f>'Laporan Penjualan'!AM199</f>
        <v>96</v>
      </c>
      <c r="O58">
        <f>'Laporan Penjualan'!AN199</f>
        <v>165</v>
      </c>
      <c r="P58">
        <f>'Laporan Penjualan'!AK270</f>
        <v>76</v>
      </c>
      <c r="Q58">
        <f>'Laporan Penjualan'!AL270</f>
        <v>91</v>
      </c>
      <c r="R58">
        <f>'Laporan Penjualan'!AM270</f>
        <v>115</v>
      </c>
      <c r="S58">
        <f>'Laporan Penjualan'!AN270</f>
        <v>131</v>
      </c>
      <c r="T58">
        <f>'Laporan Penjualan'!AK340</f>
        <v>107</v>
      </c>
      <c r="U58">
        <f>'Laporan Penjualan'!AL340</f>
        <v>102</v>
      </c>
      <c r="V58">
        <f>'Laporan Penjualan'!AM340</f>
        <v>118</v>
      </c>
      <c r="W58">
        <f>'Laporan Penjualan'!AN340</f>
        <v>127</v>
      </c>
      <c r="X58">
        <f>'Laporan Penjualan'!AK411</f>
        <v>104</v>
      </c>
      <c r="Y58">
        <f>'Laporan Penjualan'!AL411</f>
        <v>96</v>
      </c>
      <c r="Z58">
        <f>'Laporan Penjualan'!AM411</f>
        <v>96</v>
      </c>
      <c r="AA58">
        <f>'Laporan Penjualan'!AN411</f>
        <v>179</v>
      </c>
    </row>
    <row r="59" spans="3:27" ht="15" x14ac:dyDescent="0.3">
      <c r="C59" s="7" t="s">
        <v>56</v>
      </c>
      <c r="D59">
        <f>'Laporan Penjualan'!AK59</f>
        <v>813</v>
      </c>
      <c r="E59">
        <f>'Laporan Penjualan'!AL59</f>
        <v>691</v>
      </c>
      <c r="F59">
        <f>'Laporan Penjualan'!AM59</f>
        <v>734</v>
      </c>
      <c r="G59">
        <f>'Laporan Penjualan'!AN59</f>
        <v>1146</v>
      </c>
      <c r="H59">
        <f>'Laporan Penjualan'!AK129</f>
        <v>602</v>
      </c>
      <c r="I59">
        <f>'Laporan Penjualan'!AL129</f>
        <v>824</v>
      </c>
      <c r="J59" s="90">
        <f>'Laporan Penjualan'!AM129</f>
        <v>702</v>
      </c>
      <c r="K59">
        <f>'Laporan Penjualan'!AN129</f>
        <v>902</v>
      </c>
      <c r="L59">
        <f>'Laporan Penjualan'!AK200</f>
        <v>672</v>
      </c>
      <c r="M59">
        <f>'Laporan Penjualan'!AL200</f>
        <v>822</v>
      </c>
      <c r="N59">
        <f>'Laporan Penjualan'!AM200</f>
        <v>662</v>
      </c>
      <c r="O59">
        <f>'Laporan Penjualan'!AN200</f>
        <v>1076</v>
      </c>
      <c r="P59">
        <f>'Laporan Penjualan'!AK271</f>
        <v>712</v>
      </c>
      <c r="Q59">
        <f>'Laporan Penjualan'!AL271</f>
        <v>632</v>
      </c>
      <c r="R59">
        <f>'Laporan Penjualan'!AM271</f>
        <v>742</v>
      </c>
      <c r="S59">
        <f>'Laporan Penjualan'!AN271</f>
        <v>1164</v>
      </c>
      <c r="T59">
        <f>'Laporan Penjualan'!AK341</f>
        <v>806</v>
      </c>
      <c r="U59">
        <f>'Laporan Penjualan'!AL341</f>
        <v>540</v>
      </c>
      <c r="V59">
        <f>'Laporan Penjualan'!AM341</f>
        <v>733</v>
      </c>
      <c r="W59">
        <f>'Laporan Penjualan'!AN341</f>
        <v>994</v>
      </c>
      <c r="X59">
        <f>'Laporan Penjualan'!AK412</f>
        <v>722</v>
      </c>
      <c r="Y59">
        <f>'Laporan Penjualan'!AL412</f>
        <v>662</v>
      </c>
      <c r="Z59">
        <f>'Laporan Penjualan'!AM412</f>
        <v>662</v>
      </c>
      <c r="AA59">
        <f>'Laporan Penjualan'!AN412</f>
        <v>1084</v>
      </c>
    </row>
    <row r="60" spans="3:27" ht="15" x14ac:dyDescent="0.3">
      <c r="C60" s="7" t="s">
        <v>57</v>
      </c>
      <c r="D60">
        <f>'Laporan Penjualan'!AK60</f>
        <v>356</v>
      </c>
      <c r="E60">
        <f>'Laporan Penjualan'!AL60</f>
        <v>226</v>
      </c>
      <c r="F60">
        <f>'Laporan Penjualan'!AM60</f>
        <v>292</v>
      </c>
      <c r="G60">
        <f>'Laporan Penjualan'!AN60</f>
        <v>408</v>
      </c>
      <c r="H60">
        <f>'Laporan Penjualan'!AK130</f>
        <v>247</v>
      </c>
      <c r="I60">
        <f>'Laporan Penjualan'!AL130</f>
        <v>256</v>
      </c>
      <c r="J60" s="90">
        <f>'Laporan Penjualan'!AM130</f>
        <v>346</v>
      </c>
      <c r="K60">
        <f>'Laporan Penjualan'!AN130</f>
        <v>326</v>
      </c>
      <c r="L60">
        <f>'Laporan Penjualan'!AK201</f>
        <v>247</v>
      </c>
      <c r="M60">
        <f>'Laporan Penjualan'!AL201</f>
        <v>263</v>
      </c>
      <c r="N60">
        <f>'Laporan Penjualan'!AM201</f>
        <v>359</v>
      </c>
      <c r="O60">
        <f>'Laporan Penjualan'!AN201</f>
        <v>375</v>
      </c>
      <c r="P60">
        <f>'Laporan Penjualan'!AK272</f>
        <v>200</v>
      </c>
      <c r="Q60">
        <f>'Laporan Penjualan'!AL272</f>
        <v>345</v>
      </c>
      <c r="R60">
        <f>'Laporan Penjualan'!AM272</f>
        <v>247</v>
      </c>
      <c r="S60">
        <f>'Laporan Penjualan'!AN272</f>
        <v>377</v>
      </c>
      <c r="T60">
        <f>'Laporan Penjualan'!AK342</f>
        <v>239</v>
      </c>
      <c r="U60">
        <f>'Laporan Penjualan'!AL342</f>
        <v>200</v>
      </c>
      <c r="V60">
        <f>'Laporan Penjualan'!AM342</f>
        <v>327</v>
      </c>
      <c r="W60">
        <f>'Laporan Penjualan'!AN342</f>
        <v>528</v>
      </c>
      <c r="X60">
        <f>'Laporan Penjualan'!AK413</f>
        <v>239</v>
      </c>
      <c r="Y60">
        <f>'Laporan Penjualan'!AL413</f>
        <v>359</v>
      </c>
      <c r="Z60">
        <f>'Laporan Penjualan'!AM413</f>
        <v>359</v>
      </c>
      <c r="AA60">
        <f>'Laporan Penjualan'!AN413</f>
        <v>426</v>
      </c>
    </row>
    <row r="61" spans="3:27" ht="15" x14ac:dyDescent="0.3">
      <c r="C61" s="7" t="s">
        <v>58</v>
      </c>
      <c r="D61">
        <f>'Laporan Penjualan'!AK61</f>
        <v>117</v>
      </c>
      <c r="E61">
        <f>'Laporan Penjualan'!AL61</f>
        <v>186</v>
      </c>
      <c r="F61">
        <f>'Laporan Penjualan'!AM61</f>
        <v>159</v>
      </c>
      <c r="G61">
        <f>'Laporan Penjualan'!AN61</f>
        <v>282</v>
      </c>
      <c r="H61">
        <f>'Laporan Penjualan'!AK131</f>
        <v>135</v>
      </c>
      <c r="I61">
        <f>'Laporan Penjualan'!AL131</f>
        <v>192</v>
      </c>
      <c r="J61" s="90">
        <f>'Laporan Penjualan'!AM131</f>
        <v>122</v>
      </c>
      <c r="K61">
        <f>'Laporan Penjualan'!AN131</f>
        <v>182</v>
      </c>
      <c r="L61">
        <f>'Laporan Penjualan'!AK202</f>
        <v>135</v>
      </c>
      <c r="M61">
        <f>'Laporan Penjualan'!AL202</f>
        <v>181</v>
      </c>
      <c r="N61">
        <f>'Laporan Penjualan'!AM202</f>
        <v>124</v>
      </c>
      <c r="O61">
        <f>'Laporan Penjualan'!AN202</f>
        <v>250</v>
      </c>
      <c r="P61">
        <f>'Laporan Penjualan'!AK273</f>
        <v>159</v>
      </c>
      <c r="Q61">
        <f>'Laporan Penjualan'!AL273</f>
        <v>129</v>
      </c>
      <c r="R61">
        <f>'Laporan Penjualan'!AM273</f>
        <v>135</v>
      </c>
      <c r="S61">
        <f>'Laporan Penjualan'!AN273</f>
        <v>274</v>
      </c>
      <c r="T61">
        <f>'Laporan Penjualan'!AK343</f>
        <v>150</v>
      </c>
      <c r="U61">
        <f>'Laporan Penjualan'!AL343</f>
        <v>141</v>
      </c>
      <c r="V61">
        <f>'Laporan Penjualan'!AM343</f>
        <v>128</v>
      </c>
      <c r="W61">
        <f>'Laporan Penjualan'!AN343</f>
        <v>202</v>
      </c>
      <c r="X61">
        <f>'Laporan Penjualan'!AK414</f>
        <v>135</v>
      </c>
      <c r="Y61">
        <f>'Laporan Penjualan'!AL414</f>
        <v>124</v>
      </c>
      <c r="Z61">
        <f>'Laporan Penjualan'!AM414</f>
        <v>124</v>
      </c>
      <c r="AA61">
        <f>'Laporan Penjualan'!AN414</f>
        <v>238</v>
      </c>
    </row>
    <row r="62" spans="3:27" ht="15" x14ac:dyDescent="0.3">
      <c r="C62" s="7" t="s">
        <v>59</v>
      </c>
      <c r="D62">
        <f>'Laporan Penjualan'!AK62</f>
        <v>80</v>
      </c>
      <c r="E62">
        <f>'Laporan Penjualan'!AL62</f>
        <v>131</v>
      </c>
      <c r="F62">
        <f>'Laporan Penjualan'!AM62</f>
        <v>104</v>
      </c>
      <c r="G62">
        <f>'Laporan Penjualan'!AN62</f>
        <v>146</v>
      </c>
      <c r="H62">
        <f>'Laporan Penjualan'!AK132</f>
        <v>88</v>
      </c>
      <c r="I62">
        <f>'Laporan Penjualan'!AL132</f>
        <v>136</v>
      </c>
      <c r="J62" s="90">
        <f>'Laporan Penjualan'!AM132</f>
        <v>85</v>
      </c>
      <c r="K62">
        <f>'Laporan Penjualan'!AN132</f>
        <v>118</v>
      </c>
      <c r="L62">
        <f>'Laporan Penjualan'!AK203</f>
        <v>88</v>
      </c>
      <c r="M62">
        <f>'Laporan Penjualan'!AL203</f>
        <v>88</v>
      </c>
      <c r="N62">
        <f>'Laporan Penjualan'!AM203</f>
        <v>85</v>
      </c>
      <c r="O62">
        <f>'Laporan Penjualan'!AN203</f>
        <v>176</v>
      </c>
      <c r="P62">
        <f>'Laporan Penjualan'!AK274</f>
        <v>73</v>
      </c>
      <c r="Q62">
        <f>'Laporan Penjualan'!AL274</f>
        <v>85</v>
      </c>
      <c r="R62">
        <f>'Laporan Penjualan'!AM274</f>
        <v>88</v>
      </c>
      <c r="S62">
        <f>'Laporan Penjualan'!AN274</f>
        <v>146</v>
      </c>
      <c r="T62">
        <f>'Laporan Penjualan'!AK344</f>
        <v>96</v>
      </c>
      <c r="U62">
        <f>'Laporan Penjualan'!AL344</f>
        <v>106</v>
      </c>
      <c r="V62">
        <f>'Laporan Penjualan'!AM344</f>
        <v>87</v>
      </c>
      <c r="W62">
        <f>'Laporan Penjualan'!AN344</f>
        <v>140</v>
      </c>
      <c r="X62">
        <f>'Laporan Penjualan'!AK415</f>
        <v>81</v>
      </c>
      <c r="Y62">
        <f>'Laporan Penjualan'!AL415</f>
        <v>85</v>
      </c>
      <c r="Z62">
        <f>'Laporan Penjualan'!AM415</f>
        <v>85</v>
      </c>
      <c r="AA62">
        <f>'Laporan Penjualan'!AN415</f>
        <v>166</v>
      </c>
    </row>
    <row r="63" spans="3:27" ht="15" x14ac:dyDescent="0.3">
      <c r="C63" s="7" t="s">
        <v>60</v>
      </c>
      <c r="D63">
        <f>'Laporan Penjualan'!AK63</f>
        <v>108</v>
      </c>
      <c r="E63">
        <f>'Laporan Penjualan'!AL63</f>
        <v>50</v>
      </c>
      <c r="F63">
        <f>'Laporan Penjualan'!AM63</f>
        <v>27</v>
      </c>
      <c r="G63">
        <f>'Laporan Penjualan'!AN63</f>
        <v>146</v>
      </c>
      <c r="H63">
        <f>'Laporan Penjualan'!AK133</f>
        <v>45</v>
      </c>
      <c r="I63">
        <f>'Laporan Penjualan'!AL133</f>
        <v>94</v>
      </c>
      <c r="J63" s="90">
        <f>'Laporan Penjualan'!AM133</f>
        <v>97</v>
      </c>
      <c r="K63">
        <f>'Laporan Penjualan'!AN133</f>
        <v>29</v>
      </c>
      <c r="L63">
        <f>'Laporan Penjualan'!AK204</f>
        <v>45</v>
      </c>
      <c r="M63">
        <f>'Laporan Penjualan'!AL204</f>
        <v>103</v>
      </c>
      <c r="N63">
        <f>'Laporan Penjualan'!AM204</f>
        <v>97</v>
      </c>
      <c r="O63">
        <f>'Laporan Penjualan'!AN204</f>
        <v>133</v>
      </c>
      <c r="P63">
        <f>'Laporan Penjualan'!AK275</f>
        <v>100</v>
      </c>
      <c r="Q63">
        <f>'Laporan Penjualan'!AL275</f>
        <v>97</v>
      </c>
      <c r="R63">
        <f>'Laporan Penjualan'!AM275</f>
        <v>45</v>
      </c>
      <c r="S63">
        <f>'Laporan Penjualan'!AN275</f>
        <v>120</v>
      </c>
      <c r="T63">
        <f>'Laporan Penjualan'!AK345</f>
        <v>85</v>
      </c>
      <c r="U63">
        <f>'Laporan Penjualan'!AL345</f>
        <v>48</v>
      </c>
      <c r="V63">
        <f>'Laporan Penjualan'!AM345</f>
        <v>70</v>
      </c>
      <c r="W63">
        <f>'Laporan Penjualan'!AN345</f>
        <v>139</v>
      </c>
      <c r="X63">
        <f>'Laporan Penjualan'!AK416</f>
        <v>84</v>
      </c>
      <c r="Y63">
        <f>'Laporan Penjualan'!AL416</f>
        <v>97</v>
      </c>
      <c r="Z63">
        <f>'Laporan Penjualan'!AM416</f>
        <v>97</v>
      </c>
      <c r="AA63">
        <f>'Laporan Penjualan'!AN416</f>
        <v>127</v>
      </c>
    </row>
    <row r="64" spans="3:27" ht="15" x14ac:dyDescent="0.3">
      <c r="C64" s="7" t="s">
        <v>61</v>
      </c>
      <c r="D64">
        <f>'Laporan Penjualan'!AK64</f>
        <v>202</v>
      </c>
      <c r="E64">
        <f>'Laporan Penjualan'!AL64</f>
        <v>133</v>
      </c>
      <c r="F64">
        <f>'Laporan Penjualan'!AM64</f>
        <v>100</v>
      </c>
      <c r="G64">
        <f>'Laporan Penjualan'!AN64</f>
        <v>415</v>
      </c>
      <c r="H64">
        <f>'Laporan Penjualan'!AK134</f>
        <v>139</v>
      </c>
      <c r="I64">
        <f>'Laporan Penjualan'!AL134</f>
        <v>159</v>
      </c>
      <c r="J64" s="90">
        <f>'Laporan Penjualan'!AM134</f>
        <v>236</v>
      </c>
      <c r="K64">
        <f>'Laporan Penjualan'!AN134</f>
        <v>135</v>
      </c>
      <c r="L64">
        <f>'Laporan Penjualan'!AK205</f>
        <v>139</v>
      </c>
      <c r="M64">
        <f>'Laporan Penjualan'!AL205</f>
        <v>259</v>
      </c>
      <c r="N64">
        <f>'Laporan Penjualan'!AM205</f>
        <v>236</v>
      </c>
      <c r="O64">
        <f>'Laporan Penjualan'!AN205</f>
        <v>275</v>
      </c>
      <c r="P64">
        <f>'Laporan Penjualan'!AK276</f>
        <v>239</v>
      </c>
      <c r="Q64">
        <f>'Laporan Penjualan'!AL276</f>
        <v>252</v>
      </c>
      <c r="R64">
        <f>'Laporan Penjualan'!AM276</f>
        <v>139</v>
      </c>
      <c r="S64">
        <f>'Laporan Penjualan'!AN276</f>
        <v>298</v>
      </c>
      <c r="T64">
        <f>'Laporan Penjualan'!AK346</f>
        <v>116</v>
      </c>
      <c r="U64">
        <f>'Laporan Penjualan'!AL346</f>
        <v>173</v>
      </c>
      <c r="V64">
        <f>'Laporan Penjualan'!AM346</f>
        <v>133</v>
      </c>
      <c r="W64">
        <f>'Laporan Penjualan'!AN346</f>
        <v>372</v>
      </c>
      <c r="X64">
        <f>'Laporan Penjualan'!AK417</f>
        <v>190</v>
      </c>
      <c r="Y64">
        <f>'Laporan Penjualan'!AL417</f>
        <v>236</v>
      </c>
      <c r="Z64">
        <f>'Laporan Penjualan'!AM417</f>
        <v>236</v>
      </c>
      <c r="AA64">
        <f>'Laporan Penjualan'!AN417</f>
        <v>199</v>
      </c>
    </row>
    <row r="65" spans="3:27" ht="15" x14ac:dyDescent="0.3">
      <c r="C65" s="7" t="s">
        <v>62</v>
      </c>
      <c r="D65">
        <f>'Laporan Penjualan'!AK65</f>
        <v>14</v>
      </c>
      <c r="E65">
        <f>'Laporan Penjualan'!AL65</f>
        <v>43</v>
      </c>
      <c r="F65">
        <f>'Laporan Penjualan'!AM65</f>
        <v>36</v>
      </c>
      <c r="G65">
        <f>'Laporan Penjualan'!AN65</f>
        <v>32</v>
      </c>
      <c r="H65">
        <f>'Laporan Penjualan'!AK135</f>
        <v>35</v>
      </c>
      <c r="I65">
        <f>'Laporan Penjualan'!AL135</f>
        <v>37</v>
      </c>
      <c r="J65" s="90">
        <f>'Laporan Penjualan'!AM135</f>
        <v>17</v>
      </c>
      <c r="K65">
        <f>'Laporan Penjualan'!AN135</f>
        <v>41</v>
      </c>
      <c r="L65">
        <f>'Laporan Penjualan'!AK206</f>
        <v>35</v>
      </c>
      <c r="M65">
        <f>'Laporan Penjualan'!AL206</f>
        <v>17</v>
      </c>
      <c r="N65">
        <f>'Laporan Penjualan'!AM206</f>
        <v>17</v>
      </c>
      <c r="O65">
        <f>'Laporan Penjualan'!AN206</f>
        <v>42</v>
      </c>
      <c r="P65">
        <f>'Laporan Penjualan'!AK277</f>
        <v>15</v>
      </c>
      <c r="Q65">
        <f>'Laporan Penjualan'!AL277</f>
        <v>21</v>
      </c>
      <c r="R65">
        <f>'Laporan Penjualan'!AM277</f>
        <v>35</v>
      </c>
      <c r="S65">
        <f>'Laporan Penjualan'!AN277</f>
        <v>46</v>
      </c>
      <c r="T65">
        <f>'Laporan Penjualan'!AK347</f>
        <v>34</v>
      </c>
      <c r="U65">
        <f>'Laporan Penjualan'!AL347</f>
        <v>17</v>
      </c>
      <c r="V65">
        <f>'Laporan Penjualan'!AM347</f>
        <v>38</v>
      </c>
      <c r="W65">
        <f>'Laporan Penjualan'!AN347</f>
        <v>24</v>
      </c>
      <c r="X65">
        <f>'Laporan Penjualan'!AK418</f>
        <v>14</v>
      </c>
      <c r="Y65">
        <f>'Laporan Penjualan'!AL418</f>
        <v>17</v>
      </c>
      <c r="Z65">
        <f>'Laporan Penjualan'!AM418</f>
        <v>17</v>
      </c>
      <c r="AA65">
        <f>'Laporan Penjualan'!AN418</f>
        <v>45</v>
      </c>
    </row>
    <row r="66" spans="3:27" ht="15" x14ac:dyDescent="0.3">
      <c r="C66" s="7" t="s">
        <v>63</v>
      </c>
      <c r="D66">
        <f>'Laporan Penjualan'!AK66</f>
        <v>11</v>
      </c>
      <c r="E66">
        <f>'Laporan Penjualan'!AL66</f>
        <v>14</v>
      </c>
      <c r="F66">
        <f>'Laporan Penjualan'!AM66</f>
        <v>10</v>
      </c>
      <c r="G66">
        <f>'Laporan Penjualan'!AN66</f>
        <v>20</v>
      </c>
      <c r="H66">
        <f>'Laporan Penjualan'!AK136</f>
        <v>8</v>
      </c>
      <c r="I66">
        <f>'Laporan Penjualan'!AL136</f>
        <v>18</v>
      </c>
      <c r="J66" s="90">
        <f>'Laporan Penjualan'!AM136</f>
        <v>5</v>
      </c>
      <c r="K66">
        <f>'Laporan Penjualan'!AN136</f>
        <v>13</v>
      </c>
      <c r="L66">
        <f>'Laporan Penjualan'!AK207</f>
        <v>8</v>
      </c>
      <c r="M66">
        <f>'Laporan Penjualan'!AL207</f>
        <v>5</v>
      </c>
      <c r="N66">
        <f>'Laporan Penjualan'!AM207</f>
        <v>5</v>
      </c>
      <c r="O66">
        <f>'Laporan Penjualan'!AN207</f>
        <v>21</v>
      </c>
      <c r="P66">
        <f>'Laporan Penjualan'!AK278</f>
        <v>5</v>
      </c>
      <c r="Q66">
        <f>'Laporan Penjualan'!AL278</f>
        <v>10</v>
      </c>
      <c r="R66">
        <f>'Laporan Penjualan'!AM278</f>
        <v>8</v>
      </c>
      <c r="S66">
        <f>'Laporan Penjualan'!AN278</f>
        <v>13</v>
      </c>
      <c r="T66">
        <f>'Laporan Penjualan'!AK348</f>
        <v>21</v>
      </c>
      <c r="U66">
        <f>'Laporan Penjualan'!AL348</f>
        <v>5</v>
      </c>
      <c r="V66">
        <f>'Laporan Penjualan'!AM348</f>
        <v>8</v>
      </c>
      <c r="W66">
        <f>'Laporan Penjualan'!AN348</f>
        <v>8</v>
      </c>
      <c r="X66">
        <f>'Laporan Penjualan'!AK419</f>
        <v>14</v>
      </c>
      <c r="Y66">
        <f>'Laporan Penjualan'!AL419</f>
        <v>5</v>
      </c>
      <c r="Z66">
        <f>'Laporan Penjualan'!AM419</f>
        <v>5</v>
      </c>
      <c r="AA66">
        <f>'Laporan Penjualan'!AN419</f>
        <v>20</v>
      </c>
    </row>
    <row r="67" spans="3:27" ht="15" x14ac:dyDescent="0.3">
      <c r="C67" s="7" t="s">
        <v>64</v>
      </c>
      <c r="D67">
        <f>'Laporan Penjualan'!AK67</f>
        <v>13</v>
      </c>
      <c r="E67">
        <f>'Laporan Penjualan'!AL67</f>
        <v>37</v>
      </c>
      <c r="F67">
        <f>'Laporan Penjualan'!AM67</f>
        <v>27</v>
      </c>
      <c r="G67">
        <f>'Laporan Penjualan'!AN67</f>
        <v>16</v>
      </c>
      <c r="H67">
        <f>'Laporan Penjualan'!AK137</f>
        <v>26</v>
      </c>
      <c r="I67">
        <f>'Laporan Penjualan'!AL137</f>
        <v>23</v>
      </c>
      <c r="J67" s="90">
        <f>'Laporan Penjualan'!AM137</f>
        <v>13</v>
      </c>
      <c r="K67">
        <f>'Laporan Penjualan'!AN137</f>
        <v>41</v>
      </c>
      <c r="L67">
        <f>'Laporan Penjualan'!AK208</f>
        <v>26</v>
      </c>
      <c r="M67">
        <f>'Laporan Penjualan'!AL208</f>
        <v>11</v>
      </c>
      <c r="N67">
        <f>'Laporan Penjualan'!AM208</f>
        <v>13</v>
      </c>
      <c r="O67">
        <f>'Laporan Penjualan'!AN208</f>
        <v>27</v>
      </c>
      <c r="P67">
        <f>'Laporan Penjualan'!AK279</f>
        <v>9</v>
      </c>
      <c r="Q67">
        <f>'Laporan Penjualan'!AL279</f>
        <v>27</v>
      </c>
      <c r="R67">
        <f>'Laporan Penjualan'!AM279</f>
        <v>26</v>
      </c>
      <c r="S67">
        <f>'Laporan Penjualan'!AN279</f>
        <v>30</v>
      </c>
      <c r="T67">
        <f>'Laporan Penjualan'!AK349</f>
        <v>13</v>
      </c>
      <c r="U67">
        <f>'Laporan Penjualan'!AL349</f>
        <v>34</v>
      </c>
      <c r="V67">
        <f>'Laporan Penjualan'!AM349</f>
        <v>15</v>
      </c>
      <c r="W67">
        <f>'Laporan Penjualan'!AN349</f>
        <v>19</v>
      </c>
      <c r="X67">
        <f>'Laporan Penjualan'!AK420</f>
        <v>27</v>
      </c>
      <c r="Y67">
        <f>'Laporan Penjualan'!AL420</f>
        <v>13</v>
      </c>
      <c r="Z67">
        <f>'Laporan Penjualan'!AM420</f>
        <v>13</v>
      </c>
      <c r="AA67">
        <f>'Laporan Penjualan'!AN420</f>
        <v>27</v>
      </c>
    </row>
    <row r="68" spans="3:27" ht="15" x14ac:dyDescent="0.3">
      <c r="C68" s="7" t="s">
        <v>65</v>
      </c>
      <c r="D68">
        <f>'Laporan Penjualan'!AK68</f>
        <v>98</v>
      </c>
      <c r="E68">
        <f>'Laporan Penjualan'!AL68</f>
        <v>87</v>
      </c>
      <c r="F68">
        <f>'Laporan Penjualan'!AM68</f>
        <v>74</v>
      </c>
      <c r="G68">
        <f>'Laporan Penjualan'!AN68</f>
        <v>119</v>
      </c>
      <c r="H68">
        <f>'Laporan Penjualan'!AK138</f>
        <v>71</v>
      </c>
      <c r="I68">
        <f>'Laporan Penjualan'!AL138</f>
        <v>95</v>
      </c>
      <c r="J68" s="90">
        <f>'Laporan Penjualan'!AM138</f>
        <v>82</v>
      </c>
      <c r="K68">
        <f>'Laporan Penjualan'!AN138</f>
        <v>93</v>
      </c>
      <c r="L68">
        <f>'Laporan Penjualan'!AK209</f>
        <v>71</v>
      </c>
      <c r="M68">
        <f>'Laporan Penjualan'!AL209</f>
        <v>81</v>
      </c>
      <c r="N68">
        <f>'Laporan Penjualan'!AM209</f>
        <v>84</v>
      </c>
      <c r="O68">
        <f>'Laporan Penjualan'!AN209</f>
        <v>119</v>
      </c>
      <c r="P68">
        <f>'Laporan Penjualan'!AK280</f>
        <v>64</v>
      </c>
      <c r="Q68">
        <f>'Laporan Penjualan'!AL280</f>
        <v>84</v>
      </c>
      <c r="R68">
        <f>'Laporan Penjualan'!AM280</f>
        <v>71</v>
      </c>
      <c r="S68">
        <f>'Laporan Penjualan'!AN280</f>
        <v>110</v>
      </c>
      <c r="T68">
        <f>'Laporan Penjualan'!AK350</f>
        <v>70</v>
      </c>
      <c r="U68">
        <f>'Laporan Penjualan'!AL350</f>
        <v>81</v>
      </c>
      <c r="V68">
        <f>'Laporan Penjualan'!AM350</f>
        <v>80</v>
      </c>
      <c r="W68">
        <f>'Laporan Penjualan'!AN350</f>
        <v>123</v>
      </c>
      <c r="X68">
        <f>'Laporan Penjualan'!AK421</f>
        <v>78</v>
      </c>
      <c r="Y68">
        <f>'Laporan Penjualan'!AL421</f>
        <v>84</v>
      </c>
      <c r="Z68">
        <f>'Laporan Penjualan'!AM421</f>
        <v>84</v>
      </c>
      <c r="AA68">
        <f>'Laporan Penjualan'!AN421</f>
        <v>130</v>
      </c>
    </row>
    <row r="69" spans="3:27" ht="15" x14ac:dyDescent="0.3">
      <c r="C69" s="34" t="s">
        <v>188</v>
      </c>
      <c r="D69">
        <f>'Laporan Penjualan'!AK69</f>
        <v>74</v>
      </c>
      <c r="E69">
        <f>'Laporan Penjualan'!AL69</f>
        <v>57</v>
      </c>
      <c r="F69">
        <f>'Laporan Penjualan'!AM69</f>
        <v>74</v>
      </c>
      <c r="G69">
        <f>'Laporan Penjualan'!AN69</f>
        <v>107</v>
      </c>
      <c r="H69">
        <f>'Laporan Penjualan'!AK139</f>
        <v>71</v>
      </c>
      <c r="I69">
        <f>'Laporan Penjualan'!AL139</f>
        <v>60</v>
      </c>
      <c r="J69" s="90">
        <f>'Laporan Penjualan'!AM139</f>
        <v>66</v>
      </c>
      <c r="K69">
        <f>'Laporan Penjualan'!AN139</f>
        <v>85</v>
      </c>
      <c r="L69">
        <f>'Laporan Penjualan'!AK210</f>
        <v>68</v>
      </c>
      <c r="M69">
        <f>'Laporan Penjualan'!AL210</f>
        <v>66</v>
      </c>
      <c r="N69">
        <f>'Laporan Penjualan'!AM210</f>
        <v>68</v>
      </c>
      <c r="O69">
        <f>'Laporan Penjualan'!AN210</f>
        <v>84</v>
      </c>
      <c r="P69">
        <f>'Laporan Penjualan'!AK281</f>
        <v>54</v>
      </c>
      <c r="Q69">
        <f>'Laporan Penjualan'!AL281</f>
        <v>73</v>
      </c>
      <c r="R69">
        <f>'Laporan Penjualan'!AM281</f>
        <v>67</v>
      </c>
      <c r="S69">
        <f>'Laporan Penjualan'!AN281</f>
        <v>103</v>
      </c>
      <c r="T69">
        <f>'Laporan Penjualan'!AK351</f>
        <v>56</v>
      </c>
      <c r="U69">
        <f>'Laporan Penjualan'!AL351</f>
        <v>56</v>
      </c>
      <c r="V69">
        <f>'Laporan Penjualan'!AM351</f>
        <v>68</v>
      </c>
      <c r="W69">
        <f>'Laporan Penjualan'!AN351</f>
        <v>105</v>
      </c>
      <c r="X69">
        <f>'Laporan Penjualan'!AK422</f>
        <v>72</v>
      </c>
      <c r="Y69">
        <f>'Laporan Penjualan'!AL422</f>
        <v>68</v>
      </c>
      <c r="Z69">
        <f>'Laporan Penjualan'!AM422</f>
        <v>68</v>
      </c>
      <c r="AA69">
        <f>'Laporan Penjualan'!AN422</f>
        <v>82</v>
      </c>
    </row>
    <row r="70" spans="3:27" x14ac:dyDescent="0.3">
      <c r="L70">
        <f>'Laporan Penjualan'!AK211</f>
        <v>0</v>
      </c>
      <c r="M70">
        <f>'Laporan Penjualan'!AL211</f>
        <v>0</v>
      </c>
      <c r="N70">
        <f>'Laporan Penjualan'!AM211</f>
        <v>0</v>
      </c>
      <c r="O70">
        <f>'Laporan Penjualan'!AN211</f>
        <v>0</v>
      </c>
      <c r="P70">
        <f>'Laporan Penjualan'!AK282</f>
        <v>0</v>
      </c>
      <c r="Q70">
        <f>'Laporan Penjualan'!AL282</f>
        <v>0</v>
      </c>
      <c r="R70">
        <f>'Laporan Penjualan'!AM282</f>
        <v>0</v>
      </c>
      <c r="S70">
        <f>'Laporan Penjualan'!AN282</f>
        <v>0</v>
      </c>
      <c r="X70">
        <f>'Laporan Penjualan'!AK423</f>
        <v>0</v>
      </c>
      <c r="Y70">
        <f>'Laporan Penjualan'!AL423</f>
        <v>0</v>
      </c>
      <c r="Z70">
        <f>'Laporan Penjualan'!AM423</f>
        <v>0</v>
      </c>
      <c r="AA70">
        <f>'Laporan Penjualan'!AN423</f>
        <v>0</v>
      </c>
    </row>
    <row r="71" spans="3:27" x14ac:dyDescent="0.3">
      <c r="L71">
        <f>'Laporan Penjualan'!AK212</f>
        <v>0</v>
      </c>
      <c r="M71">
        <f>'Laporan Penjualan'!AL212</f>
        <v>0</v>
      </c>
      <c r="N71">
        <f>'Laporan Penjualan'!AM212</f>
        <v>0</v>
      </c>
      <c r="O71">
        <f>'Laporan Penjualan'!AN212</f>
        <v>0</v>
      </c>
      <c r="P71">
        <f>'Laporan Penjualan'!AK283</f>
        <v>0</v>
      </c>
      <c r="Q71">
        <f>'Laporan Penjualan'!AL283</f>
        <v>0</v>
      </c>
      <c r="R71">
        <f>'Laporan Penjualan'!AM283</f>
        <v>0</v>
      </c>
      <c r="S71">
        <f>'Laporan Penjualan'!AN283</f>
        <v>0</v>
      </c>
    </row>
  </sheetData>
  <mergeCells count="6">
    <mergeCell ref="D2:G2"/>
    <mergeCell ref="H2:K2"/>
    <mergeCell ref="L2:O2"/>
    <mergeCell ref="P2:S2"/>
    <mergeCell ref="T2:W2"/>
    <mergeCell ref="X2:A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25856-3544-4FBB-81C8-18B6C7223432}">
  <dimension ref="B3:Y278"/>
  <sheetViews>
    <sheetView zoomScaleNormal="100" workbookViewId="0">
      <selection activeCell="N10" sqref="N10"/>
    </sheetView>
  </sheetViews>
  <sheetFormatPr defaultRowHeight="14.4" x14ac:dyDescent="0.3"/>
  <cols>
    <col min="2" max="2" width="8.88671875" customWidth="1"/>
    <col min="3" max="3" width="25.109375" customWidth="1"/>
    <col min="4" max="4" width="15.5546875" customWidth="1"/>
    <col min="5" max="5" width="13.88671875" customWidth="1"/>
    <col min="6" max="6" width="10.6640625" customWidth="1"/>
    <col min="7" max="7" width="8.6640625" customWidth="1"/>
    <col min="8" max="8" width="11.6640625" customWidth="1"/>
    <col min="9" max="9" width="11.109375" customWidth="1"/>
    <col min="10" max="10" width="16.21875" customWidth="1"/>
    <col min="16" max="16" width="20.88671875" customWidth="1"/>
    <col min="17" max="17" width="21.6640625" customWidth="1"/>
    <col min="18" max="18" width="22.44140625" customWidth="1"/>
  </cols>
  <sheetData>
    <row r="3" spans="3:10" ht="15" x14ac:dyDescent="0.3">
      <c r="C3" s="7" t="s">
        <v>8</v>
      </c>
      <c r="D3" s="17" t="s">
        <v>169</v>
      </c>
      <c r="E3">
        <v>986</v>
      </c>
      <c r="F3">
        <v>962</v>
      </c>
      <c r="G3">
        <v>883</v>
      </c>
      <c r="H3">
        <v>855</v>
      </c>
      <c r="I3">
        <v>969</v>
      </c>
      <c r="J3">
        <v>962</v>
      </c>
    </row>
    <row r="4" spans="3:10" ht="15" x14ac:dyDescent="0.3">
      <c r="C4" s="7" t="s">
        <v>10</v>
      </c>
      <c r="D4" s="17" t="s">
        <v>169</v>
      </c>
      <c r="E4">
        <v>1425</v>
      </c>
      <c r="F4">
        <v>1468</v>
      </c>
      <c r="G4">
        <v>1302</v>
      </c>
      <c r="H4">
        <v>1259</v>
      </c>
      <c r="I4">
        <v>1532</v>
      </c>
      <c r="J4">
        <v>1486</v>
      </c>
    </row>
    <row r="5" spans="3:10" ht="15" x14ac:dyDescent="0.3">
      <c r="C5" s="7" t="s">
        <v>11</v>
      </c>
      <c r="D5" s="17" t="s">
        <v>169</v>
      </c>
      <c r="E5">
        <v>1130</v>
      </c>
      <c r="F5">
        <v>1136</v>
      </c>
      <c r="G5">
        <v>1018</v>
      </c>
      <c r="H5">
        <v>1014</v>
      </c>
      <c r="I5">
        <v>1194</v>
      </c>
      <c r="J5">
        <v>1177</v>
      </c>
    </row>
    <row r="6" spans="3:10" ht="15" x14ac:dyDescent="0.3">
      <c r="C6" s="7" t="s">
        <v>15</v>
      </c>
      <c r="D6" s="17" t="s">
        <v>169</v>
      </c>
      <c r="E6">
        <v>1946</v>
      </c>
      <c r="F6">
        <v>1583</v>
      </c>
      <c r="G6">
        <v>1626</v>
      </c>
      <c r="H6">
        <v>1655</v>
      </c>
      <c r="I6">
        <v>1609</v>
      </c>
      <c r="J6">
        <v>1641</v>
      </c>
    </row>
    <row r="7" spans="3:10" ht="15" x14ac:dyDescent="0.3">
      <c r="C7" s="7" t="s">
        <v>16</v>
      </c>
      <c r="D7" s="17" t="s">
        <v>169</v>
      </c>
      <c r="E7">
        <v>3567</v>
      </c>
      <c r="F7">
        <v>3238</v>
      </c>
      <c r="G7">
        <v>3118</v>
      </c>
      <c r="H7">
        <v>3147</v>
      </c>
      <c r="I7">
        <v>3482</v>
      </c>
      <c r="J7">
        <v>3424</v>
      </c>
    </row>
    <row r="8" spans="3:10" ht="15" x14ac:dyDescent="0.3">
      <c r="C8" s="7" t="s">
        <v>17</v>
      </c>
      <c r="D8" s="17" t="s">
        <v>169</v>
      </c>
      <c r="E8">
        <v>2206</v>
      </c>
      <c r="F8">
        <v>1911</v>
      </c>
      <c r="G8">
        <v>1817</v>
      </c>
      <c r="H8">
        <v>2168</v>
      </c>
      <c r="I8">
        <v>1983</v>
      </c>
      <c r="J8">
        <v>1926</v>
      </c>
    </row>
    <row r="9" spans="3:10" ht="15" x14ac:dyDescent="0.3">
      <c r="C9" s="7" t="s">
        <v>19</v>
      </c>
      <c r="D9" s="17" t="s">
        <v>169</v>
      </c>
      <c r="E9">
        <v>1863</v>
      </c>
      <c r="F9">
        <v>1607</v>
      </c>
      <c r="G9">
        <v>1687</v>
      </c>
      <c r="H9">
        <v>1742</v>
      </c>
      <c r="I9">
        <v>1662</v>
      </c>
      <c r="J9">
        <v>1584</v>
      </c>
    </row>
    <row r="10" spans="3:10" ht="15" x14ac:dyDescent="0.3">
      <c r="C10" s="7" t="s">
        <v>25</v>
      </c>
      <c r="D10" s="17" t="s">
        <v>169</v>
      </c>
      <c r="E10">
        <v>571</v>
      </c>
      <c r="F10">
        <v>577</v>
      </c>
      <c r="G10">
        <v>520</v>
      </c>
      <c r="H10">
        <v>526</v>
      </c>
      <c r="I10">
        <v>572</v>
      </c>
      <c r="J10">
        <v>594</v>
      </c>
    </row>
    <row r="11" spans="3:10" ht="15" x14ac:dyDescent="0.3">
      <c r="C11" s="7" t="s">
        <v>26</v>
      </c>
      <c r="D11" s="17" t="s">
        <v>169</v>
      </c>
      <c r="E11">
        <v>825</v>
      </c>
      <c r="F11">
        <v>807</v>
      </c>
      <c r="G11">
        <v>805</v>
      </c>
      <c r="H11">
        <v>825</v>
      </c>
      <c r="I11">
        <v>841</v>
      </c>
      <c r="J11">
        <v>844</v>
      </c>
    </row>
    <row r="12" spans="3:10" ht="15" x14ac:dyDescent="0.3">
      <c r="C12" s="7" t="s">
        <v>46</v>
      </c>
      <c r="D12" s="17" t="s">
        <v>169</v>
      </c>
      <c r="E12">
        <v>250</v>
      </c>
      <c r="F12">
        <v>224</v>
      </c>
      <c r="G12">
        <v>221</v>
      </c>
      <c r="H12">
        <v>219</v>
      </c>
      <c r="I12">
        <v>226</v>
      </c>
      <c r="J12">
        <v>234</v>
      </c>
    </row>
    <row r="13" spans="3:10" ht="15" x14ac:dyDescent="0.3">
      <c r="C13" s="7" t="s">
        <v>48</v>
      </c>
      <c r="D13" s="17" t="s">
        <v>169</v>
      </c>
      <c r="E13">
        <v>73</v>
      </c>
      <c r="F13">
        <v>78</v>
      </c>
      <c r="G13">
        <v>85</v>
      </c>
      <c r="H13">
        <v>60</v>
      </c>
      <c r="I13">
        <v>83</v>
      </c>
      <c r="J13">
        <v>92</v>
      </c>
    </row>
    <row r="14" spans="3:10" ht="15" x14ac:dyDescent="0.3">
      <c r="C14" s="7" t="s">
        <v>50</v>
      </c>
      <c r="D14" s="17" t="s">
        <v>169</v>
      </c>
      <c r="E14">
        <v>114</v>
      </c>
      <c r="F14">
        <v>107</v>
      </c>
      <c r="G14">
        <v>104</v>
      </c>
      <c r="H14">
        <v>96</v>
      </c>
      <c r="I14">
        <v>109</v>
      </c>
      <c r="J14">
        <v>97</v>
      </c>
    </row>
    <row r="15" spans="3:10" ht="15" x14ac:dyDescent="0.3">
      <c r="C15" s="7" t="s">
        <v>51</v>
      </c>
      <c r="D15" s="17" t="s">
        <v>169</v>
      </c>
      <c r="E15">
        <v>187</v>
      </c>
      <c r="F15">
        <v>162</v>
      </c>
      <c r="G15">
        <v>178</v>
      </c>
      <c r="H15">
        <v>175</v>
      </c>
      <c r="I15">
        <v>162</v>
      </c>
      <c r="J15">
        <v>142</v>
      </c>
    </row>
    <row r="16" spans="3:10" ht="15" x14ac:dyDescent="0.3">
      <c r="C16" s="7" t="s">
        <v>132</v>
      </c>
      <c r="D16" s="17" t="s">
        <v>169</v>
      </c>
      <c r="E16">
        <v>307</v>
      </c>
      <c r="F16">
        <v>273</v>
      </c>
      <c r="G16">
        <v>296</v>
      </c>
      <c r="H16">
        <v>290</v>
      </c>
      <c r="I16">
        <v>289</v>
      </c>
      <c r="J16">
        <v>304</v>
      </c>
    </row>
    <row r="17" spans="3:10" ht="15" x14ac:dyDescent="0.3">
      <c r="C17" s="7" t="s">
        <v>49</v>
      </c>
      <c r="D17" s="17" t="s">
        <v>191</v>
      </c>
      <c r="E17">
        <v>137</v>
      </c>
      <c r="F17">
        <v>118</v>
      </c>
      <c r="G17">
        <v>122</v>
      </c>
      <c r="H17">
        <v>105</v>
      </c>
      <c r="I17">
        <v>119</v>
      </c>
      <c r="J17">
        <v>119</v>
      </c>
    </row>
    <row r="18" spans="3:10" ht="15" x14ac:dyDescent="0.3">
      <c r="C18" s="7" t="s">
        <v>9</v>
      </c>
      <c r="D18" s="17" t="s">
        <v>189</v>
      </c>
      <c r="E18">
        <v>757</v>
      </c>
      <c r="F18">
        <v>717</v>
      </c>
      <c r="G18">
        <v>706</v>
      </c>
      <c r="H18">
        <v>647</v>
      </c>
      <c r="I18">
        <v>721</v>
      </c>
      <c r="J18">
        <v>690</v>
      </c>
    </row>
    <row r="19" spans="3:10" ht="15" x14ac:dyDescent="0.3">
      <c r="C19" s="7" t="s">
        <v>1</v>
      </c>
      <c r="D19" s="17" t="s">
        <v>170</v>
      </c>
      <c r="E19">
        <v>739</v>
      </c>
      <c r="F19">
        <v>597</v>
      </c>
      <c r="G19">
        <v>657</v>
      </c>
      <c r="H19">
        <v>684</v>
      </c>
      <c r="I19">
        <v>672</v>
      </c>
      <c r="J19">
        <v>690</v>
      </c>
    </row>
    <row r="20" spans="3:10" ht="15" x14ac:dyDescent="0.3">
      <c r="C20" s="7" t="s">
        <v>14</v>
      </c>
      <c r="D20" s="17" t="s">
        <v>170</v>
      </c>
      <c r="E20">
        <v>590</v>
      </c>
      <c r="F20">
        <v>455</v>
      </c>
      <c r="G20">
        <v>492</v>
      </c>
      <c r="H20">
        <v>577</v>
      </c>
      <c r="I20">
        <v>430</v>
      </c>
      <c r="J20">
        <v>424</v>
      </c>
    </row>
    <row r="21" spans="3:10" ht="15" x14ac:dyDescent="0.3">
      <c r="C21" s="7" t="s">
        <v>18</v>
      </c>
      <c r="D21" s="17" t="s">
        <v>170</v>
      </c>
      <c r="E21">
        <v>273</v>
      </c>
      <c r="F21">
        <v>368</v>
      </c>
      <c r="G21">
        <v>272</v>
      </c>
      <c r="H21">
        <v>339</v>
      </c>
      <c r="I21">
        <v>401</v>
      </c>
      <c r="J21">
        <v>489</v>
      </c>
    </row>
    <row r="22" spans="3:10" ht="15" x14ac:dyDescent="0.3">
      <c r="C22" s="7" t="s">
        <v>20</v>
      </c>
      <c r="D22" s="17" t="s">
        <v>170</v>
      </c>
      <c r="E22">
        <v>1920</v>
      </c>
      <c r="F22">
        <v>1718</v>
      </c>
      <c r="G22">
        <v>1665</v>
      </c>
      <c r="H22">
        <v>1680</v>
      </c>
      <c r="I22">
        <v>1644</v>
      </c>
      <c r="J22">
        <v>1540</v>
      </c>
    </row>
    <row r="23" spans="3:10" ht="15" x14ac:dyDescent="0.3">
      <c r="C23" s="7" t="s">
        <v>24</v>
      </c>
      <c r="D23" s="17" t="s">
        <v>170</v>
      </c>
      <c r="E23">
        <v>376</v>
      </c>
      <c r="F23">
        <v>323</v>
      </c>
      <c r="G23">
        <v>319</v>
      </c>
      <c r="H23">
        <v>355</v>
      </c>
      <c r="I23">
        <v>325</v>
      </c>
      <c r="J23">
        <v>324</v>
      </c>
    </row>
    <row r="24" spans="3:10" ht="15" x14ac:dyDescent="0.3">
      <c r="C24" s="7" t="s">
        <v>34</v>
      </c>
      <c r="D24" s="17" t="s">
        <v>172</v>
      </c>
      <c r="E24">
        <v>324</v>
      </c>
      <c r="F24">
        <v>274</v>
      </c>
      <c r="G24">
        <v>297</v>
      </c>
      <c r="H24">
        <v>313</v>
      </c>
      <c r="I24">
        <v>281</v>
      </c>
      <c r="J24">
        <v>277</v>
      </c>
    </row>
    <row r="25" spans="3:10" ht="15" x14ac:dyDescent="0.3">
      <c r="C25" s="7" t="s">
        <v>21</v>
      </c>
      <c r="D25" s="17" t="s">
        <v>171</v>
      </c>
      <c r="E25">
        <v>303</v>
      </c>
      <c r="F25">
        <v>192</v>
      </c>
      <c r="G25">
        <v>335</v>
      </c>
      <c r="H25">
        <v>316</v>
      </c>
      <c r="I25">
        <v>211</v>
      </c>
      <c r="J25">
        <v>243</v>
      </c>
    </row>
    <row r="26" spans="3:10" ht="15" x14ac:dyDescent="0.3">
      <c r="C26" s="7" t="s">
        <v>27</v>
      </c>
      <c r="D26" s="17" t="s">
        <v>171</v>
      </c>
      <c r="E26">
        <v>141</v>
      </c>
      <c r="F26">
        <v>124</v>
      </c>
      <c r="G26">
        <v>149</v>
      </c>
      <c r="H26">
        <v>129</v>
      </c>
      <c r="I26">
        <v>127</v>
      </c>
      <c r="J26">
        <v>139</v>
      </c>
    </row>
    <row r="27" spans="3:10" ht="15" x14ac:dyDescent="0.3">
      <c r="C27" s="7" t="s">
        <v>28</v>
      </c>
      <c r="D27" s="17" t="s">
        <v>171</v>
      </c>
      <c r="E27">
        <v>171</v>
      </c>
      <c r="F27">
        <v>146</v>
      </c>
      <c r="G27">
        <v>164</v>
      </c>
      <c r="H27">
        <v>147</v>
      </c>
      <c r="I27">
        <v>150</v>
      </c>
      <c r="J27">
        <v>150</v>
      </c>
    </row>
    <row r="28" spans="3:10" ht="15" x14ac:dyDescent="0.3">
      <c r="C28" s="7" t="s">
        <v>29</v>
      </c>
      <c r="D28" s="17" t="s">
        <v>171</v>
      </c>
      <c r="E28">
        <v>178</v>
      </c>
      <c r="F28">
        <v>161</v>
      </c>
      <c r="G28">
        <v>162</v>
      </c>
      <c r="H28">
        <v>193</v>
      </c>
      <c r="I28">
        <v>171</v>
      </c>
      <c r="J28">
        <v>155</v>
      </c>
    </row>
    <row r="29" spans="3:10" ht="15" x14ac:dyDescent="0.3">
      <c r="C29" s="7" t="s">
        <v>13</v>
      </c>
      <c r="D29" s="17" t="s">
        <v>166</v>
      </c>
      <c r="E29">
        <v>672</v>
      </c>
      <c r="F29">
        <v>639</v>
      </c>
      <c r="G29">
        <v>626</v>
      </c>
      <c r="H29">
        <v>599</v>
      </c>
      <c r="I29">
        <v>680</v>
      </c>
      <c r="J29">
        <v>700</v>
      </c>
    </row>
    <row r="30" spans="3:10" ht="15" x14ac:dyDescent="0.3">
      <c r="C30" s="7" t="s">
        <v>30</v>
      </c>
      <c r="D30" s="17" t="s">
        <v>166</v>
      </c>
      <c r="E30">
        <v>347</v>
      </c>
      <c r="F30">
        <v>314</v>
      </c>
      <c r="G30">
        <v>307</v>
      </c>
      <c r="H30">
        <v>309</v>
      </c>
      <c r="I30">
        <v>320</v>
      </c>
      <c r="J30">
        <v>315</v>
      </c>
    </row>
    <row r="31" spans="3:10" ht="15" x14ac:dyDescent="0.3">
      <c r="C31" s="7" t="s">
        <v>31</v>
      </c>
      <c r="D31" s="17" t="s">
        <v>166</v>
      </c>
      <c r="E31">
        <v>330</v>
      </c>
      <c r="F31">
        <v>316</v>
      </c>
      <c r="G31">
        <v>326</v>
      </c>
      <c r="H31">
        <v>310</v>
      </c>
      <c r="I31">
        <v>334</v>
      </c>
      <c r="J31">
        <v>326</v>
      </c>
    </row>
    <row r="32" spans="3:10" ht="15" x14ac:dyDescent="0.3">
      <c r="C32" s="7" t="s">
        <v>43</v>
      </c>
      <c r="D32" s="17" t="s">
        <v>166</v>
      </c>
      <c r="E32">
        <v>109</v>
      </c>
      <c r="F32">
        <v>103</v>
      </c>
      <c r="G32">
        <v>137</v>
      </c>
      <c r="H32">
        <v>101</v>
      </c>
      <c r="I32">
        <v>103</v>
      </c>
      <c r="J32">
        <v>111</v>
      </c>
    </row>
    <row r="33" spans="3:10" ht="15" x14ac:dyDescent="0.3">
      <c r="C33" s="7" t="s">
        <v>32</v>
      </c>
      <c r="D33" s="17" t="s">
        <v>168</v>
      </c>
      <c r="E33">
        <v>399</v>
      </c>
      <c r="F33">
        <v>376</v>
      </c>
      <c r="G33">
        <v>352</v>
      </c>
      <c r="H33">
        <v>395</v>
      </c>
      <c r="I33">
        <v>362</v>
      </c>
      <c r="J33">
        <v>366</v>
      </c>
    </row>
    <row r="34" spans="3:10" ht="15" x14ac:dyDescent="0.3">
      <c r="C34" s="7" t="s">
        <v>33</v>
      </c>
      <c r="D34" s="17" t="s">
        <v>168</v>
      </c>
      <c r="E34">
        <v>394</v>
      </c>
      <c r="F34">
        <v>336</v>
      </c>
      <c r="G34">
        <v>358</v>
      </c>
      <c r="H34">
        <v>363</v>
      </c>
      <c r="I34">
        <v>342</v>
      </c>
      <c r="J34">
        <v>338</v>
      </c>
    </row>
    <row r="35" spans="3:10" ht="15" x14ac:dyDescent="0.3">
      <c r="C35" s="7" t="s">
        <v>42</v>
      </c>
      <c r="D35" s="17" t="s">
        <v>168</v>
      </c>
      <c r="E35">
        <v>126</v>
      </c>
      <c r="F35">
        <v>80</v>
      </c>
      <c r="G35">
        <v>113</v>
      </c>
      <c r="H35">
        <v>82</v>
      </c>
      <c r="I35">
        <v>79</v>
      </c>
      <c r="J35">
        <v>84</v>
      </c>
    </row>
    <row r="36" spans="3:10" ht="15" x14ac:dyDescent="0.3">
      <c r="C36" s="7" t="s">
        <v>47</v>
      </c>
      <c r="D36" s="17" t="s">
        <v>168</v>
      </c>
      <c r="E36">
        <v>140</v>
      </c>
      <c r="F36">
        <v>126</v>
      </c>
      <c r="G36">
        <v>117</v>
      </c>
      <c r="H36">
        <v>98</v>
      </c>
      <c r="I36">
        <v>127</v>
      </c>
      <c r="J36">
        <v>163</v>
      </c>
    </row>
    <row r="37" spans="3:10" ht="15" x14ac:dyDescent="0.3">
      <c r="C37" s="7" t="s">
        <v>39</v>
      </c>
      <c r="D37" s="17" t="s">
        <v>182</v>
      </c>
      <c r="E37">
        <v>583</v>
      </c>
      <c r="F37">
        <v>610</v>
      </c>
      <c r="G37">
        <v>805</v>
      </c>
      <c r="H37">
        <v>575</v>
      </c>
      <c r="I37">
        <v>673</v>
      </c>
      <c r="J37">
        <v>699</v>
      </c>
    </row>
    <row r="38" spans="3:10" ht="15" x14ac:dyDescent="0.3">
      <c r="C38" s="7" t="s">
        <v>3</v>
      </c>
      <c r="D38" s="7" t="s">
        <v>225</v>
      </c>
      <c r="E38">
        <v>501</v>
      </c>
      <c r="F38">
        <v>461</v>
      </c>
      <c r="G38">
        <v>591</v>
      </c>
      <c r="H38">
        <v>427</v>
      </c>
      <c r="I38">
        <v>458</v>
      </c>
      <c r="J38">
        <v>465</v>
      </c>
    </row>
    <row r="39" spans="3:10" ht="15" x14ac:dyDescent="0.3">
      <c r="C39" s="7" t="s">
        <v>4</v>
      </c>
      <c r="D39" t="s">
        <v>225</v>
      </c>
      <c r="E39">
        <v>204</v>
      </c>
      <c r="F39">
        <v>191</v>
      </c>
      <c r="G39">
        <v>211</v>
      </c>
      <c r="H39">
        <v>231</v>
      </c>
      <c r="I39">
        <v>197</v>
      </c>
      <c r="J39">
        <v>175</v>
      </c>
    </row>
    <row r="40" spans="3:10" ht="15" x14ac:dyDescent="0.3">
      <c r="C40" s="7" t="s">
        <v>16</v>
      </c>
      <c r="D40" s="17" t="s">
        <v>227</v>
      </c>
      <c r="E40">
        <v>3567</v>
      </c>
      <c r="F40">
        <v>3238</v>
      </c>
      <c r="G40">
        <v>3118</v>
      </c>
      <c r="H40">
        <v>3147</v>
      </c>
      <c r="I40">
        <v>3482</v>
      </c>
      <c r="J40">
        <v>3424</v>
      </c>
    </row>
    <row r="41" spans="3:10" ht="15" x14ac:dyDescent="0.3">
      <c r="C41" s="7" t="s">
        <v>10</v>
      </c>
      <c r="D41" s="17" t="s">
        <v>226</v>
      </c>
      <c r="E41">
        <v>1425</v>
      </c>
      <c r="F41">
        <v>1468</v>
      </c>
      <c r="G41">
        <v>1302</v>
      </c>
      <c r="H41">
        <v>1259</v>
      </c>
      <c r="I41">
        <v>1532</v>
      </c>
      <c r="J41">
        <v>1486</v>
      </c>
    </row>
    <row r="42" spans="3:10" ht="15" x14ac:dyDescent="0.3">
      <c r="C42" s="7" t="s">
        <v>45</v>
      </c>
      <c r="D42" s="17" t="s">
        <v>167</v>
      </c>
      <c r="E42">
        <v>200</v>
      </c>
      <c r="F42">
        <v>159</v>
      </c>
      <c r="G42">
        <v>177</v>
      </c>
      <c r="H42">
        <v>210</v>
      </c>
      <c r="I42">
        <v>176</v>
      </c>
      <c r="J42">
        <v>185</v>
      </c>
    </row>
    <row r="43" spans="3:10" ht="15" x14ac:dyDescent="0.3">
      <c r="C43" s="7" t="s">
        <v>52</v>
      </c>
      <c r="D43" s="17" t="s">
        <v>167</v>
      </c>
      <c r="E43">
        <v>169</v>
      </c>
      <c r="F43">
        <v>145</v>
      </c>
      <c r="G43">
        <v>162</v>
      </c>
      <c r="H43">
        <v>138</v>
      </c>
      <c r="I43">
        <v>163</v>
      </c>
      <c r="J43">
        <v>190</v>
      </c>
    </row>
    <row r="44" spans="3:10" ht="15" x14ac:dyDescent="0.3">
      <c r="C44" s="7" t="s">
        <v>22</v>
      </c>
      <c r="D44" s="17" t="s">
        <v>178</v>
      </c>
      <c r="E44">
        <v>412</v>
      </c>
      <c r="F44">
        <v>373</v>
      </c>
      <c r="G44">
        <v>393</v>
      </c>
      <c r="H44">
        <v>364</v>
      </c>
      <c r="I44">
        <v>409</v>
      </c>
      <c r="J44">
        <v>431</v>
      </c>
    </row>
    <row r="45" spans="3:10" ht="15" x14ac:dyDescent="0.3">
      <c r="C45" s="7" t="s">
        <v>35</v>
      </c>
      <c r="D45" s="17" t="s">
        <v>173</v>
      </c>
      <c r="E45">
        <v>180</v>
      </c>
      <c r="F45">
        <v>213</v>
      </c>
      <c r="G45">
        <v>194</v>
      </c>
      <c r="H45">
        <v>181</v>
      </c>
      <c r="I45">
        <v>224</v>
      </c>
      <c r="J45">
        <v>219</v>
      </c>
    </row>
    <row r="46" spans="3:10" ht="15" x14ac:dyDescent="0.3">
      <c r="C46" s="7" t="s">
        <v>37</v>
      </c>
      <c r="D46" s="17" t="s">
        <v>177</v>
      </c>
      <c r="E46">
        <v>356</v>
      </c>
      <c r="F46">
        <v>384</v>
      </c>
      <c r="G46">
        <v>388</v>
      </c>
      <c r="H46">
        <v>391</v>
      </c>
      <c r="I46">
        <v>419</v>
      </c>
      <c r="J46">
        <v>419</v>
      </c>
    </row>
    <row r="47" spans="3:10" ht="15" x14ac:dyDescent="0.3">
      <c r="C47" s="7" t="s">
        <v>44</v>
      </c>
      <c r="D47" s="17" t="s">
        <v>177</v>
      </c>
      <c r="E47">
        <v>172</v>
      </c>
      <c r="F47">
        <v>137</v>
      </c>
      <c r="G47">
        <v>260</v>
      </c>
      <c r="H47">
        <v>166</v>
      </c>
      <c r="I47">
        <v>152</v>
      </c>
      <c r="J47">
        <v>152</v>
      </c>
    </row>
    <row r="48" spans="3:10" ht="15" x14ac:dyDescent="0.3">
      <c r="C48" s="7" t="s">
        <v>36</v>
      </c>
      <c r="D48" s="17" t="s">
        <v>190</v>
      </c>
      <c r="E48">
        <v>162</v>
      </c>
      <c r="F48">
        <v>157</v>
      </c>
      <c r="G48">
        <v>165</v>
      </c>
      <c r="H48">
        <v>155</v>
      </c>
      <c r="I48">
        <v>164</v>
      </c>
      <c r="J48">
        <v>167</v>
      </c>
    </row>
    <row r="49" spans="2:10" ht="15" x14ac:dyDescent="0.3">
      <c r="C49" s="7" t="s">
        <v>41</v>
      </c>
      <c r="D49" s="17" t="s">
        <v>179</v>
      </c>
      <c r="E49">
        <v>1397</v>
      </c>
      <c r="F49">
        <v>1175</v>
      </c>
      <c r="G49">
        <v>1173</v>
      </c>
      <c r="H49">
        <v>1197</v>
      </c>
      <c r="I49">
        <v>1240</v>
      </c>
      <c r="J49">
        <v>1228</v>
      </c>
    </row>
    <row r="50" spans="2:10" ht="15" x14ac:dyDescent="0.3">
      <c r="C50" s="7"/>
      <c r="D50" s="17"/>
    </row>
    <row r="51" spans="2:10" ht="15" x14ac:dyDescent="0.3">
      <c r="C51" s="7"/>
      <c r="D51" s="17"/>
    </row>
    <row r="52" spans="2:10" ht="15" x14ac:dyDescent="0.3">
      <c r="C52" s="7"/>
      <c r="D52" s="17"/>
    </row>
    <row r="53" spans="2:10" ht="15" x14ac:dyDescent="0.3">
      <c r="D53" s="7"/>
      <c r="E53" s="17" t="s">
        <v>180</v>
      </c>
      <c r="F53" s="17" t="s">
        <v>181</v>
      </c>
      <c r="G53" s="17" t="s">
        <v>184</v>
      </c>
      <c r="H53" s="17" t="s">
        <v>185</v>
      </c>
      <c r="I53" s="17" t="s">
        <v>186</v>
      </c>
      <c r="J53" s="17" t="s">
        <v>187</v>
      </c>
    </row>
    <row r="59" spans="2:10" x14ac:dyDescent="0.3">
      <c r="B59" s="109" t="s">
        <v>218</v>
      </c>
      <c r="C59" s="109" t="s">
        <v>217</v>
      </c>
      <c r="D59" s="109" t="s">
        <v>180</v>
      </c>
      <c r="E59" s="109" t="s">
        <v>181</v>
      </c>
      <c r="F59" s="109" t="s">
        <v>184</v>
      </c>
      <c r="G59" s="109" t="s">
        <v>185</v>
      </c>
      <c r="H59" s="109" t="s">
        <v>186</v>
      </c>
      <c r="I59" s="109" t="s">
        <v>187</v>
      </c>
    </row>
    <row r="60" spans="2:10" ht="15" thickBot="1" x14ac:dyDescent="0.35">
      <c r="B60" s="109">
        <v>1</v>
      </c>
      <c r="C60" s="124" t="s">
        <v>222</v>
      </c>
      <c r="D60" s="109">
        <f>SUM(E3:E17)</f>
        <v>15587</v>
      </c>
      <c r="E60" s="109">
        <f t="shared" ref="E60:I60" si="0">SUM(F3:F17)</f>
        <v>14251</v>
      </c>
      <c r="F60" s="109">
        <f t="shared" si="0"/>
        <v>13782</v>
      </c>
      <c r="G60" s="109">
        <f t="shared" si="0"/>
        <v>14136</v>
      </c>
      <c r="H60" s="109">
        <f t="shared" si="0"/>
        <v>14832</v>
      </c>
      <c r="I60" s="109">
        <f t="shared" si="0"/>
        <v>14626</v>
      </c>
    </row>
    <row r="61" spans="2:10" ht="15" thickBot="1" x14ac:dyDescent="0.35">
      <c r="B61" s="109">
        <v>2</v>
      </c>
      <c r="C61" s="124" t="s">
        <v>228</v>
      </c>
      <c r="D61" s="109">
        <f>SUM(E42:E43)</f>
        <v>369</v>
      </c>
      <c r="E61" s="109">
        <f t="shared" ref="E61:I61" si="1">SUM(F42:F43)</f>
        <v>304</v>
      </c>
      <c r="F61" s="109">
        <f t="shared" si="1"/>
        <v>339</v>
      </c>
      <c r="G61" s="109">
        <f t="shared" si="1"/>
        <v>348</v>
      </c>
      <c r="H61" s="109">
        <f t="shared" si="1"/>
        <v>339</v>
      </c>
      <c r="I61" s="109">
        <f t="shared" si="1"/>
        <v>375</v>
      </c>
    </row>
    <row r="62" spans="2:10" ht="15" thickBot="1" x14ac:dyDescent="0.35">
      <c r="B62" s="109">
        <v>3</v>
      </c>
      <c r="C62" s="124" t="s">
        <v>223</v>
      </c>
      <c r="D62" s="109">
        <f>SUM(E18:E23)</f>
        <v>4655</v>
      </c>
      <c r="E62" s="109">
        <f t="shared" ref="E62:I62" si="2">SUM(F18:F23)</f>
        <v>4178</v>
      </c>
      <c r="F62" s="109">
        <f t="shared" si="2"/>
        <v>4111</v>
      </c>
      <c r="G62" s="109">
        <f t="shared" si="2"/>
        <v>4282</v>
      </c>
      <c r="H62" s="109">
        <f t="shared" si="2"/>
        <v>4193</v>
      </c>
      <c r="I62" s="109">
        <f t="shared" si="2"/>
        <v>4157</v>
      </c>
    </row>
    <row r="63" spans="2:10" ht="15" thickBot="1" x14ac:dyDescent="0.35">
      <c r="B63" s="109">
        <v>4</v>
      </c>
      <c r="C63" s="124" t="s">
        <v>232</v>
      </c>
      <c r="D63" s="109">
        <f>SUM(E25,E26:E28)</f>
        <v>793</v>
      </c>
      <c r="E63" s="109">
        <f t="shared" ref="E63:I63" si="3">SUM(F25,F26:F28)</f>
        <v>623</v>
      </c>
      <c r="F63" s="109">
        <f t="shared" si="3"/>
        <v>810</v>
      </c>
      <c r="G63" s="109">
        <f t="shared" si="3"/>
        <v>785</v>
      </c>
      <c r="H63" s="109">
        <f t="shared" si="3"/>
        <v>659</v>
      </c>
      <c r="I63" s="109">
        <f t="shared" si="3"/>
        <v>687</v>
      </c>
    </row>
    <row r="64" spans="2:10" ht="15" thickBot="1" x14ac:dyDescent="0.35">
      <c r="B64" s="109">
        <v>5</v>
      </c>
      <c r="C64" s="124" t="s">
        <v>233</v>
      </c>
      <c r="D64" s="109">
        <f>SUM(E29:E32)</f>
        <v>1458</v>
      </c>
      <c r="E64" s="109">
        <f t="shared" ref="E64:I64" si="4">SUM(F29:F32)</f>
        <v>1372</v>
      </c>
      <c r="F64" s="109">
        <f t="shared" si="4"/>
        <v>1396</v>
      </c>
      <c r="G64" s="109">
        <f t="shared" si="4"/>
        <v>1319</v>
      </c>
      <c r="H64" s="109">
        <f t="shared" si="4"/>
        <v>1437</v>
      </c>
      <c r="I64" s="109">
        <f t="shared" si="4"/>
        <v>1452</v>
      </c>
    </row>
    <row r="65" spans="2:10" ht="15" thickBot="1" x14ac:dyDescent="0.35">
      <c r="B65" s="109">
        <v>6</v>
      </c>
      <c r="C65" s="124" t="s">
        <v>234</v>
      </c>
      <c r="D65" s="109">
        <f>SUM(E33:E36)</f>
        <v>1059</v>
      </c>
      <c r="E65" s="109">
        <f t="shared" ref="E65:I65" si="5">SUM(F33:F36)</f>
        <v>918</v>
      </c>
      <c r="F65" s="109">
        <f t="shared" si="5"/>
        <v>940</v>
      </c>
      <c r="G65" s="109">
        <f t="shared" si="5"/>
        <v>938</v>
      </c>
      <c r="H65" s="109">
        <f t="shared" si="5"/>
        <v>910</v>
      </c>
      <c r="I65" s="109">
        <f t="shared" si="5"/>
        <v>951</v>
      </c>
    </row>
    <row r="66" spans="2:10" ht="15" thickBot="1" x14ac:dyDescent="0.35">
      <c r="B66" s="109">
        <v>7</v>
      </c>
      <c r="C66" s="124" t="s">
        <v>235</v>
      </c>
      <c r="D66" s="109">
        <f>SUM(E37)</f>
        <v>583</v>
      </c>
      <c r="E66" s="109">
        <f t="shared" ref="E66:I66" si="6">SUM(F37)</f>
        <v>610</v>
      </c>
      <c r="F66" s="109">
        <f t="shared" si="6"/>
        <v>805</v>
      </c>
      <c r="G66" s="109">
        <f t="shared" si="6"/>
        <v>575</v>
      </c>
      <c r="H66" s="109">
        <f t="shared" si="6"/>
        <v>673</v>
      </c>
      <c r="I66" s="109">
        <f t="shared" si="6"/>
        <v>699</v>
      </c>
    </row>
    <row r="67" spans="2:10" ht="15" thickBot="1" x14ac:dyDescent="0.35">
      <c r="B67" s="109">
        <v>8</v>
      </c>
      <c r="C67" s="124" t="s">
        <v>225</v>
      </c>
      <c r="D67" s="109">
        <f>SUM(E38:E41)</f>
        <v>5697</v>
      </c>
      <c r="E67" s="109">
        <f t="shared" ref="E67:I67" si="7">SUM(F38:F41)</f>
        <v>5358</v>
      </c>
      <c r="F67" s="109">
        <f t="shared" si="7"/>
        <v>5222</v>
      </c>
      <c r="G67" s="109">
        <f t="shared" si="7"/>
        <v>5064</v>
      </c>
      <c r="H67" s="109">
        <f t="shared" si="7"/>
        <v>5669</v>
      </c>
      <c r="I67" s="109">
        <f t="shared" si="7"/>
        <v>5550</v>
      </c>
    </row>
    <row r="68" spans="2:10" ht="15" thickBot="1" x14ac:dyDescent="0.35">
      <c r="B68" s="109">
        <v>9</v>
      </c>
      <c r="C68" s="124" t="s">
        <v>236</v>
      </c>
      <c r="D68" s="109">
        <f>SUM(E44)</f>
        <v>412</v>
      </c>
      <c r="E68" s="109">
        <f t="shared" ref="E68:I68" si="8">SUM(F44)</f>
        <v>373</v>
      </c>
      <c r="F68" s="109">
        <f t="shared" si="8"/>
        <v>393</v>
      </c>
      <c r="G68" s="109">
        <f t="shared" si="8"/>
        <v>364</v>
      </c>
      <c r="H68" s="109">
        <f t="shared" si="8"/>
        <v>409</v>
      </c>
      <c r="I68" s="109">
        <f t="shared" si="8"/>
        <v>431</v>
      </c>
    </row>
    <row r="69" spans="2:10" ht="15" thickBot="1" x14ac:dyDescent="0.35">
      <c r="B69" s="109">
        <v>10</v>
      </c>
      <c r="C69" s="124" t="s">
        <v>237</v>
      </c>
      <c r="D69" s="109">
        <f>SUM(E45)</f>
        <v>180</v>
      </c>
      <c r="E69" s="109">
        <f t="shared" ref="E69:I69" si="9">SUM(F45)</f>
        <v>213</v>
      </c>
      <c r="F69" s="109">
        <f t="shared" si="9"/>
        <v>194</v>
      </c>
      <c r="G69" s="109">
        <f t="shared" si="9"/>
        <v>181</v>
      </c>
      <c r="H69" s="109">
        <f t="shared" si="9"/>
        <v>224</v>
      </c>
      <c r="I69" s="109">
        <f t="shared" si="9"/>
        <v>219</v>
      </c>
    </row>
    <row r="70" spans="2:10" ht="15" thickBot="1" x14ac:dyDescent="0.35">
      <c r="B70" s="109">
        <v>11</v>
      </c>
      <c r="C70" s="124" t="s">
        <v>238</v>
      </c>
      <c r="D70" s="109">
        <f>SUM(E46:E47)</f>
        <v>528</v>
      </c>
      <c r="E70" s="109">
        <f t="shared" ref="E70:I70" si="10">SUM(F46:F47)</f>
        <v>521</v>
      </c>
      <c r="F70" s="109">
        <f t="shared" si="10"/>
        <v>648</v>
      </c>
      <c r="G70" s="109">
        <f t="shared" si="10"/>
        <v>557</v>
      </c>
      <c r="H70" s="109">
        <f t="shared" si="10"/>
        <v>571</v>
      </c>
      <c r="I70" s="109">
        <f t="shared" si="10"/>
        <v>571</v>
      </c>
    </row>
    <row r="71" spans="2:10" ht="15" thickBot="1" x14ac:dyDescent="0.35">
      <c r="B71" s="109">
        <v>12</v>
      </c>
      <c r="C71" s="124" t="s">
        <v>239</v>
      </c>
      <c r="D71" s="109">
        <f>SUM(E48)</f>
        <v>162</v>
      </c>
      <c r="E71" s="109">
        <f t="shared" ref="E71:I71" si="11">SUM(F48)</f>
        <v>157</v>
      </c>
      <c r="F71" s="109">
        <f t="shared" si="11"/>
        <v>165</v>
      </c>
      <c r="G71" s="109">
        <f t="shared" si="11"/>
        <v>155</v>
      </c>
      <c r="H71" s="109">
        <f t="shared" si="11"/>
        <v>164</v>
      </c>
      <c r="I71" s="109">
        <f t="shared" si="11"/>
        <v>167</v>
      </c>
    </row>
    <row r="72" spans="2:10" ht="15" thickBot="1" x14ac:dyDescent="0.35">
      <c r="B72" s="109">
        <v>13</v>
      </c>
      <c r="C72" s="124" t="s">
        <v>240</v>
      </c>
      <c r="D72" s="109">
        <f>SUM(E49)</f>
        <v>1397</v>
      </c>
      <c r="E72" s="109">
        <f t="shared" ref="E72:I72" si="12">SUM(F49)</f>
        <v>1175</v>
      </c>
      <c r="F72" s="109">
        <f t="shared" si="12"/>
        <v>1173</v>
      </c>
      <c r="G72" s="109">
        <f t="shared" si="12"/>
        <v>1197</v>
      </c>
      <c r="H72" s="109">
        <f t="shared" si="12"/>
        <v>1240</v>
      </c>
      <c r="I72" s="109">
        <f t="shared" si="12"/>
        <v>1228</v>
      </c>
    </row>
    <row r="73" spans="2:10" x14ac:dyDescent="0.3">
      <c r="B73" s="60"/>
      <c r="C73" s="60"/>
      <c r="D73" s="60"/>
      <c r="E73" s="60"/>
      <c r="F73" s="60"/>
      <c r="G73" s="60"/>
      <c r="H73" s="60"/>
      <c r="I73" s="60"/>
    </row>
    <row r="74" spans="2:10" x14ac:dyDescent="0.3">
      <c r="B74" s="60"/>
      <c r="C74" s="60"/>
      <c r="D74" s="60"/>
      <c r="E74" s="60"/>
      <c r="F74" s="60"/>
      <c r="G74" s="60"/>
      <c r="H74" s="60"/>
      <c r="I74" s="60"/>
    </row>
    <row r="80" spans="2:10" ht="15" x14ac:dyDescent="0.3">
      <c r="C80" s="7" t="s">
        <v>8</v>
      </c>
      <c r="D80" s="17" t="s">
        <v>169</v>
      </c>
      <c r="E80">
        <v>986</v>
      </c>
      <c r="F80">
        <v>962</v>
      </c>
      <c r="G80">
        <v>883</v>
      </c>
      <c r="H80">
        <v>855</v>
      </c>
      <c r="I80">
        <v>969</v>
      </c>
      <c r="J80">
        <v>962</v>
      </c>
    </row>
    <row r="81" spans="3:10" ht="15" x14ac:dyDescent="0.3">
      <c r="C81" s="7" t="s">
        <v>10</v>
      </c>
      <c r="D81" s="17" t="s">
        <v>169</v>
      </c>
      <c r="E81">
        <v>1425</v>
      </c>
      <c r="F81">
        <v>1468</v>
      </c>
      <c r="G81">
        <v>1302</v>
      </c>
      <c r="H81">
        <v>1259</v>
      </c>
      <c r="I81">
        <v>1532</v>
      </c>
      <c r="J81">
        <v>1486</v>
      </c>
    </row>
    <row r="82" spans="3:10" ht="15" x14ac:dyDescent="0.3">
      <c r="C82" s="7" t="s">
        <v>11</v>
      </c>
      <c r="D82" s="17" t="s">
        <v>169</v>
      </c>
      <c r="E82">
        <v>1130</v>
      </c>
      <c r="F82">
        <v>1136</v>
      </c>
      <c r="G82">
        <v>1018</v>
      </c>
      <c r="H82">
        <v>1014</v>
      </c>
      <c r="I82">
        <v>1194</v>
      </c>
      <c r="J82">
        <v>1177</v>
      </c>
    </row>
    <row r="83" spans="3:10" ht="15" x14ac:dyDescent="0.3">
      <c r="C83" s="7" t="s">
        <v>15</v>
      </c>
      <c r="D83" s="17" t="s">
        <v>169</v>
      </c>
      <c r="E83">
        <v>1946</v>
      </c>
      <c r="F83">
        <v>1583</v>
      </c>
      <c r="G83">
        <v>1626</v>
      </c>
      <c r="H83">
        <v>1655</v>
      </c>
      <c r="I83">
        <v>1609</v>
      </c>
      <c r="J83">
        <v>1641</v>
      </c>
    </row>
    <row r="84" spans="3:10" ht="15" x14ac:dyDescent="0.3">
      <c r="C84" s="7" t="s">
        <v>16</v>
      </c>
      <c r="D84" s="17" t="s">
        <v>169</v>
      </c>
      <c r="E84">
        <v>3567</v>
      </c>
      <c r="F84">
        <v>3238</v>
      </c>
      <c r="G84">
        <v>3118</v>
      </c>
      <c r="H84">
        <v>3147</v>
      </c>
      <c r="I84">
        <v>3482</v>
      </c>
      <c r="J84">
        <v>3424</v>
      </c>
    </row>
    <row r="85" spans="3:10" ht="15" x14ac:dyDescent="0.3">
      <c r="C85" s="7" t="s">
        <v>17</v>
      </c>
      <c r="D85" s="17" t="s">
        <v>169</v>
      </c>
      <c r="E85">
        <v>2206</v>
      </c>
      <c r="F85">
        <v>1911</v>
      </c>
      <c r="G85">
        <v>1817</v>
      </c>
      <c r="H85">
        <v>2168</v>
      </c>
      <c r="I85">
        <v>1983</v>
      </c>
      <c r="J85">
        <v>1926</v>
      </c>
    </row>
    <row r="86" spans="3:10" ht="15" x14ac:dyDescent="0.3">
      <c r="C86" s="7" t="s">
        <v>19</v>
      </c>
      <c r="D86" s="17" t="s">
        <v>169</v>
      </c>
      <c r="E86">
        <v>1863</v>
      </c>
      <c r="F86">
        <v>1607</v>
      </c>
      <c r="G86">
        <v>1687</v>
      </c>
      <c r="H86">
        <v>1742</v>
      </c>
      <c r="I86">
        <v>1662</v>
      </c>
      <c r="J86">
        <v>1584</v>
      </c>
    </row>
    <row r="87" spans="3:10" ht="15" x14ac:dyDescent="0.3">
      <c r="C87" s="7" t="s">
        <v>25</v>
      </c>
      <c r="D87" s="17" t="s">
        <v>169</v>
      </c>
      <c r="E87">
        <v>571</v>
      </c>
      <c r="F87">
        <v>577</v>
      </c>
      <c r="G87">
        <v>520</v>
      </c>
      <c r="H87">
        <v>526</v>
      </c>
      <c r="I87">
        <v>572</v>
      </c>
      <c r="J87">
        <v>594</v>
      </c>
    </row>
    <row r="88" spans="3:10" ht="15" x14ac:dyDescent="0.3">
      <c r="C88" s="7" t="s">
        <v>26</v>
      </c>
      <c r="D88" s="17" t="s">
        <v>169</v>
      </c>
      <c r="E88">
        <v>825</v>
      </c>
      <c r="F88">
        <v>807</v>
      </c>
      <c r="G88">
        <v>805</v>
      </c>
      <c r="H88">
        <v>825</v>
      </c>
      <c r="I88">
        <v>841</v>
      </c>
      <c r="J88">
        <v>844</v>
      </c>
    </row>
    <row r="89" spans="3:10" ht="15" x14ac:dyDescent="0.3">
      <c r="C89" s="7" t="s">
        <v>46</v>
      </c>
      <c r="D89" s="17" t="s">
        <v>169</v>
      </c>
      <c r="E89">
        <v>250</v>
      </c>
      <c r="F89">
        <v>224</v>
      </c>
      <c r="G89">
        <v>221</v>
      </c>
      <c r="H89">
        <v>219</v>
      </c>
      <c r="I89">
        <v>226</v>
      </c>
      <c r="J89">
        <v>234</v>
      </c>
    </row>
    <row r="90" spans="3:10" ht="15" x14ac:dyDescent="0.3">
      <c r="C90" s="7" t="s">
        <v>48</v>
      </c>
      <c r="D90" s="17" t="s">
        <v>169</v>
      </c>
      <c r="E90">
        <v>73</v>
      </c>
      <c r="F90">
        <v>78</v>
      </c>
      <c r="G90">
        <v>85</v>
      </c>
      <c r="H90">
        <v>60</v>
      </c>
      <c r="I90">
        <v>83</v>
      </c>
      <c r="J90">
        <v>92</v>
      </c>
    </row>
    <row r="91" spans="3:10" ht="15" x14ac:dyDescent="0.3">
      <c r="C91" s="7" t="s">
        <v>50</v>
      </c>
      <c r="D91" s="17" t="s">
        <v>169</v>
      </c>
      <c r="E91">
        <v>114</v>
      </c>
      <c r="F91">
        <v>107</v>
      </c>
      <c r="G91">
        <v>104</v>
      </c>
      <c r="H91">
        <v>96</v>
      </c>
      <c r="I91">
        <v>109</v>
      </c>
      <c r="J91">
        <v>97</v>
      </c>
    </row>
    <row r="92" spans="3:10" ht="15" x14ac:dyDescent="0.3">
      <c r="C92" s="7" t="s">
        <v>51</v>
      </c>
      <c r="D92" s="17" t="s">
        <v>169</v>
      </c>
      <c r="E92">
        <v>187</v>
      </c>
      <c r="F92">
        <v>162</v>
      </c>
      <c r="G92">
        <v>178</v>
      </c>
      <c r="H92">
        <v>175</v>
      </c>
      <c r="I92">
        <v>162</v>
      </c>
      <c r="J92">
        <v>142</v>
      </c>
    </row>
    <row r="93" spans="3:10" ht="15" x14ac:dyDescent="0.3">
      <c r="C93" s="7" t="s">
        <v>54</v>
      </c>
      <c r="D93" s="17" t="s">
        <v>169</v>
      </c>
      <c r="E93">
        <v>159</v>
      </c>
      <c r="F93">
        <v>137</v>
      </c>
      <c r="G93">
        <v>151</v>
      </c>
      <c r="H93">
        <v>136</v>
      </c>
      <c r="I93">
        <v>143</v>
      </c>
      <c r="J93">
        <v>150</v>
      </c>
    </row>
    <row r="94" spans="3:10" ht="15" x14ac:dyDescent="0.3">
      <c r="C94" s="7" t="s">
        <v>132</v>
      </c>
      <c r="D94" s="17" t="s">
        <v>169</v>
      </c>
      <c r="E94">
        <v>307</v>
      </c>
      <c r="F94">
        <v>273</v>
      </c>
      <c r="G94">
        <v>296</v>
      </c>
      <c r="H94">
        <v>290</v>
      </c>
      <c r="I94">
        <v>289</v>
      </c>
      <c r="J94">
        <v>304</v>
      </c>
    </row>
    <row r="95" spans="3:10" ht="15" x14ac:dyDescent="0.3">
      <c r="C95" s="7" t="s">
        <v>49</v>
      </c>
      <c r="D95" s="17" t="s">
        <v>191</v>
      </c>
      <c r="E95">
        <v>137</v>
      </c>
      <c r="F95">
        <v>118</v>
      </c>
      <c r="G95">
        <v>122</v>
      </c>
      <c r="H95">
        <v>105</v>
      </c>
      <c r="I95">
        <v>119</v>
      </c>
      <c r="J95">
        <v>119</v>
      </c>
    </row>
    <row r="96" spans="3:10" ht="15" x14ac:dyDescent="0.3">
      <c r="C96" s="7" t="s">
        <v>9</v>
      </c>
      <c r="D96" s="17" t="s">
        <v>189</v>
      </c>
      <c r="E96">
        <v>757</v>
      </c>
      <c r="F96">
        <v>717</v>
      </c>
      <c r="G96">
        <v>706</v>
      </c>
      <c r="H96">
        <v>647</v>
      </c>
      <c r="I96">
        <v>721</v>
      </c>
      <c r="J96">
        <v>690</v>
      </c>
    </row>
    <row r="97" spans="3:10" ht="15" x14ac:dyDescent="0.3">
      <c r="C97" s="7" t="s">
        <v>1</v>
      </c>
      <c r="D97" s="17" t="s">
        <v>170</v>
      </c>
      <c r="E97">
        <v>739</v>
      </c>
      <c r="F97">
        <v>597</v>
      </c>
      <c r="G97">
        <v>657</v>
      </c>
      <c r="H97">
        <v>684</v>
      </c>
      <c r="I97">
        <v>672</v>
      </c>
      <c r="J97">
        <v>690</v>
      </c>
    </row>
    <row r="98" spans="3:10" ht="15" x14ac:dyDescent="0.3">
      <c r="C98" s="7" t="s">
        <v>14</v>
      </c>
      <c r="D98" s="17" t="s">
        <v>170</v>
      </c>
      <c r="E98">
        <v>590</v>
      </c>
      <c r="F98">
        <v>455</v>
      </c>
      <c r="G98">
        <v>492</v>
      </c>
      <c r="H98">
        <v>577</v>
      </c>
      <c r="I98">
        <v>430</v>
      </c>
      <c r="J98">
        <v>424</v>
      </c>
    </row>
    <row r="99" spans="3:10" ht="15" x14ac:dyDescent="0.3">
      <c r="C99" s="7" t="s">
        <v>18</v>
      </c>
      <c r="D99" s="17" t="s">
        <v>170</v>
      </c>
      <c r="E99">
        <v>273</v>
      </c>
      <c r="F99">
        <v>368</v>
      </c>
      <c r="G99">
        <v>272</v>
      </c>
      <c r="H99">
        <v>339</v>
      </c>
      <c r="I99">
        <v>401</v>
      </c>
      <c r="J99">
        <v>489</v>
      </c>
    </row>
    <row r="100" spans="3:10" ht="15" x14ac:dyDescent="0.3">
      <c r="C100" s="7" t="s">
        <v>20</v>
      </c>
      <c r="D100" s="17" t="s">
        <v>170</v>
      </c>
      <c r="E100">
        <v>1920</v>
      </c>
      <c r="F100">
        <v>1718</v>
      </c>
      <c r="G100">
        <v>1665</v>
      </c>
      <c r="H100">
        <v>1680</v>
      </c>
      <c r="I100">
        <v>1644</v>
      </c>
      <c r="J100">
        <v>1540</v>
      </c>
    </row>
    <row r="101" spans="3:10" ht="15" x14ac:dyDescent="0.3">
      <c r="C101" s="7" t="s">
        <v>24</v>
      </c>
      <c r="D101" s="17" t="s">
        <v>170</v>
      </c>
      <c r="E101">
        <v>376</v>
      </c>
      <c r="F101">
        <v>323</v>
      </c>
      <c r="G101">
        <v>319</v>
      </c>
      <c r="H101">
        <v>355</v>
      </c>
      <c r="I101">
        <v>325</v>
      </c>
      <c r="J101">
        <v>324</v>
      </c>
    </row>
    <row r="102" spans="3:10" ht="15" x14ac:dyDescent="0.3">
      <c r="C102" s="7" t="s">
        <v>21</v>
      </c>
      <c r="D102" s="17" t="s">
        <v>192</v>
      </c>
      <c r="E102">
        <v>303</v>
      </c>
      <c r="F102">
        <v>192</v>
      </c>
      <c r="G102">
        <v>335</v>
      </c>
      <c r="H102">
        <v>316</v>
      </c>
      <c r="I102">
        <v>211</v>
      </c>
      <c r="J102">
        <v>243</v>
      </c>
    </row>
    <row r="103" spans="3:10" ht="15" x14ac:dyDescent="0.3">
      <c r="C103" s="7" t="s">
        <v>34</v>
      </c>
      <c r="D103" s="17" t="s">
        <v>172</v>
      </c>
      <c r="E103">
        <v>324</v>
      </c>
      <c r="F103">
        <v>274</v>
      </c>
      <c r="G103">
        <v>297</v>
      </c>
      <c r="H103">
        <v>313</v>
      </c>
      <c r="I103">
        <v>281</v>
      </c>
      <c r="J103">
        <v>277</v>
      </c>
    </row>
    <row r="104" spans="3:10" ht="15" x14ac:dyDescent="0.3">
      <c r="C104" s="7" t="s">
        <v>27</v>
      </c>
      <c r="D104" s="17" t="s">
        <v>171</v>
      </c>
      <c r="E104">
        <v>141</v>
      </c>
      <c r="F104">
        <v>124</v>
      </c>
      <c r="G104">
        <v>149</v>
      </c>
      <c r="H104">
        <v>129</v>
      </c>
      <c r="I104">
        <v>127</v>
      </c>
      <c r="J104">
        <v>139</v>
      </c>
    </row>
    <row r="105" spans="3:10" ht="15" x14ac:dyDescent="0.3">
      <c r="C105" s="7" t="s">
        <v>28</v>
      </c>
      <c r="D105" s="17" t="s">
        <v>171</v>
      </c>
      <c r="E105">
        <v>171</v>
      </c>
      <c r="F105">
        <v>146</v>
      </c>
      <c r="G105">
        <v>164</v>
      </c>
      <c r="H105">
        <v>147</v>
      </c>
      <c r="I105">
        <v>150</v>
      </c>
      <c r="J105">
        <v>150</v>
      </c>
    </row>
    <row r="106" spans="3:10" ht="15" x14ac:dyDescent="0.3">
      <c r="C106" s="7" t="s">
        <v>29</v>
      </c>
      <c r="D106" s="17" t="s">
        <v>171</v>
      </c>
      <c r="E106">
        <v>178</v>
      </c>
      <c r="F106">
        <v>161</v>
      </c>
      <c r="G106">
        <v>162</v>
      </c>
      <c r="H106">
        <v>193</v>
      </c>
      <c r="I106">
        <v>171</v>
      </c>
      <c r="J106">
        <v>155</v>
      </c>
    </row>
    <row r="107" spans="3:10" ht="15" x14ac:dyDescent="0.3">
      <c r="C107" s="7" t="s">
        <v>13</v>
      </c>
      <c r="D107" s="17" t="s">
        <v>166</v>
      </c>
      <c r="E107">
        <v>672</v>
      </c>
      <c r="F107">
        <v>639</v>
      </c>
      <c r="G107">
        <v>626</v>
      </c>
      <c r="H107">
        <v>599</v>
      </c>
      <c r="I107">
        <v>680</v>
      </c>
      <c r="J107">
        <v>700</v>
      </c>
    </row>
    <row r="108" spans="3:10" ht="15" x14ac:dyDescent="0.3">
      <c r="C108" s="7" t="s">
        <v>30</v>
      </c>
      <c r="D108" s="17" t="s">
        <v>166</v>
      </c>
      <c r="E108">
        <v>347</v>
      </c>
      <c r="F108">
        <v>314</v>
      </c>
      <c r="G108">
        <v>307</v>
      </c>
      <c r="H108">
        <v>309</v>
      </c>
      <c r="I108">
        <v>320</v>
      </c>
      <c r="J108">
        <v>315</v>
      </c>
    </row>
    <row r="109" spans="3:10" ht="15" x14ac:dyDescent="0.3">
      <c r="C109" s="7" t="s">
        <v>31</v>
      </c>
      <c r="D109" s="17" t="s">
        <v>166</v>
      </c>
      <c r="E109">
        <v>330</v>
      </c>
      <c r="F109">
        <v>316</v>
      </c>
      <c r="G109">
        <v>326</v>
      </c>
      <c r="H109">
        <v>310</v>
      </c>
      <c r="I109">
        <v>334</v>
      </c>
      <c r="J109">
        <v>326</v>
      </c>
    </row>
    <row r="110" spans="3:10" ht="15" x14ac:dyDescent="0.3">
      <c r="C110" s="7" t="s">
        <v>43</v>
      </c>
      <c r="D110" s="17" t="s">
        <v>166</v>
      </c>
      <c r="E110">
        <v>109</v>
      </c>
      <c r="F110">
        <v>103</v>
      </c>
      <c r="G110">
        <v>137</v>
      </c>
      <c r="H110">
        <v>101</v>
      </c>
      <c r="I110">
        <v>103</v>
      </c>
      <c r="J110">
        <v>111</v>
      </c>
    </row>
    <row r="111" spans="3:10" ht="15" x14ac:dyDescent="0.3">
      <c r="C111" s="7" t="s">
        <v>32</v>
      </c>
      <c r="D111" s="17" t="s">
        <v>168</v>
      </c>
      <c r="E111">
        <v>399</v>
      </c>
      <c r="F111">
        <v>376</v>
      </c>
      <c r="G111">
        <v>352</v>
      </c>
      <c r="H111">
        <v>395</v>
      </c>
      <c r="I111">
        <v>362</v>
      </c>
      <c r="J111">
        <v>366</v>
      </c>
    </row>
    <row r="112" spans="3:10" ht="15" x14ac:dyDescent="0.3">
      <c r="C112" s="7" t="s">
        <v>33</v>
      </c>
      <c r="D112" s="17" t="s">
        <v>168</v>
      </c>
      <c r="E112">
        <v>394</v>
      </c>
      <c r="F112">
        <v>336</v>
      </c>
      <c r="G112">
        <v>358</v>
      </c>
      <c r="H112">
        <v>363</v>
      </c>
      <c r="I112">
        <v>342</v>
      </c>
      <c r="J112">
        <v>338</v>
      </c>
    </row>
    <row r="113" spans="3:10" ht="15" x14ac:dyDescent="0.3">
      <c r="C113" s="7" t="s">
        <v>42</v>
      </c>
      <c r="D113" s="17" t="s">
        <v>168</v>
      </c>
      <c r="E113">
        <v>126</v>
      </c>
      <c r="F113">
        <v>80</v>
      </c>
      <c r="G113">
        <v>113</v>
      </c>
      <c r="H113">
        <v>82</v>
      </c>
      <c r="I113">
        <v>79</v>
      </c>
      <c r="J113">
        <v>84</v>
      </c>
    </row>
    <row r="114" spans="3:10" ht="15" x14ac:dyDescent="0.3">
      <c r="C114" s="7" t="s">
        <v>47</v>
      </c>
      <c r="D114" s="17" t="s">
        <v>168</v>
      </c>
      <c r="E114">
        <v>140</v>
      </c>
      <c r="F114">
        <v>126</v>
      </c>
      <c r="G114">
        <v>117</v>
      </c>
      <c r="H114">
        <v>98</v>
      </c>
      <c r="I114">
        <v>127</v>
      </c>
      <c r="J114">
        <v>163</v>
      </c>
    </row>
    <row r="115" spans="3:10" ht="15" x14ac:dyDescent="0.3">
      <c r="C115" s="7" t="s">
        <v>12</v>
      </c>
      <c r="D115" s="17" t="s">
        <v>165</v>
      </c>
      <c r="E115">
        <v>739</v>
      </c>
      <c r="F115">
        <v>684</v>
      </c>
      <c r="G115">
        <v>678</v>
      </c>
      <c r="H115">
        <v>843</v>
      </c>
      <c r="I115">
        <v>666</v>
      </c>
      <c r="J115">
        <v>642</v>
      </c>
    </row>
    <row r="116" spans="3:10" ht="15" x14ac:dyDescent="0.3">
      <c r="C116" s="7" t="s">
        <v>23</v>
      </c>
      <c r="D116" s="17" t="s">
        <v>165</v>
      </c>
      <c r="E116">
        <v>475</v>
      </c>
      <c r="F116">
        <v>395</v>
      </c>
      <c r="G116">
        <v>513</v>
      </c>
      <c r="H116">
        <v>391</v>
      </c>
      <c r="I116">
        <v>394</v>
      </c>
      <c r="J116">
        <v>386</v>
      </c>
    </row>
    <row r="117" spans="3:10" ht="15" x14ac:dyDescent="0.3">
      <c r="C117" s="7" t="s">
        <v>39</v>
      </c>
      <c r="D117" s="17" t="s">
        <v>182</v>
      </c>
      <c r="E117">
        <v>583</v>
      </c>
      <c r="F117">
        <v>610</v>
      </c>
      <c r="G117">
        <v>805</v>
      </c>
      <c r="H117">
        <v>575</v>
      </c>
      <c r="I117">
        <v>673</v>
      </c>
      <c r="J117">
        <v>699</v>
      </c>
    </row>
    <row r="118" spans="3:10" ht="15" x14ac:dyDescent="0.3">
      <c r="C118" s="7" t="s">
        <v>53</v>
      </c>
      <c r="D118" s="17" t="s">
        <v>176</v>
      </c>
      <c r="E118">
        <v>64</v>
      </c>
      <c r="F118">
        <v>49</v>
      </c>
      <c r="G118">
        <v>42</v>
      </c>
      <c r="H118">
        <v>39</v>
      </c>
      <c r="I118">
        <v>39</v>
      </c>
      <c r="J118">
        <v>41</v>
      </c>
    </row>
    <row r="119" spans="3:10" ht="15" x14ac:dyDescent="0.3">
      <c r="C119" s="7" t="s">
        <v>38</v>
      </c>
      <c r="D119" s="17" t="s">
        <v>175</v>
      </c>
      <c r="E119">
        <v>1346</v>
      </c>
      <c r="F119">
        <v>1197</v>
      </c>
      <c r="G119">
        <v>1180</v>
      </c>
      <c r="H119">
        <v>1029</v>
      </c>
      <c r="I119">
        <v>1218</v>
      </c>
      <c r="J119">
        <v>1288</v>
      </c>
    </row>
    <row r="120" spans="3:10" ht="15" x14ac:dyDescent="0.3">
      <c r="C120" s="7" t="s">
        <v>45</v>
      </c>
      <c r="D120" s="17" t="s">
        <v>167</v>
      </c>
      <c r="E120">
        <v>200</v>
      </c>
      <c r="F120">
        <v>159</v>
      </c>
      <c r="G120">
        <v>177</v>
      </c>
      <c r="H120">
        <v>210</v>
      </c>
      <c r="I120">
        <v>176</v>
      </c>
      <c r="J120">
        <v>185</v>
      </c>
    </row>
    <row r="121" spans="3:10" ht="15" x14ac:dyDescent="0.3">
      <c r="C121" s="7" t="s">
        <v>52</v>
      </c>
      <c r="D121" s="17" t="s">
        <v>167</v>
      </c>
      <c r="E121">
        <v>169</v>
      </c>
      <c r="F121">
        <v>145</v>
      </c>
      <c r="G121">
        <v>162</v>
      </c>
      <c r="H121">
        <v>138</v>
      </c>
      <c r="I121">
        <v>163</v>
      </c>
      <c r="J121">
        <v>190</v>
      </c>
    </row>
    <row r="122" spans="3:10" ht="15" x14ac:dyDescent="0.3">
      <c r="C122" s="7" t="s">
        <v>22</v>
      </c>
      <c r="D122" s="17" t="s">
        <v>178</v>
      </c>
      <c r="E122">
        <v>412</v>
      </c>
      <c r="F122">
        <v>373</v>
      </c>
      <c r="G122">
        <v>393</v>
      </c>
      <c r="H122">
        <v>364</v>
      </c>
      <c r="I122">
        <v>409</v>
      </c>
      <c r="J122">
        <v>431</v>
      </c>
    </row>
    <row r="123" spans="3:10" ht="15" x14ac:dyDescent="0.3">
      <c r="C123" s="7" t="s">
        <v>35</v>
      </c>
      <c r="D123" s="17" t="s">
        <v>173</v>
      </c>
      <c r="E123">
        <v>180</v>
      </c>
      <c r="F123">
        <v>213</v>
      </c>
      <c r="G123">
        <v>194</v>
      </c>
      <c r="H123">
        <v>181</v>
      </c>
      <c r="I123">
        <v>224</v>
      </c>
      <c r="J123">
        <v>219</v>
      </c>
    </row>
    <row r="124" spans="3:10" ht="15" x14ac:dyDescent="0.3">
      <c r="C124" s="7" t="s">
        <v>37</v>
      </c>
      <c r="D124" s="17" t="s">
        <v>177</v>
      </c>
      <c r="E124">
        <v>356</v>
      </c>
      <c r="F124">
        <v>384</v>
      </c>
      <c r="G124">
        <v>388</v>
      </c>
      <c r="H124">
        <v>391</v>
      </c>
      <c r="I124">
        <v>419</v>
      </c>
      <c r="J124">
        <v>419</v>
      </c>
    </row>
    <row r="125" spans="3:10" ht="15" x14ac:dyDescent="0.3">
      <c r="C125" s="7" t="s">
        <v>44</v>
      </c>
      <c r="D125" s="17" t="s">
        <v>177</v>
      </c>
      <c r="E125">
        <v>172</v>
      </c>
      <c r="F125">
        <v>137</v>
      </c>
      <c r="G125">
        <v>260</v>
      </c>
      <c r="H125">
        <v>166</v>
      </c>
      <c r="I125">
        <v>152</v>
      </c>
      <c r="J125">
        <v>152</v>
      </c>
    </row>
    <row r="126" spans="3:10" ht="15" x14ac:dyDescent="0.3">
      <c r="C126" s="7" t="s">
        <v>36</v>
      </c>
      <c r="D126" s="17" t="s">
        <v>190</v>
      </c>
      <c r="E126">
        <v>162</v>
      </c>
      <c r="F126">
        <v>157</v>
      </c>
      <c r="G126">
        <v>165</v>
      </c>
      <c r="H126">
        <v>155</v>
      </c>
      <c r="I126">
        <v>164</v>
      </c>
      <c r="J126">
        <v>167</v>
      </c>
    </row>
    <row r="127" spans="3:10" ht="15" x14ac:dyDescent="0.3">
      <c r="C127" s="7" t="s">
        <v>41</v>
      </c>
      <c r="D127" s="17" t="s">
        <v>179</v>
      </c>
      <c r="E127">
        <v>1397</v>
      </c>
      <c r="F127">
        <v>1175</v>
      </c>
      <c r="G127">
        <v>1173</v>
      </c>
      <c r="H127">
        <v>1197</v>
      </c>
      <c r="I127">
        <v>1240</v>
      </c>
      <c r="J127">
        <v>1228</v>
      </c>
    </row>
    <row r="134" spans="2:18" ht="15.6" x14ac:dyDescent="0.3">
      <c r="B134" s="69" t="s">
        <v>218</v>
      </c>
      <c r="C134" s="70" t="s">
        <v>221</v>
      </c>
      <c r="D134" s="70" t="s">
        <v>180</v>
      </c>
      <c r="E134" s="70" t="s">
        <v>181</v>
      </c>
      <c r="F134" s="70" t="s">
        <v>184</v>
      </c>
      <c r="G134" s="70" t="s">
        <v>185</v>
      </c>
      <c r="H134" s="70" t="s">
        <v>186</v>
      </c>
      <c r="I134" s="70" t="s">
        <v>187</v>
      </c>
      <c r="J134" s="153" t="s">
        <v>219</v>
      </c>
      <c r="K134" s="154"/>
      <c r="L134" s="147" t="s">
        <v>220</v>
      </c>
      <c r="M134" s="148"/>
      <c r="N134" s="147" t="s">
        <v>147</v>
      </c>
      <c r="O134" s="148"/>
      <c r="P134" s="71" t="s">
        <v>148</v>
      </c>
      <c r="Q134" s="71" t="s">
        <v>141</v>
      </c>
      <c r="R134" s="71" t="s">
        <v>149</v>
      </c>
    </row>
    <row r="135" spans="2:18" ht="15.6" x14ac:dyDescent="0.3">
      <c r="B135" s="21">
        <v>1</v>
      </c>
      <c r="C135" s="61" t="s">
        <v>222</v>
      </c>
      <c r="D135" s="62">
        <v>15746</v>
      </c>
      <c r="E135" s="62">
        <v>14388</v>
      </c>
      <c r="F135" s="62">
        <v>13933</v>
      </c>
      <c r="G135" s="62">
        <v>14272</v>
      </c>
      <c r="H135" s="62">
        <v>14975</v>
      </c>
      <c r="I135" s="62">
        <v>14776</v>
      </c>
      <c r="J135" s="155">
        <v>35018.041435808504</v>
      </c>
      <c r="K135" s="156"/>
      <c r="L135" s="145">
        <v>13124.696072857399</v>
      </c>
      <c r="M135" s="146"/>
      <c r="N135" s="145">
        <v>12529.6861491703</v>
      </c>
      <c r="O135" s="146"/>
      <c r="P135" s="21">
        <v>12529.686149170326</v>
      </c>
      <c r="Q135" s="21" t="s">
        <v>162</v>
      </c>
      <c r="R135" s="37">
        <v>156993034.99671072</v>
      </c>
    </row>
    <row r="136" spans="2:18" ht="15.6" x14ac:dyDescent="0.3">
      <c r="B136" s="62">
        <v>2</v>
      </c>
      <c r="C136" s="61" t="s">
        <v>223</v>
      </c>
      <c r="D136" s="62">
        <v>4655</v>
      </c>
      <c r="E136" s="62">
        <v>4178</v>
      </c>
      <c r="F136" s="62">
        <v>4111</v>
      </c>
      <c r="G136" s="62">
        <v>4282</v>
      </c>
      <c r="H136" s="62">
        <v>4193</v>
      </c>
      <c r="I136" s="62">
        <v>4157</v>
      </c>
      <c r="J136" s="155">
        <v>5264.7645889996002</v>
      </c>
      <c r="K136" s="156"/>
      <c r="L136" s="145">
        <v>3302.71297983668</v>
      </c>
      <c r="M136" s="146"/>
      <c r="N136" s="145">
        <v>2707.6710479552598</v>
      </c>
      <c r="O136" s="146"/>
      <c r="P136" s="21">
        <v>2707.6710479552603</v>
      </c>
      <c r="Q136" s="62" t="s">
        <v>162</v>
      </c>
      <c r="R136" s="37">
        <v>7331482.5039351378</v>
      </c>
    </row>
    <row r="137" spans="2:18" ht="15.6" x14ac:dyDescent="0.3">
      <c r="B137" s="62">
        <v>3</v>
      </c>
      <c r="C137" s="61" t="s">
        <v>166</v>
      </c>
      <c r="D137" s="62">
        <v>1458</v>
      </c>
      <c r="E137" s="62">
        <v>1372</v>
      </c>
      <c r="F137" s="62">
        <v>1396</v>
      </c>
      <c r="G137" s="62">
        <v>1319</v>
      </c>
      <c r="H137" s="62">
        <v>1437</v>
      </c>
      <c r="I137" s="62">
        <v>1452</v>
      </c>
      <c r="J137" s="155">
        <v>1432.2358596852537</v>
      </c>
      <c r="K137" s="156"/>
      <c r="L137" s="145">
        <v>587.88806862078366</v>
      </c>
      <c r="M137" s="146"/>
      <c r="N137" s="145">
        <v>18.591041885631643</v>
      </c>
      <c r="O137" s="146"/>
      <c r="P137" s="21">
        <v>18.591041885631643</v>
      </c>
      <c r="Q137" s="62" t="s">
        <v>162</v>
      </c>
      <c r="R137" s="39">
        <v>345.62683839331015</v>
      </c>
    </row>
    <row r="138" spans="2:18" ht="15.6" x14ac:dyDescent="0.3">
      <c r="B138" s="62">
        <v>4</v>
      </c>
      <c r="C138" s="61" t="s">
        <v>168</v>
      </c>
      <c r="D138" s="62">
        <v>1584</v>
      </c>
      <c r="E138" s="62">
        <v>1374</v>
      </c>
      <c r="F138" s="62">
        <v>1405</v>
      </c>
      <c r="G138" s="62">
        <v>1415</v>
      </c>
      <c r="H138" s="62">
        <v>1351</v>
      </c>
      <c r="I138" s="62">
        <v>1401</v>
      </c>
      <c r="J138" s="155">
        <v>1402.8530440463187</v>
      </c>
      <c r="K138" s="156"/>
      <c r="L138" s="145">
        <v>596.9026918798528</v>
      </c>
      <c r="M138" s="146"/>
      <c r="N138" s="145">
        <v>0</v>
      </c>
      <c r="O138" s="146"/>
      <c r="P138" s="21">
        <v>0</v>
      </c>
      <c r="Q138" s="62" t="s">
        <v>162</v>
      </c>
      <c r="R138" s="37">
        <v>0</v>
      </c>
    </row>
    <row r="139" spans="2:18" ht="15.6" x14ac:dyDescent="0.3">
      <c r="B139" s="64">
        <v>5</v>
      </c>
      <c r="C139" s="63" t="s">
        <v>171</v>
      </c>
      <c r="D139" s="64">
        <v>793</v>
      </c>
      <c r="E139" s="64">
        <v>623</v>
      </c>
      <c r="F139" s="64">
        <v>810</v>
      </c>
      <c r="G139" s="64">
        <v>785</v>
      </c>
      <c r="H139" s="64">
        <v>659</v>
      </c>
      <c r="I139" s="64">
        <v>687</v>
      </c>
      <c r="J139" s="157">
        <v>490.27577127733196</v>
      </c>
      <c r="K139" s="158"/>
      <c r="L139" s="149">
        <v>0</v>
      </c>
      <c r="M139" s="150"/>
      <c r="N139" s="149">
        <v>596.9026918798528</v>
      </c>
      <c r="O139" s="150"/>
      <c r="P139" s="41">
        <v>0</v>
      </c>
      <c r="Q139" s="64" t="s">
        <v>160</v>
      </c>
      <c r="R139" s="37">
        <v>0</v>
      </c>
    </row>
    <row r="140" spans="2:18" ht="15.6" x14ac:dyDescent="0.3">
      <c r="B140" s="66">
        <v>6</v>
      </c>
      <c r="C140" s="65" t="s">
        <v>165</v>
      </c>
      <c r="D140" s="66">
        <v>1214</v>
      </c>
      <c r="E140" s="66">
        <v>1079</v>
      </c>
      <c r="F140" s="66">
        <v>1191</v>
      </c>
      <c r="G140" s="66">
        <v>1234</v>
      </c>
      <c r="H140" s="66">
        <v>1060</v>
      </c>
      <c r="I140" s="66">
        <v>1028</v>
      </c>
      <c r="J140" s="159">
        <v>997.68135003726195</v>
      </c>
      <c r="K140" s="160"/>
      <c r="L140" s="151">
        <v>382.71855913172999</v>
      </c>
      <c r="M140" s="152"/>
      <c r="N140" s="151">
        <v>216.2769879646342</v>
      </c>
      <c r="O140" s="152"/>
      <c r="P140" s="49">
        <v>216.2769879646342</v>
      </c>
      <c r="Q140" s="66" t="s">
        <v>162</v>
      </c>
      <c r="R140" s="37">
        <v>46775.735523054529</v>
      </c>
    </row>
    <row r="141" spans="2:18" ht="15.6" x14ac:dyDescent="0.3">
      <c r="B141" s="64">
        <v>7</v>
      </c>
      <c r="C141" s="63" t="s">
        <v>182</v>
      </c>
      <c r="D141" s="64">
        <v>583</v>
      </c>
      <c r="E141" s="64">
        <v>610</v>
      </c>
      <c r="F141" s="64">
        <v>805</v>
      </c>
      <c r="G141" s="64">
        <v>575</v>
      </c>
      <c r="H141" s="64">
        <v>673</v>
      </c>
      <c r="I141" s="64">
        <v>699</v>
      </c>
      <c r="J141" s="157">
        <v>492.13637332540503</v>
      </c>
      <c r="K141" s="158"/>
      <c r="L141" s="149">
        <v>21.123682578496364</v>
      </c>
      <c r="M141" s="150"/>
      <c r="N141" s="149">
        <v>602.11868620216831</v>
      </c>
      <c r="O141" s="150"/>
      <c r="P141" s="41">
        <v>21.123682578496364</v>
      </c>
      <c r="Q141" s="64" t="s">
        <v>160</v>
      </c>
      <c r="R141" s="37">
        <v>446.20996567707078</v>
      </c>
    </row>
    <row r="142" spans="2:18" ht="15.6" x14ac:dyDescent="0.3">
      <c r="B142" s="68">
        <v>8</v>
      </c>
      <c r="C142" s="67" t="s">
        <v>193</v>
      </c>
      <c r="D142" s="68">
        <v>64</v>
      </c>
      <c r="E142" s="68">
        <v>49</v>
      </c>
      <c r="F142" s="68">
        <v>42</v>
      </c>
      <c r="G142" s="68">
        <v>39</v>
      </c>
      <c r="H142" s="68">
        <v>39</v>
      </c>
      <c r="I142" s="68">
        <v>41</v>
      </c>
      <c r="J142" s="161">
        <v>525.61292504963922</v>
      </c>
      <c r="K142" s="162"/>
      <c r="L142" s="143">
        <v>769.36161084355774</v>
      </c>
      <c r="M142" s="144"/>
      <c r="N142" s="143">
        <v>1364.5962872561786</v>
      </c>
      <c r="O142" s="144"/>
      <c r="P142" s="39">
        <v>525.61292504963922</v>
      </c>
      <c r="Q142" s="68" t="s">
        <v>161</v>
      </c>
      <c r="R142" s="39">
        <v>276268.94697923766</v>
      </c>
    </row>
    <row r="143" spans="2:18" ht="15.6" x14ac:dyDescent="0.3">
      <c r="B143" s="62">
        <v>9</v>
      </c>
      <c r="C143" s="61" t="s">
        <v>175</v>
      </c>
      <c r="D143" s="62">
        <v>1346</v>
      </c>
      <c r="E143" s="62">
        <v>1197</v>
      </c>
      <c r="F143" s="62">
        <v>1180</v>
      </c>
      <c r="G143" s="62">
        <v>1029</v>
      </c>
      <c r="H143" s="62">
        <v>1218</v>
      </c>
      <c r="I143" s="62">
        <v>1288</v>
      </c>
      <c r="J143" s="155">
        <v>1164.5216881221636</v>
      </c>
      <c r="K143" s="156"/>
      <c r="L143" s="145">
        <v>372.22752339549066</v>
      </c>
      <c r="M143" s="146"/>
      <c r="N143" s="145">
        <v>226.59484226331992</v>
      </c>
      <c r="O143" s="146"/>
      <c r="P143" s="21">
        <v>226.59484226331992</v>
      </c>
      <c r="Q143" s="62" t="s">
        <v>162</v>
      </c>
      <c r="R143" s="37">
        <v>51345.222540338837</v>
      </c>
    </row>
    <row r="144" spans="2:18" ht="15.6" x14ac:dyDescent="0.3">
      <c r="B144" s="68">
        <v>10</v>
      </c>
      <c r="C144" s="67" t="s">
        <v>167</v>
      </c>
      <c r="D144" s="68">
        <v>369</v>
      </c>
      <c r="E144" s="68">
        <v>304</v>
      </c>
      <c r="F144" s="68">
        <v>339</v>
      </c>
      <c r="G144" s="68">
        <v>348</v>
      </c>
      <c r="H144" s="68">
        <v>339</v>
      </c>
      <c r="I144" s="68">
        <v>375</v>
      </c>
      <c r="J144" s="161">
        <v>78.772502808916613</v>
      </c>
      <c r="K144" s="162"/>
      <c r="L144" s="143">
        <v>472.22523333587969</v>
      </c>
      <c r="M144" s="144"/>
      <c r="N144" s="143">
        <v>1067.5992305889092</v>
      </c>
      <c r="O144" s="144"/>
      <c r="P144" s="39">
        <v>78.772502808916613</v>
      </c>
      <c r="Q144" s="68" t="s">
        <v>161</v>
      </c>
      <c r="R144" s="37">
        <v>6205.1071987807754</v>
      </c>
    </row>
    <row r="145" spans="2:18" ht="15.6" x14ac:dyDescent="0.3">
      <c r="B145" s="68">
        <v>11</v>
      </c>
      <c r="C145" s="67" t="s">
        <v>178</v>
      </c>
      <c r="D145" s="68">
        <v>412</v>
      </c>
      <c r="E145" s="68">
        <v>373</v>
      </c>
      <c r="F145" s="68">
        <v>393</v>
      </c>
      <c r="G145" s="68">
        <v>364</v>
      </c>
      <c r="H145" s="68">
        <v>409</v>
      </c>
      <c r="I145" s="68">
        <v>431</v>
      </c>
      <c r="J145" s="161">
        <v>0</v>
      </c>
      <c r="K145" s="162"/>
      <c r="L145" s="143">
        <v>418.2071462123896</v>
      </c>
      <c r="M145" s="144"/>
      <c r="N145" s="143">
        <v>1013.6063605936672</v>
      </c>
      <c r="O145" s="144"/>
      <c r="P145" s="39">
        <v>0</v>
      </c>
      <c r="Q145" s="68" t="s">
        <v>161</v>
      </c>
      <c r="R145" s="39">
        <v>0</v>
      </c>
    </row>
    <row r="146" spans="2:18" ht="15.6" x14ac:dyDescent="0.3">
      <c r="B146" s="68">
        <v>12</v>
      </c>
      <c r="C146" s="67" t="s">
        <v>173</v>
      </c>
      <c r="D146" s="68">
        <v>180</v>
      </c>
      <c r="E146" s="68">
        <v>213</v>
      </c>
      <c r="F146" s="68">
        <v>194</v>
      </c>
      <c r="G146" s="68">
        <v>181</v>
      </c>
      <c r="H146" s="68">
        <v>224</v>
      </c>
      <c r="I146" s="68">
        <v>219</v>
      </c>
      <c r="J146" s="161">
        <v>291.6968319637374</v>
      </c>
      <c r="K146" s="162"/>
      <c r="L146" s="143">
        <v>617.31087459675757</v>
      </c>
      <c r="M146" s="144"/>
      <c r="N146" s="143">
        <v>1212.5963058790362</v>
      </c>
      <c r="O146" s="144"/>
      <c r="P146" s="39">
        <v>291.6968319637374</v>
      </c>
      <c r="Q146" s="68" t="s">
        <v>161</v>
      </c>
      <c r="R146" s="39">
        <v>85087.041777680846</v>
      </c>
    </row>
    <row r="147" spans="2:18" ht="15.6" x14ac:dyDescent="0.3">
      <c r="B147" s="64">
        <v>13</v>
      </c>
      <c r="C147" s="63" t="s">
        <v>177</v>
      </c>
      <c r="D147" s="64">
        <v>528</v>
      </c>
      <c r="E147" s="64">
        <v>521</v>
      </c>
      <c r="F147" s="64">
        <v>648</v>
      </c>
      <c r="G147" s="64">
        <v>557</v>
      </c>
      <c r="H147" s="64">
        <v>571</v>
      </c>
      <c r="I147" s="64">
        <v>571</v>
      </c>
      <c r="J147" s="157">
        <v>291.65908304394475</v>
      </c>
      <c r="K147" s="158"/>
      <c r="L147" s="149">
        <v>163.70240644386533</v>
      </c>
      <c r="M147" s="150"/>
      <c r="N147" s="149">
        <v>758.83626246534902</v>
      </c>
      <c r="O147" s="150"/>
      <c r="P147" s="41">
        <v>163.70240644386533</v>
      </c>
      <c r="Q147" s="64" t="s">
        <v>160</v>
      </c>
      <c r="R147" s="39">
        <v>26798.477875512479</v>
      </c>
    </row>
    <row r="148" spans="2:18" ht="15.6" x14ac:dyDescent="0.3">
      <c r="B148" s="68">
        <v>14</v>
      </c>
      <c r="C148" s="67" t="s">
        <v>174</v>
      </c>
      <c r="D148" s="68">
        <v>162</v>
      </c>
      <c r="E148" s="68">
        <v>157</v>
      </c>
      <c r="F148" s="68">
        <v>165</v>
      </c>
      <c r="G148" s="68">
        <v>155</v>
      </c>
      <c r="H148" s="68">
        <v>164</v>
      </c>
      <c r="I148" s="68">
        <v>167</v>
      </c>
      <c r="J148" s="161">
        <v>349.76052065774905</v>
      </c>
      <c r="K148" s="162"/>
      <c r="L148" s="143">
        <v>646.34710372832694</v>
      </c>
      <c r="M148" s="144"/>
      <c r="N148" s="143">
        <v>1241.6108677565487</v>
      </c>
      <c r="O148" s="144"/>
      <c r="P148" s="39">
        <v>349.76052065774905</v>
      </c>
      <c r="Q148" s="68" t="s">
        <v>161</v>
      </c>
      <c r="R148" s="39">
        <v>122332.42181077971</v>
      </c>
    </row>
    <row r="149" spans="2:18" ht="15.6" x14ac:dyDescent="0.3">
      <c r="B149" s="62">
        <v>15</v>
      </c>
      <c r="C149" s="61" t="s">
        <v>179</v>
      </c>
      <c r="D149" s="62">
        <v>1397</v>
      </c>
      <c r="E149" s="62">
        <v>1175</v>
      </c>
      <c r="F149" s="62">
        <v>1173</v>
      </c>
      <c r="G149" s="62">
        <v>1197</v>
      </c>
      <c r="H149" s="62">
        <v>1240</v>
      </c>
      <c r="I149" s="62">
        <v>1228</v>
      </c>
      <c r="J149" s="155">
        <v>1116.26871083285</v>
      </c>
      <c r="K149" s="156"/>
      <c r="L149" s="145">
        <v>365.35142176090602</v>
      </c>
      <c r="M149" s="146"/>
      <c r="N149" s="145">
        <v>233.230997463509</v>
      </c>
      <c r="O149" s="146"/>
      <c r="P149" s="21">
        <v>233.23099746350948</v>
      </c>
      <c r="Q149" s="62" t="s">
        <v>162</v>
      </c>
      <c r="R149" s="39">
        <v>54396.698177823564</v>
      </c>
    </row>
    <row r="150" spans="2:18" ht="14.4" customHeight="1" x14ac:dyDescent="0.3"/>
    <row r="152" spans="2:18" ht="20.399999999999999" x14ac:dyDescent="0.3">
      <c r="B152" s="79" t="s">
        <v>224</v>
      </c>
      <c r="C152" s="87" t="s">
        <v>163</v>
      </c>
      <c r="D152" s="72" t="s">
        <v>139</v>
      </c>
      <c r="E152" s="88" t="s">
        <v>140</v>
      </c>
      <c r="F152" s="88" t="s">
        <v>147</v>
      </c>
      <c r="G152" s="25" t="s">
        <v>148</v>
      </c>
      <c r="H152" s="25" t="s">
        <v>141</v>
      </c>
      <c r="I152" s="25" t="s">
        <v>149</v>
      </c>
      <c r="J152" s="78"/>
    </row>
    <row r="153" spans="2:18" ht="15.6" x14ac:dyDescent="0.3">
      <c r="B153" s="92">
        <v>1</v>
      </c>
      <c r="C153" s="92" t="s">
        <v>169</v>
      </c>
      <c r="D153" s="24">
        <v>34660.262087872332</v>
      </c>
      <c r="E153" s="39">
        <v>12973.698179763825</v>
      </c>
      <c r="F153" s="39">
        <v>12610.679401008409</v>
      </c>
      <c r="G153" s="39">
        <v>12610.679401008409</v>
      </c>
      <c r="H153" s="39" t="s">
        <v>162</v>
      </c>
      <c r="I153" s="39">
        <v>159029234.95501781</v>
      </c>
    </row>
    <row r="154" spans="2:18" ht="15.6" x14ac:dyDescent="0.3">
      <c r="B154" s="92">
        <v>2</v>
      </c>
      <c r="C154" s="92" t="s">
        <v>228</v>
      </c>
      <c r="D154" s="24">
        <v>78.772502808916613</v>
      </c>
      <c r="E154" s="39">
        <v>472.22523333587969</v>
      </c>
      <c r="F154" s="39">
        <v>835.70735122729877</v>
      </c>
      <c r="G154" s="39">
        <v>78.772502808916613</v>
      </c>
      <c r="H154" s="25" t="s">
        <v>161</v>
      </c>
      <c r="I154" s="39">
        <v>6205.1071987807754</v>
      </c>
    </row>
    <row r="155" spans="2:18" ht="15.6" x14ac:dyDescent="0.3">
      <c r="B155" s="92">
        <v>3</v>
      </c>
      <c r="C155" s="92" t="s">
        <v>170</v>
      </c>
      <c r="D155" s="24">
        <v>5264.7645889996011</v>
      </c>
      <c r="E155" s="39">
        <v>3302.7129798366777</v>
      </c>
      <c r="F155" s="39">
        <v>2939.6348971517104</v>
      </c>
      <c r="G155" s="39">
        <v>2939.6348971517104</v>
      </c>
      <c r="H155" s="25" t="s">
        <v>162</v>
      </c>
      <c r="I155" s="39">
        <v>8641453.3285521474</v>
      </c>
    </row>
    <row r="156" spans="2:18" ht="15.6" x14ac:dyDescent="0.3">
      <c r="B156" s="92">
        <v>4</v>
      </c>
      <c r="C156" s="92" t="s">
        <v>171</v>
      </c>
      <c r="D156" s="24">
        <v>490.27577127733196</v>
      </c>
      <c r="E156" s="39">
        <v>0</v>
      </c>
      <c r="F156" s="39">
        <v>365.35142176090551</v>
      </c>
      <c r="G156" s="39">
        <v>0</v>
      </c>
      <c r="H156" s="25" t="s">
        <v>160</v>
      </c>
      <c r="I156" s="39">
        <v>0</v>
      </c>
    </row>
    <row r="157" spans="2:18" ht="15.6" x14ac:dyDescent="0.3">
      <c r="B157" s="92">
        <v>5</v>
      </c>
      <c r="C157" s="92" t="s">
        <v>166</v>
      </c>
      <c r="D157" s="24">
        <v>1432.2358596852537</v>
      </c>
      <c r="E157" s="39">
        <v>587.88806862078366</v>
      </c>
      <c r="F157" s="39">
        <v>224.18187966066168</v>
      </c>
      <c r="G157" s="39">
        <v>224.18187966066168</v>
      </c>
      <c r="H157" s="25" t="s">
        <v>162</v>
      </c>
      <c r="I157" s="39">
        <v>50257.515168187398</v>
      </c>
    </row>
    <row r="158" spans="2:18" ht="15.6" x14ac:dyDescent="0.3">
      <c r="B158" s="92">
        <v>6</v>
      </c>
      <c r="C158" s="92" t="s">
        <v>168</v>
      </c>
      <c r="D158" s="24">
        <v>755.78888715521748</v>
      </c>
      <c r="E158" s="39">
        <v>133.01247717397811</v>
      </c>
      <c r="F158" s="39">
        <v>234.98151401239113</v>
      </c>
      <c r="G158" s="39">
        <v>133.01247717397811</v>
      </c>
      <c r="H158" s="25" t="s">
        <v>160</v>
      </c>
      <c r="I158" s="39">
        <v>17692.319083958049</v>
      </c>
    </row>
    <row r="159" spans="2:18" ht="15.6" x14ac:dyDescent="0.3">
      <c r="B159" s="92">
        <v>7</v>
      </c>
      <c r="C159" s="92" t="s">
        <v>182</v>
      </c>
      <c r="D159" s="24">
        <v>492.13637332540503</v>
      </c>
      <c r="E159" s="39">
        <v>21.123682578496364</v>
      </c>
      <c r="F159" s="39">
        <v>370.68714348339893</v>
      </c>
      <c r="G159" s="39">
        <v>21.123682578496364</v>
      </c>
      <c r="H159" s="25" t="s">
        <v>160</v>
      </c>
      <c r="I159" s="39">
        <v>446.20996567707078</v>
      </c>
    </row>
    <row r="160" spans="2:18" ht="15.6" x14ac:dyDescent="0.3">
      <c r="B160" s="92">
        <v>8</v>
      </c>
      <c r="C160" s="92" t="s">
        <v>225</v>
      </c>
      <c r="D160" s="24">
        <v>7038.3038433295005</v>
      </c>
      <c r="E160" s="39">
        <v>4413.7002376754426</v>
      </c>
      <c r="F160" s="39">
        <v>4050.6415759646725</v>
      </c>
      <c r="G160" s="39">
        <v>4050.6415759646725</v>
      </c>
      <c r="H160" s="25" t="s">
        <v>162</v>
      </c>
      <c r="I160" s="39">
        <v>16407697.176933566</v>
      </c>
    </row>
    <row r="161" spans="2:25" ht="15.6" x14ac:dyDescent="0.3">
      <c r="B161" s="92">
        <v>9</v>
      </c>
      <c r="C161" s="92" t="s">
        <v>178</v>
      </c>
      <c r="D161" s="24">
        <v>0</v>
      </c>
      <c r="E161" s="39">
        <v>418.2071462123896</v>
      </c>
      <c r="F161" s="39">
        <v>781.72332402362986</v>
      </c>
      <c r="G161" s="39">
        <v>0</v>
      </c>
      <c r="H161" s="25" t="s">
        <v>161</v>
      </c>
      <c r="I161" s="39">
        <v>0</v>
      </c>
    </row>
    <row r="162" spans="2:25" ht="15.6" x14ac:dyDescent="0.3">
      <c r="B162" s="92">
        <v>10</v>
      </c>
      <c r="C162" s="92" t="s">
        <v>173</v>
      </c>
      <c r="D162" s="24">
        <v>291.6968319637374</v>
      </c>
      <c r="E162" s="39">
        <v>617.31087459675757</v>
      </c>
      <c r="F162" s="39">
        <v>980.68753020201189</v>
      </c>
      <c r="G162" s="39">
        <v>291.6968319637374</v>
      </c>
      <c r="H162" s="25" t="s">
        <v>161</v>
      </c>
      <c r="I162" s="39">
        <v>85087.041777680846</v>
      </c>
    </row>
    <row r="163" spans="2:25" ht="15.6" x14ac:dyDescent="0.3">
      <c r="B163" s="92">
        <v>11</v>
      </c>
      <c r="C163" s="92" t="s">
        <v>177</v>
      </c>
      <c r="D163" s="24">
        <v>291.65908304394475</v>
      </c>
      <c r="E163" s="39">
        <v>163.70240644386533</v>
      </c>
      <c r="F163" s="39">
        <v>527.11275754767848</v>
      </c>
      <c r="G163" s="39">
        <v>163.70240644386533</v>
      </c>
      <c r="H163" s="25" t="s">
        <v>160</v>
      </c>
      <c r="I163" s="39">
        <v>26798.477875512479</v>
      </c>
    </row>
    <row r="164" spans="2:25" ht="15.6" x14ac:dyDescent="0.3">
      <c r="B164" s="92">
        <v>12</v>
      </c>
      <c r="C164" s="92" t="s">
        <v>174</v>
      </c>
      <c r="D164" s="24">
        <v>349.76052065774905</v>
      </c>
      <c r="E164" s="39">
        <v>646.34710372832694</v>
      </c>
      <c r="F164" s="39">
        <v>1009.7029457587294</v>
      </c>
      <c r="G164" s="39">
        <v>349.76052065774905</v>
      </c>
      <c r="H164" s="25" t="s">
        <v>161</v>
      </c>
      <c r="I164" s="39">
        <v>122332.42181077971</v>
      </c>
    </row>
    <row r="165" spans="2:25" ht="15.6" x14ac:dyDescent="0.3">
      <c r="B165" s="92">
        <v>13</v>
      </c>
      <c r="C165" s="92" t="s">
        <v>179</v>
      </c>
      <c r="D165" s="24">
        <v>1116.2687108328462</v>
      </c>
      <c r="E165" s="39">
        <v>365.35142176090551</v>
      </c>
      <c r="F165" s="39">
        <v>0</v>
      </c>
      <c r="G165" s="39">
        <v>0</v>
      </c>
      <c r="H165" s="25" t="s">
        <v>162</v>
      </c>
      <c r="I165" s="39">
        <v>0</v>
      </c>
    </row>
    <row r="166" spans="2:25" ht="15.6" x14ac:dyDescent="0.3">
      <c r="B166" s="23"/>
      <c r="C166" s="38"/>
      <c r="D166" s="24"/>
      <c r="E166" s="39"/>
      <c r="F166" s="39"/>
      <c r="G166" s="39"/>
      <c r="H166" s="25"/>
      <c r="I166" s="37"/>
    </row>
    <row r="167" spans="2:25" ht="15.6" x14ac:dyDescent="0.3">
      <c r="B167" s="76"/>
      <c r="C167" s="77"/>
      <c r="D167" s="27"/>
      <c r="E167" s="41"/>
      <c r="F167" s="41"/>
      <c r="G167" s="41"/>
      <c r="H167" s="28"/>
      <c r="I167" s="37"/>
    </row>
    <row r="168" spans="2:25" ht="15.6" x14ac:dyDescent="0.3">
      <c r="C168" s="34"/>
      <c r="K168" s="73"/>
      <c r="L168" s="74"/>
      <c r="M168" s="75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</row>
    <row r="170" spans="2:25" ht="21" x14ac:dyDescent="0.3">
      <c r="B170" s="81" t="s">
        <v>218</v>
      </c>
      <c r="C170" s="87" t="s">
        <v>217</v>
      </c>
      <c r="D170" s="31" t="s">
        <v>241</v>
      </c>
      <c r="E170" s="88" t="s">
        <v>140</v>
      </c>
      <c r="F170" s="88" t="s">
        <v>147</v>
      </c>
      <c r="G170" s="88" t="s">
        <v>148</v>
      </c>
      <c r="H170" s="88" t="s">
        <v>242</v>
      </c>
    </row>
    <row r="171" spans="2:25" ht="16.2" thickBot="1" x14ac:dyDescent="0.35">
      <c r="B171" s="92">
        <v>1</v>
      </c>
      <c r="C171" s="97" t="s">
        <v>222</v>
      </c>
      <c r="D171" s="95">
        <v>19693.457252865359</v>
      </c>
      <c r="E171" s="96">
        <v>12982.946911575835</v>
      </c>
      <c r="F171" s="96">
        <v>8646.8889784851926</v>
      </c>
      <c r="G171" s="96">
        <v>8646.8889784851926</v>
      </c>
      <c r="H171" s="39" t="s">
        <v>162</v>
      </c>
    </row>
    <row r="172" spans="2:25" ht="16.2" thickBot="1" x14ac:dyDescent="0.35">
      <c r="B172" s="92">
        <v>2</v>
      </c>
      <c r="C172" s="97" t="s">
        <v>228</v>
      </c>
      <c r="D172" s="95">
        <v>102.55724326931815</v>
      </c>
      <c r="E172" s="96">
        <v>462.9882603676561</v>
      </c>
      <c r="F172" s="96">
        <v>4799.466886004976</v>
      </c>
      <c r="G172" s="96">
        <v>102.55724326931815</v>
      </c>
      <c r="H172" s="25" t="s">
        <v>161</v>
      </c>
    </row>
    <row r="173" spans="2:25" ht="16.2" thickBot="1" x14ac:dyDescent="0.35">
      <c r="B173" s="92">
        <v>3</v>
      </c>
      <c r="C173" s="97" t="s">
        <v>223</v>
      </c>
      <c r="D173" s="95">
        <v>5443.8518044671973</v>
      </c>
      <c r="E173" s="96">
        <v>3311.9584266688657</v>
      </c>
      <c r="F173" s="96">
        <v>1027.5333596582238</v>
      </c>
      <c r="G173" s="96">
        <v>1027.5333596582238</v>
      </c>
      <c r="H173" s="25" t="s">
        <v>162</v>
      </c>
    </row>
    <row r="174" spans="2:25" ht="16.2" thickBot="1" x14ac:dyDescent="0.35">
      <c r="B174" s="92">
        <v>4</v>
      </c>
      <c r="C174" s="97" t="s">
        <v>232</v>
      </c>
      <c r="D174" s="95">
        <v>664.25065233841326</v>
      </c>
      <c r="E174" s="96">
        <v>15.730293834804698</v>
      </c>
      <c r="F174" s="96">
        <v>4328.5163564930208</v>
      </c>
      <c r="G174" s="96">
        <v>15.730293834804698</v>
      </c>
      <c r="H174" s="25" t="s">
        <v>160</v>
      </c>
    </row>
    <row r="175" spans="2:25" ht="16.2" thickBot="1" x14ac:dyDescent="0.35">
      <c r="B175" s="92">
        <v>5</v>
      </c>
      <c r="C175" s="97" t="s">
        <v>233</v>
      </c>
      <c r="D175" s="95">
        <v>1611.3934785101821</v>
      </c>
      <c r="E175" s="96">
        <v>597.0959308113803</v>
      </c>
      <c r="F175" s="96">
        <v>3742.4911533448326</v>
      </c>
      <c r="G175" s="96">
        <v>597.0959308113803</v>
      </c>
      <c r="H175" s="25" t="s">
        <v>160</v>
      </c>
    </row>
    <row r="176" spans="2:25" ht="16.2" thickBot="1" x14ac:dyDescent="0.35">
      <c r="B176" s="92">
        <v>6</v>
      </c>
      <c r="C176" s="97" t="s">
        <v>234</v>
      </c>
      <c r="D176" s="95">
        <v>934.65014876765554</v>
      </c>
      <c r="E176" s="96">
        <v>142.03413032537892</v>
      </c>
      <c r="F176" s="96">
        <v>4198.4761687588316</v>
      </c>
      <c r="G176" s="96">
        <v>142.03413032537892</v>
      </c>
      <c r="H176" s="25" t="s">
        <v>160</v>
      </c>
    </row>
    <row r="177" spans="2:8" ht="16.2" thickBot="1" x14ac:dyDescent="0.35">
      <c r="B177" s="92">
        <v>7</v>
      </c>
      <c r="C177" s="97" t="s">
        <v>235</v>
      </c>
      <c r="D177" s="95">
        <v>667.12178317738642</v>
      </c>
      <c r="E177" s="96">
        <v>18.190117687748792</v>
      </c>
      <c r="F177" s="96">
        <v>4333.544991001756</v>
      </c>
      <c r="G177" s="96">
        <v>18.190117687748792</v>
      </c>
      <c r="H177" s="25" t="s">
        <v>160</v>
      </c>
    </row>
    <row r="178" spans="2:8" ht="16.2" thickBot="1" x14ac:dyDescent="0.35">
      <c r="B178" s="92">
        <v>8</v>
      </c>
      <c r="C178" s="97" t="s">
        <v>225</v>
      </c>
      <c r="D178" s="95">
        <v>7217.564100793571</v>
      </c>
      <c r="E178" s="96">
        <v>4422.9459581170786</v>
      </c>
      <c r="F178" s="96">
        <v>87.456279788782382</v>
      </c>
      <c r="G178" s="96">
        <v>87.456279788782382</v>
      </c>
      <c r="H178" s="25" t="s">
        <v>162</v>
      </c>
    </row>
    <row r="179" spans="2:8" ht="16.2" thickBot="1" x14ac:dyDescent="0.35">
      <c r="B179" s="92">
        <v>9</v>
      </c>
      <c r="C179" s="97" t="s">
        <v>236</v>
      </c>
      <c r="D179" s="95">
        <v>180.22889097487996</v>
      </c>
      <c r="E179" s="96">
        <v>408.95758436908682</v>
      </c>
      <c r="F179" s="96">
        <v>4745.4688762340929</v>
      </c>
      <c r="G179" s="96">
        <v>180.22889097487996</v>
      </c>
      <c r="H179" s="25" t="s">
        <v>161</v>
      </c>
    </row>
    <row r="180" spans="2:8" ht="16.2" thickBot="1" x14ac:dyDescent="0.35">
      <c r="B180" s="92">
        <v>10</v>
      </c>
      <c r="C180" s="97" t="s">
        <v>237</v>
      </c>
      <c r="D180" s="95">
        <v>112.49572847679002</v>
      </c>
      <c r="E180" s="96">
        <v>608.06749391992616</v>
      </c>
      <c r="F180" s="96">
        <v>4944.463815591791</v>
      </c>
      <c r="G180" s="96">
        <v>112.49572847679002</v>
      </c>
      <c r="H180" s="25" t="s">
        <v>161</v>
      </c>
    </row>
    <row r="181" spans="2:8" ht="16.2" thickBot="1" x14ac:dyDescent="0.35">
      <c r="B181" s="92">
        <v>11</v>
      </c>
      <c r="C181" s="97" t="s">
        <v>238</v>
      </c>
      <c r="D181" s="95">
        <v>464.87782008907158</v>
      </c>
      <c r="E181" s="96">
        <v>154.43067470584387</v>
      </c>
      <c r="F181" s="96">
        <v>4490.5112483722332</v>
      </c>
      <c r="G181" s="96">
        <v>154.43067470584387</v>
      </c>
      <c r="H181" s="25" t="s">
        <v>160</v>
      </c>
    </row>
    <row r="182" spans="2:8" ht="16.2" thickBot="1" x14ac:dyDescent="0.35">
      <c r="B182" s="92">
        <v>12</v>
      </c>
      <c r="C182" s="97" t="s">
        <v>239</v>
      </c>
      <c r="D182" s="95">
        <v>170.55845583075393</v>
      </c>
      <c r="E182" s="96">
        <v>637.10870974728527</v>
      </c>
      <c r="F182" s="96">
        <v>4973.4672999165405</v>
      </c>
      <c r="G182" s="96">
        <v>170.55845583075393</v>
      </c>
      <c r="H182" s="25" t="s">
        <v>161</v>
      </c>
    </row>
    <row r="183" spans="2:8" ht="16.2" thickBot="1" x14ac:dyDescent="0.35">
      <c r="B183" s="92">
        <v>13</v>
      </c>
      <c r="C183" s="97" t="s">
        <v>240</v>
      </c>
      <c r="D183" s="95">
        <v>1295.4263846782126</v>
      </c>
      <c r="E183" s="96">
        <v>374.53750429134971</v>
      </c>
      <c r="F183" s="96">
        <v>3965.4582117481245</v>
      </c>
      <c r="G183" s="96">
        <v>374.53750429134971</v>
      </c>
      <c r="H183" s="25" t="s">
        <v>160</v>
      </c>
    </row>
    <row r="184" spans="2:8" ht="15.6" x14ac:dyDescent="0.3">
      <c r="B184" s="23"/>
      <c r="C184" s="38"/>
      <c r="D184" s="24"/>
      <c r="E184" s="39"/>
      <c r="F184" s="39"/>
      <c r="G184" s="39"/>
      <c r="H184" s="25"/>
    </row>
    <row r="185" spans="2:8" ht="15.6" x14ac:dyDescent="0.3">
      <c r="B185" s="23"/>
      <c r="C185" s="40"/>
      <c r="D185" s="27"/>
      <c r="E185" s="41"/>
      <c r="F185" s="41"/>
      <c r="G185" s="41"/>
      <c r="H185" s="28"/>
    </row>
    <row r="188" spans="2:8" ht="15.6" x14ac:dyDescent="0.3">
      <c r="B188" s="100" t="s">
        <v>218</v>
      </c>
      <c r="C188" s="100" t="s">
        <v>217</v>
      </c>
      <c r="D188" s="101" t="s">
        <v>241</v>
      </c>
      <c r="E188" s="102" t="s">
        <v>140</v>
      </c>
      <c r="F188" s="102" t="s">
        <v>147</v>
      </c>
      <c r="G188" s="102" t="s">
        <v>148</v>
      </c>
      <c r="H188" s="102" t="s">
        <v>242</v>
      </c>
    </row>
    <row r="189" spans="2:8" ht="16.2" thickBot="1" x14ac:dyDescent="0.35">
      <c r="B189" s="100">
        <v>1</v>
      </c>
      <c r="C189" s="103" t="s">
        <v>222</v>
      </c>
      <c r="D189" s="104">
        <v>34955.743507862913</v>
      </c>
      <c r="E189" s="105">
        <v>12821.692885609198</v>
      </c>
      <c r="F189" s="105">
        <v>6078.6950879315564</v>
      </c>
      <c r="G189" s="105">
        <v>6078.6950879315564</v>
      </c>
      <c r="H189" s="100" t="s">
        <v>162</v>
      </c>
    </row>
    <row r="190" spans="2:8" ht="16.2" thickBot="1" x14ac:dyDescent="0.35">
      <c r="B190" s="102">
        <v>2</v>
      </c>
      <c r="C190" s="103" t="s">
        <v>228</v>
      </c>
      <c r="D190" s="104">
        <v>174.10395601479019</v>
      </c>
      <c r="E190" s="105">
        <v>624.43902128594448</v>
      </c>
      <c r="F190" s="105">
        <v>7367.6695488471523</v>
      </c>
      <c r="G190" s="105">
        <v>174.10395601479019</v>
      </c>
      <c r="H190" s="102" t="s">
        <v>161</v>
      </c>
    </row>
    <row r="191" spans="2:8" ht="16.2" thickBot="1" x14ac:dyDescent="0.35">
      <c r="B191" s="102">
        <v>3</v>
      </c>
      <c r="C191" s="103" t="s">
        <v>223</v>
      </c>
      <c r="D191" s="104">
        <v>9774.2417704648578</v>
      </c>
      <c r="E191" s="105">
        <v>3150.6927498834339</v>
      </c>
      <c r="F191" s="105">
        <v>3595.6897805361623</v>
      </c>
      <c r="G191" s="105">
        <v>3150.6927498834339</v>
      </c>
      <c r="H191" s="102" t="s">
        <v>160</v>
      </c>
    </row>
    <row r="192" spans="2:8" ht="16.2" thickBot="1" x14ac:dyDescent="0.35">
      <c r="B192" s="102">
        <v>4</v>
      </c>
      <c r="C192" s="103" t="s">
        <v>232</v>
      </c>
      <c r="D192" s="104">
        <v>1116.6978944638518</v>
      </c>
      <c r="E192" s="105">
        <v>154.20174666814202</v>
      </c>
      <c r="F192" s="105">
        <v>6896.7007442952463</v>
      </c>
      <c r="G192" s="105">
        <v>154.20174666814202</v>
      </c>
      <c r="H192" s="102" t="s">
        <v>160</v>
      </c>
    </row>
    <row r="193" spans="2:8" ht="16.2" thickBot="1" x14ac:dyDescent="0.35">
      <c r="B193" s="102">
        <v>5</v>
      </c>
      <c r="C193" s="103" t="s">
        <v>233</v>
      </c>
      <c r="D193" s="104">
        <v>2767.4242875822274</v>
      </c>
      <c r="E193" s="105">
        <v>435.78306135821936</v>
      </c>
      <c r="F193" s="105">
        <v>6310.6843776830956</v>
      </c>
      <c r="G193" s="105">
        <v>435.78306135821936</v>
      </c>
      <c r="H193" s="102" t="s">
        <v>160</v>
      </c>
    </row>
    <row r="194" spans="2:8" ht="16.2" thickBot="1" x14ac:dyDescent="0.35">
      <c r="B194" s="102">
        <v>6</v>
      </c>
      <c r="C194" s="103" t="s">
        <v>234</v>
      </c>
      <c r="D194" s="104">
        <v>1660.3676362480689</v>
      </c>
      <c r="E194" s="105">
        <v>25.157269453746078</v>
      </c>
      <c r="F194" s="105">
        <v>6766.6755385142233</v>
      </c>
      <c r="G194" s="105">
        <v>25.157269453746078</v>
      </c>
      <c r="H194" s="102" t="s">
        <v>160</v>
      </c>
    </row>
    <row r="195" spans="2:8" ht="16.2" thickBot="1" x14ac:dyDescent="0.35">
      <c r="B195" s="102">
        <v>7</v>
      </c>
      <c r="C195" s="103" t="s">
        <v>235</v>
      </c>
      <c r="D195" s="104">
        <v>951.84777538217736</v>
      </c>
      <c r="E195" s="105">
        <v>159.93308951988257</v>
      </c>
      <c r="F195" s="105">
        <v>6901.718754554613</v>
      </c>
      <c r="G195" s="105">
        <v>159.93308951988257</v>
      </c>
      <c r="H195" s="102" t="s">
        <v>160</v>
      </c>
    </row>
    <row r="196" spans="2:8" ht="16.2" thickBot="1" x14ac:dyDescent="0.35">
      <c r="B196" s="102">
        <v>8</v>
      </c>
      <c r="C196" s="103" t="s">
        <v>225</v>
      </c>
      <c r="D196" s="104">
        <v>12627.095338497291</v>
      </c>
      <c r="E196" s="105">
        <v>4261.6837892896465</v>
      </c>
      <c r="F196" s="105">
        <v>2484.7048048272213</v>
      </c>
      <c r="G196" s="105">
        <v>2484.7048048272213</v>
      </c>
      <c r="H196" s="102" t="s">
        <v>162</v>
      </c>
    </row>
    <row r="197" spans="2:8" ht="16.2" thickBot="1" x14ac:dyDescent="0.35">
      <c r="B197" s="102">
        <v>9</v>
      </c>
      <c r="C197" s="103" t="s">
        <v>236</v>
      </c>
      <c r="D197" s="104">
        <v>296.27890154379878</v>
      </c>
      <c r="E197" s="105">
        <v>570.43480194804351</v>
      </c>
      <c r="F197" s="105">
        <v>7313.6708599756876</v>
      </c>
      <c r="G197" s="105">
        <v>296.27890154379878</v>
      </c>
      <c r="H197" s="102" t="s">
        <v>161</v>
      </c>
    </row>
    <row r="198" spans="2:8" ht="16.2" thickBot="1" x14ac:dyDescent="0.35">
      <c r="B198" s="102">
        <v>10</v>
      </c>
      <c r="C198" s="103" t="s">
        <v>237</v>
      </c>
      <c r="D198" s="104">
        <v>187.43182093764122</v>
      </c>
      <c r="E198" s="105">
        <v>769.46332497156845</v>
      </c>
      <c r="F198" s="105">
        <v>7512.6674709490007</v>
      </c>
      <c r="G198" s="105">
        <v>187.43182093764122</v>
      </c>
      <c r="H198" s="102" t="s">
        <v>161</v>
      </c>
    </row>
    <row r="199" spans="2:8" ht="16.2" thickBot="1" x14ac:dyDescent="0.35">
      <c r="B199" s="102">
        <v>11</v>
      </c>
      <c r="C199" s="103" t="s">
        <v>238</v>
      </c>
      <c r="D199" s="104">
        <v>716.29511201738626</v>
      </c>
      <c r="E199" s="105">
        <v>315.84951499324484</v>
      </c>
      <c r="F199" s="105">
        <v>7058.6978812415919</v>
      </c>
      <c r="G199" s="105">
        <v>315.84951499324484</v>
      </c>
      <c r="H199" s="102" t="s">
        <v>160</v>
      </c>
    </row>
    <row r="200" spans="2:8" ht="16.2" thickBot="1" x14ac:dyDescent="0.35">
      <c r="B200" s="102">
        <v>12</v>
      </c>
      <c r="C200" s="103" t="s">
        <v>239</v>
      </c>
      <c r="D200" s="104">
        <v>282.30158961649505</v>
      </c>
      <c r="E200" s="105">
        <v>798.49143455430169</v>
      </c>
      <c r="F200" s="105">
        <v>7541.6697588562438</v>
      </c>
      <c r="G200" s="105">
        <v>282.30158961649505</v>
      </c>
      <c r="H200" s="102" t="s">
        <v>161</v>
      </c>
    </row>
    <row r="201" spans="2:8" ht="16.2" thickBot="1" x14ac:dyDescent="0.35">
      <c r="B201" s="99">
        <v>13</v>
      </c>
      <c r="C201" s="98" t="s">
        <v>240</v>
      </c>
      <c r="D201" s="106">
        <v>2354.4746096528625</v>
      </c>
      <c r="E201" s="107">
        <v>213.49407441945877</v>
      </c>
      <c r="F201" s="107">
        <v>6533.6646162697589</v>
      </c>
      <c r="G201" s="107">
        <v>213.49407441945877</v>
      </c>
      <c r="H201" s="99" t="s">
        <v>160</v>
      </c>
    </row>
    <row r="202" spans="2:8" ht="15.6" x14ac:dyDescent="0.3">
      <c r="B202" s="80"/>
      <c r="C202" s="38"/>
      <c r="D202" s="24"/>
      <c r="E202" s="39"/>
      <c r="F202" s="39"/>
      <c r="G202" s="39"/>
      <c r="H202" s="25"/>
    </row>
    <row r="203" spans="2:8" ht="15.6" x14ac:dyDescent="0.3">
      <c r="B203" s="80"/>
      <c r="C203" s="40"/>
      <c r="D203" s="27"/>
      <c r="E203" s="41"/>
      <c r="F203" s="41"/>
      <c r="G203" s="41"/>
      <c r="H203" s="28"/>
    </row>
    <row r="204" spans="2:8" x14ac:dyDescent="0.3">
      <c r="B204" s="18"/>
    </row>
    <row r="205" spans="2:8" x14ac:dyDescent="0.3">
      <c r="B205" s="110" t="s">
        <v>218</v>
      </c>
      <c r="C205" s="110" t="s">
        <v>217</v>
      </c>
      <c r="D205" s="111" t="s">
        <v>241</v>
      </c>
      <c r="E205" s="112" t="s">
        <v>140</v>
      </c>
      <c r="F205" s="112" t="s">
        <v>147</v>
      </c>
      <c r="G205" s="112" t="s">
        <v>148</v>
      </c>
      <c r="H205" s="112" t="s">
        <v>242</v>
      </c>
    </row>
    <row r="206" spans="2:8" ht="15" thickBot="1" x14ac:dyDescent="0.35">
      <c r="B206" s="112">
        <v>1</v>
      </c>
      <c r="C206" s="115" t="s">
        <v>222</v>
      </c>
      <c r="D206" s="113">
        <v>19693.457252865359</v>
      </c>
      <c r="E206" s="114">
        <v>12371.83575833706</v>
      </c>
      <c r="F206" s="114">
        <v>4281.6975876804572</v>
      </c>
      <c r="G206" s="114">
        <v>4281.6975876804572</v>
      </c>
      <c r="H206" s="110" t="s">
        <v>162</v>
      </c>
    </row>
    <row r="207" spans="2:8" ht="15" thickBot="1" x14ac:dyDescent="0.35">
      <c r="B207" s="112">
        <v>2</v>
      </c>
      <c r="C207" s="115" t="s">
        <v>228</v>
      </c>
      <c r="D207" s="113">
        <v>102.55724326931815</v>
      </c>
      <c r="E207" s="114">
        <v>1074.4024112150419</v>
      </c>
      <c r="F207" s="114">
        <v>9164.6735000271801</v>
      </c>
      <c r="G207" s="114">
        <v>102.55724326931815</v>
      </c>
      <c r="H207" s="112" t="s">
        <v>161</v>
      </c>
    </row>
    <row r="208" spans="2:8" ht="15" thickBot="1" x14ac:dyDescent="0.35">
      <c r="B208" s="112">
        <v>3</v>
      </c>
      <c r="C208" s="115" t="s">
        <v>223</v>
      </c>
      <c r="D208" s="113">
        <v>5443.8518044671973</v>
      </c>
      <c r="E208" s="114">
        <v>2700.8355312454523</v>
      </c>
      <c r="F208" s="114">
        <v>5392.6899129078702</v>
      </c>
      <c r="G208" s="114">
        <v>2700.8355312454523</v>
      </c>
      <c r="H208" s="112" t="s">
        <v>160</v>
      </c>
    </row>
    <row r="209" spans="2:8" ht="15" thickBot="1" x14ac:dyDescent="0.35">
      <c r="B209" s="112">
        <v>4</v>
      </c>
      <c r="C209" s="115" t="s">
        <v>232</v>
      </c>
      <c r="D209" s="113">
        <v>664.25065233841326</v>
      </c>
      <c r="E209" s="114">
        <v>603.66418800003032</v>
      </c>
      <c r="F209" s="114">
        <v>8693.6985073124106</v>
      </c>
      <c r="G209" s="114">
        <v>603.66418800003032</v>
      </c>
      <c r="H209" s="112" t="s">
        <v>160</v>
      </c>
    </row>
    <row r="210" spans="2:8" ht="15" thickBot="1" x14ac:dyDescent="0.35">
      <c r="B210" s="112">
        <v>5</v>
      </c>
      <c r="C210" s="115" t="s">
        <v>233</v>
      </c>
      <c r="D210" s="113">
        <v>1611.3934785101821</v>
      </c>
      <c r="E210" s="114">
        <v>20.001305468309411</v>
      </c>
      <c r="F210" s="114">
        <v>8107.6855226779426</v>
      </c>
      <c r="G210" s="114">
        <v>20.001305468309411</v>
      </c>
      <c r="H210" s="112" t="s">
        <v>160</v>
      </c>
    </row>
    <row r="211" spans="2:8" ht="15" thickBot="1" x14ac:dyDescent="0.35">
      <c r="B211" s="112">
        <v>6</v>
      </c>
      <c r="C211" s="115" t="s">
        <v>234</v>
      </c>
      <c r="D211" s="113">
        <v>934.65014876765554</v>
      </c>
      <c r="E211" s="114">
        <v>473.33017183308141</v>
      </c>
      <c r="F211" s="114">
        <v>8563.6785276273586</v>
      </c>
      <c r="G211" s="114">
        <v>473.33017183308141</v>
      </c>
      <c r="H211" s="112" t="s">
        <v>160</v>
      </c>
    </row>
    <row r="212" spans="2:8" ht="15" thickBot="1" x14ac:dyDescent="0.35">
      <c r="B212" s="112">
        <v>7</v>
      </c>
      <c r="C212" s="115" t="s">
        <v>235</v>
      </c>
      <c r="D212" s="113">
        <v>667.12178317738642</v>
      </c>
      <c r="E212" s="114">
        <v>608.8706205417883</v>
      </c>
      <c r="F212" s="114">
        <v>8698.712708074494</v>
      </c>
      <c r="G212" s="114">
        <v>608.8706205417883</v>
      </c>
      <c r="H212" s="112" t="s">
        <v>160</v>
      </c>
    </row>
    <row r="213" spans="2:8" ht="15" thickBot="1" x14ac:dyDescent="0.35">
      <c r="B213" s="112">
        <v>8</v>
      </c>
      <c r="C213" s="115" t="s">
        <v>225</v>
      </c>
      <c r="D213" s="113">
        <v>7217.564100793571</v>
      </c>
      <c r="E213" s="114">
        <v>3811.8258984951726</v>
      </c>
      <c r="F213" s="114">
        <v>4281.6975876804572</v>
      </c>
      <c r="G213" s="114">
        <v>3811.8258984951726</v>
      </c>
      <c r="H213" s="112" t="s">
        <v>160</v>
      </c>
    </row>
    <row r="214" spans="2:8" ht="15" thickBot="1" x14ac:dyDescent="0.35">
      <c r="B214" s="112">
        <v>9</v>
      </c>
      <c r="C214" s="115" t="s">
        <v>236</v>
      </c>
      <c r="D214" s="113">
        <v>180.22889097487996</v>
      </c>
      <c r="E214" s="114">
        <v>1020.4058649418844</v>
      </c>
      <c r="F214" s="114">
        <v>9110.6745588232443</v>
      </c>
      <c r="G214" s="114">
        <v>180.22889097487996</v>
      </c>
      <c r="H214" s="112" t="s">
        <v>161</v>
      </c>
    </row>
    <row r="215" spans="2:8" ht="15" thickBot="1" x14ac:dyDescent="0.35">
      <c r="B215" s="112">
        <v>10</v>
      </c>
      <c r="C215" s="115" t="s">
        <v>237</v>
      </c>
      <c r="D215" s="113">
        <v>112.49572847679002</v>
      </c>
      <c r="E215" s="114">
        <v>1219.4051073662256</v>
      </c>
      <c r="F215" s="114">
        <v>9309.6717410208785</v>
      </c>
      <c r="G215" s="114">
        <v>112.49572847679002</v>
      </c>
      <c r="H215" s="112" t="s">
        <v>161</v>
      </c>
    </row>
    <row r="216" spans="2:8" ht="15" thickBot="1" x14ac:dyDescent="0.35">
      <c r="B216" s="112">
        <v>11</v>
      </c>
      <c r="C216" s="115" t="s">
        <v>238</v>
      </c>
      <c r="D216" s="113">
        <v>464.87782008907158</v>
      </c>
      <c r="E216" s="114">
        <v>765.61417239901255</v>
      </c>
      <c r="F216" s="114">
        <v>8855.6962153858913</v>
      </c>
      <c r="G216" s="114">
        <v>464.87782008907158</v>
      </c>
      <c r="H216" s="112" t="s">
        <v>161</v>
      </c>
    </row>
    <row r="217" spans="2:8" ht="15" thickBot="1" x14ac:dyDescent="0.35">
      <c r="B217" s="112">
        <v>12</v>
      </c>
      <c r="C217" s="115" t="s">
        <v>239</v>
      </c>
      <c r="D217" s="113">
        <v>170.55845583075393</v>
      </c>
      <c r="E217" s="114">
        <v>1248.4211685901955</v>
      </c>
      <c r="F217" s="114">
        <v>9338.6735884066711</v>
      </c>
      <c r="G217" s="114">
        <v>170.55845583075393</v>
      </c>
      <c r="H217" s="112" t="s">
        <v>161</v>
      </c>
    </row>
    <row r="218" spans="2:8" ht="15" thickBot="1" x14ac:dyDescent="0.35">
      <c r="B218" s="112">
        <v>13</v>
      </c>
      <c r="C218" s="115" t="s">
        <v>240</v>
      </c>
      <c r="D218" s="113">
        <v>1295.4263846782126</v>
      </c>
      <c r="E218" s="114">
        <v>239.85665020221674</v>
      </c>
      <c r="F218" s="114">
        <v>8330.6700379179929</v>
      </c>
      <c r="G218" s="114">
        <v>239.85665020221674</v>
      </c>
      <c r="H218" s="112" t="s">
        <v>160</v>
      </c>
    </row>
    <row r="219" spans="2:8" ht="15.6" x14ac:dyDescent="0.3">
      <c r="B219" s="89"/>
      <c r="C219" s="38"/>
      <c r="D219" s="86"/>
      <c r="E219" s="87"/>
      <c r="F219" s="87"/>
      <c r="G219" s="87"/>
      <c r="H219" s="88"/>
    </row>
    <row r="220" spans="2:8" ht="15.6" x14ac:dyDescent="0.3">
      <c r="B220" s="82"/>
      <c r="C220" s="40"/>
      <c r="D220" s="83"/>
      <c r="E220" s="84"/>
      <c r="F220" s="84"/>
      <c r="G220" s="84"/>
      <c r="H220" s="85"/>
    </row>
    <row r="221" spans="2:8" x14ac:dyDescent="0.3">
      <c r="B221" s="110" t="s">
        <v>218</v>
      </c>
      <c r="C221" s="110" t="s">
        <v>217</v>
      </c>
      <c r="D221" s="111" t="s">
        <v>241</v>
      </c>
      <c r="E221" s="112" t="s">
        <v>140</v>
      </c>
      <c r="F221" s="112" t="s">
        <v>147</v>
      </c>
      <c r="G221" s="112" t="s">
        <v>148</v>
      </c>
      <c r="H221" s="112" t="s">
        <v>242</v>
      </c>
    </row>
    <row r="222" spans="2:8" ht="15" thickBot="1" x14ac:dyDescent="0.35">
      <c r="B222" s="112">
        <v>1</v>
      </c>
      <c r="C222" s="115" t="s">
        <v>222</v>
      </c>
      <c r="D222" s="116">
        <v>19602.254015037495</v>
      </c>
      <c r="E222" s="117">
        <v>11718.407067467235</v>
      </c>
      <c r="F222" s="117">
        <v>0</v>
      </c>
      <c r="G222" s="117">
        <v>0</v>
      </c>
      <c r="H222" s="108" t="s">
        <v>162</v>
      </c>
    </row>
    <row r="223" spans="2:8" ht="15" thickBot="1" x14ac:dyDescent="0.35">
      <c r="B223" s="112">
        <v>2</v>
      </c>
      <c r="C223" s="115" t="s">
        <v>228</v>
      </c>
      <c r="D223" s="116">
        <v>25.421967774681359</v>
      </c>
      <c r="E223" s="117">
        <v>1727.8875316642079</v>
      </c>
      <c r="F223" s="117">
        <v>13444.681194814273</v>
      </c>
      <c r="G223" s="117">
        <v>25.421967774681359</v>
      </c>
      <c r="H223" s="118" t="s">
        <v>161</v>
      </c>
    </row>
    <row r="224" spans="2:8" ht="15" thickBot="1" x14ac:dyDescent="0.35">
      <c r="B224" s="112">
        <v>3</v>
      </c>
      <c r="C224" s="115" t="s">
        <v>223</v>
      </c>
      <c r="D224" s="116">
        <v>5352.2386220153539</v>
      </c>
      <c r="E224" s="117">
        <v>2047.4070911319325</v>
      </c>
      <c r="F224" s="117">
        <v>9672.6930919155166</v>
      </c>
      <c r="G224" s="117">
        <v>2047.4070911319325</v>
      </c>
      <c r="H224" s="118" t="s">
        <v>160</v>
      </c>
    </row>
    <row r="225" spans="2:8" ht="15" thickBot="1" x14ac:dyDescent="0.35">
      <c r="B225" s="112">
        <v>4</v>
      </c>
      <c r="C225" s="115" t="s">
        <v>232</v>
      </c>
      <c r="D225" s="116">
        <v>571.46407041427176</v>
      </c>
      <c r="E225" s="117">
        <v>1257.0344767013351</v>
      </c>
      <c r="F225" s="117">
        <v>12973.698179763825</v>
      </c>
      <c r="G225" s="117">
        <v>571.46407041427176</v>
      </c>
      <c r="H225" s="118" t="s">
        <v>161</v>
      </c>
    </row>
    <row r="226" spans="2:8" ht="15" thickBot="1" x14ac:dyDescent="0.35">
      <c r="B226" s="112">
        <v>5</v>
      </c>
      <c r="C226" s="115" t="s">
        <v>233</v>
      </c>
      <c r="D226" s="116">
        <v>1520.0106124908536</v>
      </c>
      <c r="E226" s="117">
        <v>670.92173076017161</v>
      </c>
      <c r="F226" s="117">
        <v>12387.689745926455</v>
      </c>
      <c r="G226" s="117">
        <v>670.92173076017161</v>
      </c>
      <c r="H226" s="118" t="s">
        <v>160</v>
      </c>
    </row>
    <row r="227" spans="2:8" ht="15" thickBot="1" x14ac:dyDescent="0.35">
      <c r="B227" s="112">
        <v>6</v>
      </c>
      <c r="C227" s="115" t="s">
        <v>234</v>
      </c>
      <c r="D227" s="116">
        <v>842.95269966737123</v>
      </c>
      <c r="E227" s="117">
        <v>1126.8875864089271</v>
      </c>
      <c r="F227" s="117">
        <v>12843.684890625829</v>
      </c>
      <c r="G227" s="117">
        <v>842.95269966737123</v>
      </c>
      <c r="H227" s="118" t="s">
        <v>161</v>
      </c>
    </row>
    <row r="228" spans="2:8" ht="15" thickBot="1" x14ac:dyDescent="0.35">
      <c r="B228" s="112">
        <v>7</v>
      </c>
      <c r="C228" s="115" t="s">
        <v>235</v>
      </c>
      <c r="D228" s="116">
        <v>574.31007862104275</v>
      </c>
      <c r="E228" s="117">
        <v>1262.1323028295024</v>
      </c>
      <c r="F228" s="117">
        <v>12978.707781483368</v>
      </c>
      <c r="G228" s="117">
        <v>574.31007862104275</v>
      </c>
      <c r="H228" s="118" t="s">
        <v>161</v>
      </c>
    </row>
    <row r="229" spans="2:8" ht="15" thickBot="1" x14ac:dyDescent="0.35">
      <c r="B229" s="112">
        <v>8</v>
      </c>
      <c r="C229" s="115" t="s">
        <v>225</v>
      </c>
      <c r="D229" s="116">
        <v>7126.379918073384</v>
      </c>
      <c r="E229" s="117">
        <v>3158.3947654115641</v>
      </c>
      <c r="F229" s="117">
        <v>8561.6977559767492</v>
      </c>
      <c r="G229" s="117">
        <v>3158.3947654115641</v>
      </c>
      <c r="H229" s="118" t="s">
        <v>160</v>
      </c>
    </row>
    <row r="230" spans="2:8" ht="15" thickBot="1" x14ac:dyDescent="0.35">
      <c r="B230" s="112">
        <v>9</v>
      </c>
      <c r="C230" s="115" t="s">
        <v>236</v>
      </c>
      <c r="D230" s="116">
        <v>91.492126445265242</v>
      </c>
      <c r="E230" s="117">
        <v>1673.8911259061367</v>
      </c>
      <c r="F230" s="117">
        <v>13390.681960619166</v>
      </c>
      <c r="G230" s="117">
        <v>91.492126445265242</v>
      </c>
      <c r="H230" s="118" t="s">
        <v>161</v>
      </c>
    </row>
    <row r="231" spans="2:8" ht="15" thickBot="1" x14ac:dyDescent="0.35">
      <c r="B231" s="112">
        <v>10</v>
      </c>
      <c r="C231" s="115" t="s">
        <v>237</v>
      </c>
      <c r="D231" s="116">
        <v>204.6139944069042</v>
      </c>
      <c r="E231" s="117">
        <v>1872.8845730089542</v>
      </c>
      <c r="F231" s="117">
        <v>13589.679926318402</v>
      </c>
      <c r="G231" s="117">
        <v>204.6139944069042</v>
      </c>
      <c r="H231" s="118" t="s">
        <v>161</v>
      </c>
    </row>
    <row r="232" spans="2:8" ht="15" thickBot="1" x14ac:dyDescent="0.35">
      <c r="B232" s="112">
        <v>11</v>
      </c>
      <c r="C232" s="115" t="s">
        <v>238</v>
      </c>
      <c r="D232" s="116">
        <v>372.06781651819034</v>
      </c>
      <c r="E232" s="117">
        <v>1419.0138336517152</v>
      </c>
      <c r="F232" s="117">
        <v>13135.696697322224</v>
      </c>
      <c r="G232" s="117">
        <v>372.06781651819034</v>
      </c>
      <c r="H232" s="118" t="s">
        <v>161</v>
      </c>
    </row>
    <row r="233" spans="2:8" ht="15" thickBot="1" x14ac:dyDescent="0.35">
      <c r="B233" s="112">
        <v>12</v>
      </c>
      <c r="C233" s="115" t="s">
        <v>239</v>
      </c>
      <c r="D233" s="116">
        <v>261.41149351615155</v>
      </c>
      <c r="E233" s="117">
        <v>1901.8945817853801</v>
      </c>
      <c r="F233" s="117">
        <v>13618.681165611688</v>
      </c>
      <c r="G233" s="117">
        <v>261.41149351615155</v>
      </c>
      <c r="H233" s="118" t="s">
        <v>161</v>
      </c>
    </row>
    <row r="234" spans="2:8" ht="15" thickBot="1" x14ac:dyDescent="0.35">
      <c r="B234" s="112">
        <v>13</v>
      </c>
      <c r="C234" s="115" t="s">
        <v>240</v>
      </c>
      <c r="D234" s="116">
        <v>1204.1205465803218</v>
      </c>
      <c r="E234" s="117">
        <v>893.78917605595473</v>
      </c>
      <c r="F234" s="117">
        <v>12610.679401008409</v>
      </c>
      <c r="G234" s="117">
        <v>893.78917605595473</v>
      </c>
      <c r="H234" s="118" t="s">
        <v>160</v>
      </c>
    </row>
    <row r="237" spans="2:8" x14ac:dyDescent="0.3">
      <c r="B237" s="119" t="s">
        <v>218</v>
      </c>
      <c r="C237" s="120" t="s">
        <v>217</v>
      </c>
      <c r="D237" s="120" t="s">
        <v>241</v>
      </c>
      <c r="E237" s="121" t="s">
        <v>140</v>
      </c>
      <c r="F237" s="121" t="s">
        <v>147</v>
      </c>
      <c r="G237" s="121" t="s">
        <v>148</v>
      </c>
      <c r="H237" s="121" t="s">
        <v>242</v>
      </c>
    </row>
    <row r="238" spans="2:8" ht="15" thickBot="1" x14ac:dyDescent="0.35">
      <c r="B238" s="122">
        <v>1</v>
      </c>
      <c r="C238" s="123" t="s">
        <v>222</v>
      </c>
      <c r="D238" s="116">
        <v>19356.336286444144</v>
      </c>
      <c r="E238" s="117">
        <v>10808.189011476939</v>
      </c>
      <c r="F238" s="117">
        <v>0</v>
      </c>
      <c r="G238" s="117">
        <v>0</v>
      </c>
      <c r="H238" s="108" t="s">
        <v>162</v>
      </c>
    </row>
    <row r="239" spans="2:8" ht="15" thickBot="1" x14ac:dyDescent="0.35">
      <c r="B239" s="122">
        <v>2</v>
      </c>
      <c r="C239" s="123" t="s">
        <v>228</v>
      </c>
      <c r="D239" s="116">
        <v>241.73173468847827</v>
      </c>
      <c r="E239" s="117">
        <v>2638.1486728543764</v>
      </c>
      <c r="F239" s="117">
        <v>13444.681194814273</v>
      </c>
      <c r="G239" s="117">
        <v>241.73173468847827</v>
      </c>
      <c r="H239" s="118" t="s">
        <v>161</v>
      </c>
    </row>
    <row r="240" spans="2:8" ht="15" thickBot="1" x14ac:dyDescent="0.35">
      <c r="B240" s="122">
        <v>3</v>
      </c>
      <c r="C240" s="123" t="s">
        <v>223</v>
      </c>
      <c r="D240" s="116">
        <v>5105.7327388927797</v>
      </c>
      <c r="E240" s="117">
        <v>1137.1609974714268</v>
      </c>
      <c r="F240" s="117">
        <v>9672.6930919155166</v>
      </c>
      <c r="G240" s="117">
        <v>1137.1609974714268</v>
      </c>
      <c r="H240" s="118" t="s">
        <v>160</v>
      </c>
    </row>
    <row r="241" spans="2:8" ht="15" thickBot="1" x14ac:dyDescent="0.35">
      <c r="B241" s="122">
        <v>4</v>
      </c>
      <c r="C241" s="123" t="s">
        <v>232</v>
      </c>
      <c r="D241" s="116">
        <v>325.2374286901798</v>
      </c>
      <c r="E241" s="117">
        <v>2167.2438709861335</v>
      </c>
      <c r="F241" s="117">
        <v>12973.698179763825</v>
      </c>
      <c r="G241" s="117">
        <v>325.2374286901798</v>
      </c>
      <c r="H241" s="118" t="s">
        <v>161</v>
      </c>
    </row>
    <row r="242" spans="2:8" ht="15" thickBot="1" x14ac:dyDescent="0.35">
      <c r="B242" s="122">
        <v>5</v>
      </c>
      <c r="C242" s="123" t="s">
        <v>233</v>
      </c>
      <c r="D242" s="116">
        <v>1274.1819452076222</v>
      </c>
      <c r="E242" s="117">
        <v>1581.1939735398964</v>
      </c>
      <c r="F242" s="117">
        <v>12387.689745926455</v>
      </c>
      <c r="G242" s="117">
        <v>1274.1819452076222</v>
      </c>
      <c r="H242" s="118" t="s">
        <v>161</v>
      </c>
    </row>
    <row r="243" spans="2:8" ht="15" thickBot="1" x14ac:dyDescent="0.35">
      <c r="B243" s="122">
        <v>6</v>
      </c>
      <c r="C243" s="123" t="s">
        <v>234</v>
      </c>
      <c r="D243" s="116">
        <v>596.83938528059969</v>
      </c>
      <c r="E243" s="117">
        <v>2037.162519493723</v>
      </c>
      <c r="F243" s="117">
        <v>12843.684890625829</v>
      </c>
      <c r="G243" s="117">
        <v>596.83938528059969</v>
      </c>
      <c r="H243" s="118" t="s">
        <v>161</v>
      </c>
    </row>
    <row r="244" spans="2:8" ht="15" thickBot="1" x14ac:dyDescent="0.35">
      <c r="B244" s="122">
        <v>7</v>
      </c>
      <c r="C244" s="123" t="s">
        <v>235</v>
      </c>
      <c r="D244" s="116">
        <v>327.26417800153774</v>
      </c>
      <c r="E244" s="117">
        <v>2172.3006338109039</v>
      </c>
      <c r="F244" s="117">
        <v>12978.707781483368</v>
      </c>
      <c r="G244" s="117">
        <v>327.26417800153774</v>
      </c>
      <c r="H244" s="118" t="s">
        <v>161</v>
      </c>
    </row>
    <row r="245" spans="2:8" ht="15" thickBot="1" x14ac:dyDescent="0.35">
      <c r="B245" s="122">
        <v>8</v>
      </c>
      <c r="C245" s="123" t="s">
        <v>225</v>
      </c>
      <c r="D245" s="116">
        <v>6880.5532030013856</v>
      </c>
      <c r="E245" s="117">
        <v>2248.1577117109455</v>
      </c>
      <c r="F245" s="117">
        <v>8561.6977559767492</v>
      </c>
      <c r="G245" s="117">
        <v>2248.1577117109455</v>
      </c>
      <c r="H245" s="118" t="s">
        <v>160</v>
      </c>
    </row>
    <row r="246" spans="2:8" ht="15" thickBot="1" x14ac:dyDescent="0.35">
      <c r="B246" s="122">
        <v>9</v>
      </c>
      <c r="C246" s="123" t="s">
        <v>236</v>
      </c>
      <c r="D246" s="116">
        <v>166.10603155266648</v>
      </c>
      <c r="E246" s="117">
        <v>2584.1519282838181</v>
      </c>
      <c r="F246" s="117">
        <v>13390.681960619166</v>
      </c>
      <c r="G246" s="117">
        <v>166.10603155266648</v>
      </c>
      <c r="H246" s="118" t="s">
        <v>161</v>
      </c>
    </row>
    <row r="247" spans="2:8" ht="15" thickBot="1" x14ac:dyDescent="0.35">
      <c r="B247" s="122">
        <v>10</v>
      </c>
      <c r="C247" s="123" t="s">
        <v>237</v>
      </c>
      <c r="D247" s="116">
        <v>452.15489140271148</v>
      </c>
      <c r="E247" s="117">
        <v>2783.1441580357487</v>
      </c>
      <c r="F247" s="117">
        <v>13589.679926318402</v>
      </c>
      <c r="G247" s="117">
        <v>452.15489140271148</v>
      </c>
      <c r="H247" s="118" t="s">
        <v>161</v>
      </c>
    </row>
    <row r="248" spans="2:8" ht="15" thickBot="1" x14ac:dyDescent="0.35">
      <c r="B248" s="122">
        <v>11</v>
      </c>
      <c r="C248" s="123" t="s">
        <v>238</v>
      </c>
      <c r="D248" s="116">
        <v>126.33797470113365</v>
      </c>
      <c r="E248" s="117">
        <v>2329.231781609089</v>
      </c>
      <c r="F248" s="117">
        <v>13135.696697322224</v>
      </c>
      <c r="G248" s="117">
        <v>126.33797470113365</v>
      </c>
      <c r="H248" s="118" t="s">
        <v>161</v>
      </c>
    </row>
    <row r="249" spans="2:8" ht="15" thickBot="1" x14ac:dyDescent="0.35">
      <c r="B249" s="122">
        <v>12</v>
      </c>
      <c r="C249" s="123" t="s">
        <v>239</v>
      </c>
      <c r="D249" s="116">
        <v>508.43089904856225</v>
      </c>
      <c r="E249" s="117">
        <v>2812.150516113215</v>
      </c>
      <c r="F249" s="117">
        <v>13618.681165611688</v>
      </c>
      <c r="G249" s="117">
        <v>508.43089904856225</v>
      </c>
      <c r="H249" s="118" t="s">
        <v>161</v>
      </c>
    </row>
    <row r="250" spans="2:8" ht="15" thickBot="1" x14ac:dyDescent="0.35">
      <c r="B250" s="122">
        <v>13</v>
      </c>
      <c r="C250" s="123" t="s">
        <v>240</v>
      </c>
      <c r="D250" s="116">
        <v>958.60288978722497</v>
      </c>
      <c r="E250" s="117">
        <v>1804.1213581566878</v>
      </c>
      <c r="F250" s="117">
        <v>12610.679401008409</v>
      </c>
      <c r="G250" s="117">
        <v>958.60288978722497</v>
      </c>
      <c r="H250" s="118" t="s">
        <v>161</v>
      </c>
    </row>
    <row r="254" spans="2:8" x14ac:dyDescent="0.25">
      <c r="B254" s="125" t="s">
        <v>218</v>
      </c>
      <c r="C254" s="126" t="s">
        <v>217</v>
      </c>
      <c r="D254" s="126" t="s">
        <v>241</v>
      </c>
      <c r="E254" s="127" t="s">
        <v>140</v>
      </c>
      <c r="F254" s="127" t="s">
        <v>147</v>
      </c>
      <c r="G254" s="127" t="s">
        <v>148</v>
      </c>
      <c r="H254" s="127" t="s">
        <v>242</v>
      </c>
    </row>
    <row r="255" spans="2:8" ht="15" thickBot="1" x14ac:dyDescent="0.3">
      <c r="B255" s="128">
        <v>1</v>
      </c>
      <c r="C255" s="129" t="s">
        <v>222</v>
      </c>
      <c r="D255" s="130">
        <v>19133.31686042736</v>
      </c>
      <c r="E255" s="131">
        <v>9117.1951667201283</v>
      </c>
      <c r="F255" s="131">
        <v>0</v>
      </c>
      <c r="G255" s="131">
        <v>0</v>
      </c>
      <c r="H255" s="132" t="s">
        <v>162</v>
      </c>
    </row>
    <row r="256" spans="2:8" ht="15" thickBot="1" x14ac:dyDescent="0.35">
      <c r="B256" s="128">
        <v>2</v>
      </c>
      <c r="C256" s="129" t="s">
        <v>228</v>
      </c>
      <c r="D256" s="130">
        <v>461.86732907343503</v>
      </c>
      <c r="E256" s="131">
        <v>4329.1514802422298</v>
      </c>
      <c r="F256" s="131">
        <v>13444.681194814273</v>
      </c>
      <c r="G256" s="131">
        <v>461.86732907343503</v>
      </c>
      <c r="H256" s="133" t="s">
        <v>161</v>
      </c>
    </row>
    <row r="257" spans="2:8" ht="15" thickBot="1" x14ac:dyDescent="0.35">
      <c r="B257" s="128">
        <v>3</v>
      </c>
      <c r="C257" s="129" t="s">
        <v>223</v>
      </c>
      <c r="D257" s="130">
        <v>4882.8682018840273</v>
      </c>
      <c r="E257" s="131">
        <v>557.18475439702934</v>
      </c>
      <c r="F257" s="131">
        <v>9672.6930919155166</v>
      </c>
      <c r="G257" s="131">
        <v>557.18475439702934</v>
      </c>
      <c r="H257" s="133" t="s">
        <v>160</v>
      </c>
    </row>
    <row r="258" spans="2:8" ht="15" thickBot="1" x14ac:dyDescent="0.35">
      <c r="B258" s="128">
        <v>4</v>
      </c>
      <c r="C258" s="129" t="s">
        <v>232</v>
      </c>
      <c r="D258" s="130">
        <v>124.99920309704058</v>
      </c>
      <c r="E258" s="131">
        <v>3858.2051579511176</v>
      </c>
      <c r="F258" s="131">
        <v>12973.698179763825</v>
      </c>
      <c r="G258" s="131">
        <v>124.99920309704058</v>
      </c>
      <c r="H258" s="133" t="s">
        <v>161</v>
      </c>
    </row>
    <row r="259" spans="2:8" ht="15" thickBot="1" x14ac:dyDescent="0.35">
      <c r="B259" s="128">
        <v>5</v>
      </c>
      <c r="C259" s="129" t="s">
        <v>233</v>
      </c>
      <c r="D259" s="130">
        <v>1051.1165850489936</v>
      </c>
      <c r="E259" s="131">
        <v>3272.174226107601</v>
      </c>
      <c r="F259" s="131">
        <v>12387.689745926455</v>
      </c>
      <c r="G259" s="131">
        <v>1051.1165850489936</v>
      </c>
      <c r="H259" s="133" t="s">
        <v>161</v>
      </c>
    </row>
    <row r="260" spans="2:8" ht="15" thickBot="1" x14ac:dyDescent="0.35">
      <c r="B260" s="128">
        <v>6</v>
      </c>
      <c r="C260" s="129" t="s">
        <v>234</v>
      </c>
      <c r="D260" s="130">
        <v>373.82551759669349</v>
      </c>
      <c r="E260" s="131">
        <v>3728.1594705165321</v>
      </c>
      <c r="F260" s="131">
        <v>12843.684890625829</v>
      </c>
      <c r="G260" s="131">
        <v>373.82551759669349</v>
      </c>
      <c r="H260" s="133" t="s">
        <v>161</v>
      </c>
    </row>
    <row r="261" spans="2:8" ht="15" thickBot="1" x14ac:dyDescent="0.35">
      <c r="B261" s="128">
        <v>7</v>
      </c>
      <c r="C261" s="129" t="s">
        <v>235</v>
      </c>
      <c r="D261" s="130">
        <v>121.28778522041301</v>
      </c>
      <c r="E261" s="131">
        <v>3863.2371961521003</v>
      </c>
      <c r="F261" s="131">
        <v>12978.707781483368</v>
      </c>
      <c r="G261" s="131">
        <v>121.28778522041301</v>
      </c>
      <c r="H261" s="133" t="s">
        <v>161</v>
      </c>
    </row>
    <row r="262" spans="2:8" ht="15" thickBot="1" x14ac:dyDescent="0.35">
      <c r="B262" s="128">
        <v>8</v>
      </c>
      <c r="C262" s="129" t="s">
        <v>225</v>
      </c>
      <c r="D262" s="130">
        <v>6657.5163614129733</v>
      </c>
      <c r="E262" s="131">
        <v>557.18475439702934</v>
      </c>
      <c r="F262" s="131">
        <v>8561.6977559767492</v>
      </c>
      <c r="G262" s="131">
        <v>557.18475439702934</v>
      </c>
      <c r="H262" s="133" t="s">
        <v>160</v>
      </c>
    </row>
    <row r="263" spans="2:8" ht="15" thickBot="1" x14ac:dyDescent="0.35">
      <c r="B263" s="128">
        <v>9</v>
      </c>
      <c r="C263" s="129" t="s">
        <v>236</v>
      </c>
      <c r="D263" s="130">
        <v>384.43392493182165</v>
      </c>
      <c r="E263" s="131">
        <v>4275.153481571162</v>
      </c>
      <c r="F263" s="131">
        <v>13390.681960619166</v>
      </c>
      <c r="G263" s="131">
        <v>384.43392493182165</v>
      </c>
      <c r="H263" s="133" t="s">
        <v>161</v>
      </c>
    </row>
    <row r="264" spans="2:8" ht="15" thickBot="1" x14ac:dyDescent="0.35">
      <c r="B264" s="128">
        <v>10</v>
      </c>
      <c r="C264" s="129" t="s">
        <v>237</v>
      </c>
      <c r="D264" s="130">
        <v>674.04476779796585</v>
      </c>
      <c r="E264" s="131">
        <v>4474.1485553205503</v>
      </c>
      <c r="F264" s="131">
        <v>13589.679926318402</v>
      </c>
      <c r="G264" s="131">
        <v>674.04476779796585</v>
      </c>
      <c r="H264" s="133" t="s">
        <v>161</v>
      </c>
    </row>
    <row r="265" spans="2:8" ht="15" thickBot="1" x14ac:dyDescent="0.35">
      <c r="B265" s="128">
        <v>11</v>
      </c>
      <c r="C265" s="129" t="s">
        <v>238</v>
      </c>
      <c r="D265" s="130">
        <v>115.05481510316817</v>
      </c>
      <c r="E265" s="131">
        <v>4020.1998192030856</v>
      </c>
      <c r="F265" s="131">
        <v>13135.696697322224</v>
      </c>
      <c r="G265" s="131">
        <v>115.05481510316817</v>
      </c>
      <c r="H265" s="133" t="s">
        <v>161</v>
      </c>
    </row>
    <row r="266" spans="2:8" ht="15" thickBot="1" x14ac:dyDescent="0.35">
      <c r="B266" s="128">
        <v>12</v>
      </c>
      <c r="C266" s="129" t="s">
        <v>239</v>
      </c>
      <c r="D266" s="130">
        <v>730.94546929899286</v>
      </c>
      <c r="E266" s="131">
        <v>4503.1525142401451</v>
      </c>
      <c r="F266" s="131">
        <v>13618.681165611688</v>
      </c>
      <c r="G266" s="131">
        <v>730.94546929899286</v>
      </c>
      <c r="H266" s="133" t="s">
        <v>161</v>
      </c>
    </row>
    <row r="267" spans="2:8" ht="15" thickBot="1" x14ac:dyDescent="0.35">
      <c r="B267" s="128">
        <v>13</v>
      </c>
      <c r="C267" s="129" t="s">
        <v>240</v>
      </c>
      <c r="D267" s="130">
        <v>735.57417394765412</v>
      </c>
      <c r="E267" s="131">
        <v>3495.1380089459713</v>
      </c>
      <c r="F267" s="131">
        <v>12610.679401008409</v>
      </c>
      <c r="G267" s="131">
        <v>735.57417394765412</v>
      </c>
      <c r="H267" s="133" t="s">
        <v>161</v>
      </c>
    </row>
    <row r="274" spans="3:10" x14ac:dyDescent="0.3">
      <c r="C274" s="138" t="s">
        <v>251</v>
      </c>
      <c r="D274" s="139" t="s">
        <v>255</v>
      </c>
      <c r="E274" s="139" t="s">
        <v>256</v>
      </c>
      <c r="F274" s="139" t="s">
        <v>257</v>
      </c>
      <c r="G274" s="139" t="s">
        <v>258</v>
      </c>
      <c r="H274" s="139" t="s">
        <v>259</v>
      </c>
      <c r="I274" s="139" t="s">
        <v>260</v>
      </c>
      <c r="J274" s="140" t="s">
        <v>242</v>
      </c>
    </row>
    <row r="275" spans="3:10" x14ac:dyDescent="0.3">
      <c r="C275" s="138">
        <v>1</v>
      </c>
      <c r="D275" s="141">
        <v>412</v>
      </c>
      <c r="E275" s="141">
        <v>373</v>
      </c>
      <c r="F275" s="141">
        <v>393</v>
      </c>
      <c r="G275" s="141">
        <v>364</v>
      </c>
      <c r="H275" s="141">
        <v>409</v>
      </c>
      <c r="I275" s="141">
        <v>431</v>
      </c>
      <c r="J275" s="138" t="s">
        <v>252</v>
      </c>
    </row>
    <row r="276" spans="3:10" x14ac:dyDescent="0.3">
      <c r="C276" s="138">
        <v>2</v>
      </c>
      <c r="D276" s="141">
        <v>793</v>
      </c>
      <c r="E276" s="141">
        <v>623</v>
      </c>
      <c r="F276" s="141">
        <v>810</v>
      </c>
      <c r="G276" s="141">
        <v>785</v>
      </c>
      <c r="H276" s="141">
        <v>659</v>
      </c>
      <c r="I276" s="141">
        <v>687</v>
      </c>
      <c r="J276" s="138" t="s">
        <v>253</v>
      </c>
    </row>
    <row r="277" spans="3:10" x14ac:dyDescent="0.3">
      <c r="C277" s="138">
        <v>3</v>
      </c>
      <c r="D277" s="142">
        <v>1397</v>
      </c>
      <c r="E277" s="142">
        <v>1175</v>
      </c>
      <c r="F277" s="142">
        <v>1173</v>
      </c>
      <c r="G277" s="142">
        <v>1197</v>
      </c>
      <c r="H277" s="142">
        <v>1240</v>
      </c>
      <c r="I277" s="142">
        <v>1228</v>
      </c>
      <c r="J277" s="138" t="s">
        <v>254</v>
      </c>
    </row>
    <row r="278" spans="3:10" x14ac:dyDescent="0.3">
      <c r="C278" s="29"/>
      <c r="D278" s="29"/>
      <c r="E278" s="29"/>
      <c r="F278" s="29"/>
      <c r="G278" s="29"/>
      <c r="H278" s="29"/>
      <c r="I278" s="29"/>
      <c r="J278" s="29"/>
    </row>
  </sheetData>
  <sortState xmlns:xlrd2="http://schemas.microsoft.com/office/spreadsheetml/2017/richdata2" ref="B60:I74">
    <sortCondition ref="C60:C74"/>
  </sortState>
  <mergeCells count="48">
    <mergeCell ref="J149:K149"/>
    <mergeCell ref="J135:K135"/>
    <mergeCell ref="J136:K136"/>
    <mergeCell ref="J137:K137"/>
    <mergeCell ref="J138:K138"/>
    <mergeCell ref="J139:K139"/>
    <mergeCell ref="J140:K140"/>
    <mergeCell ref="J141:K141"/>
    <mergeCell ref="J142:K142"/>
    <mergeCell ref="J143:K143"/>
    <mergeCell ref="J144:K144"/>
    <mergeCell ref="J145:K145"/>
    <mergeCell ref="J146:K146"/>
    <mergeCell ref="J147:K147"/>
    <mergeCell ref="J148:K148"/>
    <mergeCell ref="L149:M149"/>
    <mergeCell ref="L135:M135"/>
    <mergeCell ref="L136:M136"/>
    <mergeCell ref="L137:M137"/>
    <mergeCell ref="L138:M138"/>
    <mergeCell ref="L139:M139"/>
    <mergeCell ref="L140:M140"/>
    <mergeCell ref="L141:M141"/>
    <mergeCell ref="L142:M142"/>
    <mergeCell ref="L143:M143"/>
    <mergeCell ref="L144:M144"/>
    <mergeCell ref="L145:M145"/>
    <mergeCell ref="L146:M146"/>
    <mergeCell ref="L147:M147"/>
    <mergeCell ref="L148:M148"/>
    <mergeCell ref="J134:K134"/>
    <mergeCell ref="L134:M134"/>
    <mergeCell ref="N135:O135"/>
    <mergeCell ref="N136:O136"/>
    <mergeCell ref="N137:O137"/>
    <mergeCell ref="N148:O148"/>
    <mergeCell ref="N149:O149"/>
    <mergeCell ref="N134:O134"/>
    <mergeCell ref="N142:O142"/>
    <mergeCell ref="N143:O143"/>
    <mergeCell ref="N144:O144"/>
    <mergeCell ref="N145:O145"/>
    <mergeCell ref="N146:O146"/>
    <mergeCell ref="N147:O147"/>
    <mergeCell ref="N138:O138"/>
    <mergeCell ref="N139:O139"/>
    <mergeCell ref="N140:O140"/>
    <mergeCell ref="N141:O1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A8EEF-28FC-4083-A973-04D4D5232299}">
  <dimension ref="A1:Z170"/>
  <sheetViews>
    <sheetView topLeftCell="A197" zoomScale="85" zoomScaleNormal="85" workbookViewId="0">
      <selection activeCell="C168" sqref="C168:K170"/>
    </sheetView>
  </sheetViews>
  <sheetFormatPr defaultRowHeight="14.4" x14ac:dyDescent="0.3"/>
  <cols>
    <col min="2" max="2" width="40.88671875" customWidth="1"/>
    <col min="3" max="3" width="12" bestFit="1" customWidth="1"/>
    <col min="4" max="4" width="12.88671875" bestFit="1" customWidth="1"/>
    <col min="5" max="5" width="12" bestFit="1" customWidth="1"/>
    <col min="10" max="10" width="14.6640625" bestFit="1" customWidth="1"/>
    <col min="11" max="12" width="13.6640625" bestFit="1" customWidth="1"/>
    <col min="14" max="16" width="13.6640625" bestFit="1" customWidth="1"/>
    <col min="18" max="18" width="13.33203125" bestFit="1" customWidth="1"/>
    <col min="19" max="19" width="12" bestFit="1" customWidth="1"/>
    <col min="20" max="21" width="9.109375" customWidth="1"/>
    <col min="22" max="22" width="18.6640625" customWidth="1"/>
    <col min="23" max="23" width="21.6640625" customWidth="1"/>
    <col min="24" max="24" width="23" customWidth="1"/>
    <col min="25" max="25" width="21.33203125" customWidth="1"/>
  </cols>
  <sheetData>
    <row r="1" spans="1:26" x14ac:dyDescent="0.3">
      <c r="B1" s="17" t="s">
        <v>180</v>
      </c>
      <c r="C1" s="17" t="s">
        <v>181</v>
      </c>
      <c r="D1" s="17" t="s">
        <v>184</v>
      </c>
      <c r="E1" s="17" t="s">
        <v>185</v>
      </c>
      <c r="F1" s="17" t="s">
        <v>186</v>
      </c>
      <c r="G1" s="17" t="s">
        <v>187</v>
      </c>
      <c r="L1" s="31"/>
    </row>
    <row r="2" spans="1:26" x14ac:dyDescent="0.3">
      <c r="A2" s="29" t="s">
        <v>136</v>
      </c>
      <c r="B2" s="23">
        <v>412</v>
      </c>
      <c r="C2" s="23">
        <v>373</v>
      </c>
      <c r="D2" s="23">
        <v>393</v>
      </c>
      <c r="E2" s="23">
        <v>364</v>
      </c>
      <c r="F2" s="23">
        <v>409</v>
      </c>
      <c r="G2" s="23">
        <v>431</v>
      </c>
      <c r="L2" s="31"/>
    </row>
    <row r="3" spans="1:26" ht="15.6" x14ac:dyDescent="0.3">
      <c r="A3" s="29" t="s">
        <v>137</v>
      </c>
      <c r="B3" s="23">
        <v>793</v>
      </c>
      <c r="C3" s="23">
        <v>623</v>
      </c>
      <c r="D3" s="23">
        <v>810</v>
      </c>
      <c r="E3" s="23">
        <v>785</v>
      </c>
      <c r="F3" s="23">
        <v>659</v>
      </c>
      <c r="G3" s="23">
        <v>687</v>
      </c>
      <c r="J3" s="21"/>
      <c r="K3" s="21"/>
      <c r="L3" s="20"/>
    </row>
    <row r="4" spans="1:26" x14ac:dyDescent="0.3">
      <c r="A4" s="29" t="s">
        <v>138</v>
      </c>
      <c r="B4" s="60">
        <v>1397</v>
      </c>
      <c r="C4" s="60">
        <v>1175</v>
      </c>
      <c r="D4" s="60">
        <v>1173</v>
      </c>
      <c r="E4" s="60">
        <v>1197</v>
      </c>
      <c r="F4" s="60">
        <v>1240</v>
      </c>
      <c r="G4" s="60">
        <v>1228</v>
      </c>
      <c r="L4" s="31"/>
    </row>
    <row r="5" spans="1:26" x14ac:dyDescent="0.3">
      <c r="L5" s="31"/>
    </row>
    <row r="6" spans="1:26" ht="20.399999999999999" x14ac:dyDescent="0.3">
      <c r="A6" s="35"/>
      <c r="B6" s="36" t="s">
        <v>163</v>
      </c>
      <c r="C6" s="36" t="s">
        <v>180</v>
      </c>
      <c r="D6" s="36" t="s">
        <v>181</v>
      </c>
      <c r="E6" s="36" t="s">
        <v>184</v>
      </c>
      <c r="F6" s="36" t="s">
        <v>185</v>
      </c>
      <c r="G6" s="36" t="s">
        <v>186</v>
      </c>
      <c r="H6" s="36" t="s">
        <v>187</v>
      </c>
      <c r="I6" s="36"/>
      <c r="J6" s="12"/>
      <c r="L6" s="13" t="s">
        <v>139</v>
      </c>
      <c r="O6" s="14"/>
      <c r="P6" s="14" t="s">
        <v>140</v>
      </c>
      <c r="Q6" s="14"/>
      <c r="R6" s="14"/>
      <c r="S6" s="14"/>
      <c r="T6" s="14" t="s">
        <v>147</v>
      </c>
      <c r="U6" s="14"/>
      <c r="V6" s="14" t="s">
        <v>148</v>
      </c>
      <c r="W6" s="14" t="s">
        <v>141</v>
      </c>
      <c r="X6" s="14" t="s">
        <v>149</v>
      </c>
    </row>
    <row r="7" spans="1:26" ht="15.6" x14ac:dyDescent="0.3">
      <c r="A7" s="93">
        <v>1</v>
      </c>
      <c r="B7" s="93" t="s">
        <v>169</v>
      </c>
      <c r="C7" s="93">
        <v>15587</v>
      </c>
      <c r="D7" s="93">
        <v>14251</v>
      </c>
      <c r="E7" s="93">
        <v>13782</v>
      </c>
      <c r="F7" s="93">
        <v>14136</v>
      </c>
      <c r="G7" s="93">
        <v>14832</v>
      </c>
      <c r="H7" s="93">
        <v>14626</v>
      </c>
      <c r="I7" s="21"/>
      <c r="J7" s="21">
        <f>SQRT(((C7-$B$2)^2)+(D7-$C$2)^2)+(E7-$D$2)^2</f>
        <v>179285885.03435612</v>
      </c>
      <c r="K7" s="21">
        <f>SQRT(((F7-$E$2)^2)+(G7-$F$2)^2)+(H7-$G$2)^2</f>
        <v>201517967.189273</v>
      </c>
      <c r="L7" s="20">
        <f>SQRT((J7)+(K7))</f>
        <v>19514.196171598487</v>
      </c>
      <c r="M7" s="21"/>
      <c r="N7" s="21">
        <f>SQRT(((C7-$B$3)^2)+((D7-$C$3)^2)+((E7-$D$3)^2))</f>
        <v>23934.44388324074</v>
      </c>
      <c r="O7" s="21">
        <f>SQRT((((F7-$E$3)^2)+(G7-$F$3)^2)+(H7-$G$3)^2)</f>
        <v>23946.165684718711</v>
      </c>
      <c r="P7" s="20">
        <f>SQRT((N7)+(O7))</f>
        <v>218.81638322566127</v>
      </c>
      <c r="Q7" s="21"/>
      <c r="R7" s="21">
        <f>SQRT(((C7-$B$4)^2)+((D7-$C$4)^2)+((E7-$D$4)^2))</f>
        <v>23050.482793208477</v>
      </c>
      <c r="S7" s="19">
        <f>SQRT(((+(F7-$E$4)^2)+(G7-$F$4)^2)+(H7-$G$4)^2)</f>
        <v>23057.896456528728</v>
      </c>
      <c r="T7" s="21">
        <f>SQRT(((R7)+(S7)))</f>
        <v>214.72861767761</v>
      </c>
      <c r="U7" s="21"/>
      <c r="V7" s="21">
        <f>MIN(L7,P7,T7)</f>
        <v>214.72861767761</v>
      </c>
      <c r="W7" s="21" t="s">
        <v>162</v>
      </c>
      <c r="X7" s="37">
        <f>V7^2</f>
        <v>46108.379249737205</v>
      </c>
    </row>
    <row r="8" spans="1:26" ht="15.6" x14ac:dyDescent="0.3">
      <c r="A8" s="92">
        <v>2</v>
      </c>
      <c r="B8" s="92" t="s">
        <v>228</v>
      </c>
      <c r="C8" s="92">
        <v>369</v>
      </c>
      <c r="D8" s="92">
        <v>304</v>
      </c>
      <c r="E8" s="92">
        <v>339</v>
      </c>
      <c r="F8" s="92">
        <v>348</v>
      </c>
      <c r="G8" s="92">
        <v>339</v>
      </c>
      <c r="H8" s="92">
        <v>375</v>
      </c>
      <c r="I8" s="25"/>
      <c r="J8" s="39">
        <f>SQRT(((C8-$B$2)^2)+(D8-$C$2)^2)+(E8-$D$2)^2</f>
        <v>2997.3019064967116</v>
      </c>
      <c r="K8" s="39">
        <f>SQRT(((F8-$E$2)^2)+(G8-$F$2)^2)+(H8-$G$2)^2</f>
        <v>3207.8052922840648</v>
      </c>
      <c r="L8" s="24">
        <f t="shared" ref="L8:L19" si="0">SQRT((J8)+(K8))</f>
        <v>78.772502808916613</v>
      </c>
      <c r="M8" s="25"/>
      <c r="N8" s="39">
        <f t="shared" ref="N8:N19" si="1">SQRT(((C8-$B$3)^2)+(D8-$C$3)^2)+(E8-$D$3)^2</f>
        <v>222371.60060309051</v>
      </c>
      <c r="O8" s="39">
        <f t="shared" ref="O8:O19" si="2">SQRT(((+(F8-$E$3)^2)+(G8-$F$3)^2)+(H8-$G$3)^2)</f>
        <v>625.07039603551857</v>
      </c>
      <c r="P8" s="39">
        <f t="shared" ref="P8:P19" si="3">SQRT(((N8)+(O8)))</f>
        <v>472.22523333587969</v>
      </c>
      <c r="Q8" s="25"/>
      <c r="R8" s="39">
        <f>SQRT(((C8-$B$4)^2)+(D8-$C$4)^2)+(E8-$D$4)^2</f>
        <v>696903.37708159222</v>
      </c>
      <c r="S8" s="23">
        <f t="shared" ref="S8:S19" si="4">SQRT(((+(F8-$E$4)^2)+(G8-$F$4)^2)+(H8-$G$4)^2)</f>
        <v>1503.3998137554761</v>
      </c>
      <c r="T8" s="39">
        <f t="shared" ref="T8:T19" si="5">SQRT(((R8)+(S8)))</f>
        <v>835.70735122729877</v>
      </c>
      <c r="U8" s="25"/>
      <c r="V8" s="39">
        <f t="shared" ref="V8:V19" si="6">MIN(L8,P8,T8)</f>
        <v>78.772502808916613</v>
      </c>
      <c r="W8" s="25" t="s">
        <v>161</v>
      </c>
      <c r="X8" s="37">
        <f t="shared" ref="X8:X19" si="7">V8^2</f>
        <v>6205.1071987807754</v>
      </c>
    </row>
    <row r="9" spans="1:26" ht="15.6" x14ac:dyDescent="0.3">
      <c r="A9" s="93">
        <v>3</v>
      </c>
      <c r="B9" s="93" t="s">
        <v>170</v>
      </c>
      <c r="C9" s="93">
        <v>4655</v>
      </c>
      <c r="D9" s="93">
        <v>4178</v>
      </c>
      <c r="E9" s="93">
        <v>4111</v>
      </c>
      <c r="F9" s="93">
        <v>4282</v>
      </c>
      <c r="G9" s="93">
        <v>4193</v>
      </c>
      <c r="H9" s="93">
        <v>4157</v>
      </c>
      <c r="I9" s="22"/>
      <c r="J9" s="21">
        <f t="shared" ref="J9:J19" si="8">SQRT(((C9-$B$2)^2)+(D9-$C$2)^2)+(E9-$D$2)^2</f>
        <v>13829223.216963759</v>
      </c>
      <c r="K9" s="21">
        <f t="shared" ref="K9:K19" si="9">SQRT(((F9-$E$2)^2)+(G9-$F$2)^2)+(H9-$G$2)^2</f>
        <v>13888522.960620383</v>
      </c>
      <c r="L9" s="20">
        <f>SQRT((J9)+(K9))</f>
        <v>5264.7645889996011</v>
      </c>
      <c r="M9" s="22"/>
      <c r="N9" s="21">
        <f t="shared" si="1"/>
        <v>10901850.101732677</v>
      </c>
      <c r="O9" s="21">
        <f t="shared" si="2"/>
        <v>6062.9254489891264</v>
      </c>
      <c r="P9" s="21">
        <f t="shared" si="3"/>
        <v>3302.7129798366777</v>
      </c>
      <c r="Q9" s="22"/>
      <c r="R9" s="21">
        <f t="shared" ref="R9:R19" si="10">SQRT(((C9-$B$4)^2)+(D9-$C$4)^2)+(E9-$D$4)^2</f>
        <v>8636274.865942454</v>
      </c>
      <c r="S9" s="19">
        <f t="shared" si="4"/>
        <v>5178.4626096941165</v>
      </c>
      <c r="T9" s="21">
        <f t="shared" si="5"/>
        <v>2939.6348971517104</v>
      </c>
      <c r="U9" s="22"/>
      <c r="V9" s="21">
        <f t="shared" si="6"/>
        <v>2939.6348971517104</v>
      </c>
      <c r="W9" s="22" t="s">
        <v>162</v>
      </c>
      <c r="X9" s="39">
        <f t="shared" si="7"/>
        <v>8641453.3285521474</v>
      </c>
      <c r="Y9" s="18"/>
    </row>
    <row r="10" spans="1:26" ht="15.6" x14ac:dyDescent="0.3">
      <c r="A10" s="91">
        <v>4</v>
      </c>
      <c r="B10" s="91" t="s">
        <v>171</v>
      </c>
      <c r="C10" s="91">
        <v>793</v>
      </c>
      <c r="D10" s="91">
        <v>623</v>
      </c>
      <c r="E10" s="91">
        <v>810</v>
      </c>
      <c r="F10" s="91">
        <v>785</v>
      </c>
      <c r="G10" s="91">
        <v>659</v>
      </c>
      <c r="H10" s="91">
        <v>687</v>
      </c>
      <c r="I10" s="28"/>
      <c r="J10" s="41">
        <f t="shared" si="8"/>
        <v>174344.69836514958</v>
      </c>
      <c r="K10" s="41">
        <f t="shared" si="9"/>
        <v>66025.633536433117</v>
      </c>
      <c r="L10" s="27">
        <f t="shared" si="0"/>
        <v>490.27577127733196</v>
      </c>
      <c r="M10" s="28"/>
      <c r="N10" s="41">
        <f t="shared" si="1"/>
        <v>0</v>
      </c>
      <c r="O10" s="41">
        <f t="shared" si="2"/>
        <v>0</v>
      </c>
      <c r="P10" s="41">
        <f t="shared" si="3"/>
        <v>0</v>
      </c>
      <c r="Q10" s="28"/>
      <c r="R10" s="41">
        <f t="shared" si="10"/>
        <v>132587.24201798733</v>
      </c>
      <c r="S10" s="26">
        <f t="shared" si="4"/>
        <v>894.41936472775456</v>
      </c>
      <c r="T10" s="41">
        <f t="shared" si="5"/>
        <v>365.35142176090551</v>
      </c>
      <c r="U10" s="28"/>
      <c r="V10" s="41">
        <f t="shared" si="6"/>
        <v>0</v>
      </c>
      <c r="W10" s="28" t="s">
        <v>160</v>
      </c>
      <c r="X10" s="37">
        <f t="shared" si="7"/>
        <v>0</v>
      </c>
    </row>
    <row r="11" spans="1:26" ht="15.6" x14ac:dyDescent="0.3">
      <c r="A11" s="93">
        <v>5</v>
      </c>
      <c r="B11" s="93" t="s">
        <v>166</v>
      </c>
      <c r="C11" s="93">
        <v>1458</v>
      </c>
      <c r="D11" s="93">
        <v>1372</v>
      </c>
      <c r="E11" s="93">
        <v>1396</v>
      </c>
      <c r="F11" s="93">
        <v>1319</v>
      </c>
      <c r="G11" s="93">
        <v>1437</v>
      </c>
      <c r="H11" s="93">
        <v>1452</v>
      </c>
      <c r="I11" s="22"/>
      <c r="J11" s="21">
        <f t="shared" si="8"/>
        <v>1007455.4152239243</v>
      </c>
      <c r="K11" s="21">
        <f t="shared" si="9"/>
        <v>1043844.1425444337</v>
      </c>
      <c r="L11" s="20">
        <f t="shared" si="0"/>
        <v>1432.2358596852537</v>
      </c>
      <c r="M11" s="22"/>
      <c r="N11" s="21">
        <f t="shared" si="1"/>
        <v>344397.61170120962</v>
      </c>
      <c r="O11" s="21">
        <f t="shared" si="2"/>
        <v>1214.7695254656333</v>
      </c>
      <c r="P11" s="21">
        <f t="shared" si="3"/>
        <v>587.88806862078366</v>
      </c>
      <c r="Q11" s="22"/>
      <c r="R11" s="21">
        <f t="shared" si="10"/>
        <v>49935.228029132799</v>
      </c>
      <c r="S11" s="19">
        <f t="shared" si="4"/>
        <v>322.28713905460143</v>
      </c>
      <c r="T11" s="21">
        <f t="shared" si="5"/>
        <v>224.18187966066168</v>
      </c>
      <c r="U11" s="22"/>
      <c r="V11" s="21">
        <f t="shared" si="6"/>
        <v>224.18187966066168</v>
      </c>
      <c r="W11" s="22" t="s">
        <v>162</v>
      </c>
      <c r="X11" s="37">
        <f t="shared" si="7"/>
        <v>50257.515168187398</v>
      </c>
    </row>
    <row r="12" spans="1:26" ht="15.6" x14ac:dyDescent="0.3">
      <c r="A12" s="91">
        <v>6</v>
      </c>
      <c r="B12" s="91" t="s">
        <v>168</v>
      </c>
      <c r="C12" s="91">
        <v>1059</v>
      </c>
      <c r="D12" s="91">
        <v>918</v>
      </c>
      <c r="E12" s="91">
        <v>940</v>
      </c>
      <c r="F12" s="91">
        <v>938</v>
      </c>
      <c r="G12" s="91">
        <v>910</v>
      </c>
      <c r="H12" s="91">
        <v>951</v>
      </c>
      <c r="I12" s="28"/>
      <c r="J12" s="41">
        <f t="shared" si="8"/>
        <v>300054.95153525483</v>
      </c>
      <c r="K12" s="41">
        <f t="shared" si="9"/>
        <v>271161.89041206724</v>
      </c>
      <c r="L12" s="27">
        <f t="shared" si="0"/>
        <v>755.78888715521748</v>
      </c>
      <c r="M12" s="28"/>
      <c r="N12" s="41">
        <f t="shared" si="1"/>
        <v>17297.216565616291</v>
      </c>
      <c r="O12" s="41">
        <f t="shared" si="2"/>
        <v>395.10251834175898</v>
      </c>
      <c r="P12" s="41">
        <f t="shared" si="3"/>
        <v>133.01247717397811</v>
      </c>
      <c r="Q12" s="28"/>
      <c r="R12" s="41">
        <f t="shared" si="10"/>
        <v>54713.609232118193</v>
      </c>
      <c r="S12" s="26">
        <f t="shared" si="4"/>
        <v>502.70269543737282</v>
      </c>
      <c r="T12" s="41">
        <f t="shared" si="5"/>
        <v>234.98151401239113</v>
      </c>
      <c r="U12" s="28"/>
      <c r="V12" s="41">
        <f t="shared" si="6"/>
        <v>133.01247717397811</v>
      </c>
      <c r="W12" s="28" t="s">
        <v>160</v>
      </c>
      <c r="X12" s="37">
        <f t="shared" si="7"/>
        <v>17692.319083958049</v>
      </c>
    </row>
    <row r="13" spans="1:26" ht="15.6" x14ac:dyDescent="0.3">
      <c r="A13" s="91">
        <v>7</v>
      </c>
      <c r="B13" s="91" t="s">
        <v>182</v>
      </c>
      <c r="C13" s="91">
        <v>583</v>
      </c>
      <c r="D13" s="91">
        <v>610</v>
      </c>
      <c r="E13" s="91">
        <v>805</v>
      </c>
      <c r="F13" s="91">
        <v>575</v>
      </c>
      <c r="G13" s="91">
        <v>673</v>
      </c>
      <c r="H13" s="91">
        <v>699</v>
      </c>
      <c r="I13" s="28"/>
      <c r="J13" s="41">
        <f t="shared" si="8"/>
        <v>170036.24989307098</v>
      </c>
      <c r="K13" s="41">
        <f t="shared" si="9"/>
        <v>72161.960056811455</v>
      </c>
      <c r="L13" s="27">
        <f t="shared" si="0"/>
        <v>492.13637332540503</v>
      </c>
      <c r="M13" s="28"/>
      <c r="N13" s="41">
        <f t="shared" si="1"/>
        <v>235.40199618824911</v>
      </c>
      <c r="O13" s="41">
        <f t="shared" si="2"/>
        <v>210.80796948882175</v>
      </c>
      <c r="P13" s="41">
        <f t="shared" si="3"/>
        <v>21.123682578496364</v>
      </c>
      <c r="Q13" s="28"/>
      <c r="R13" s="41">
        <f t="shared" si="10"/>
        <v>136414.86881069091</v>
      </c>
      <c r="S13" s="26">
        <f t="shared" si="4"/>
        <v>994.08953319105012</v>
      </c>
      <c r="T13" s="41">
        <f t="shared" si="5"/>
        <v>370.68714348339893</v>
      </c>
      <c r="U13" s="28"/>
      <c r="V13" s="41">
        <f t="shared" si="6"/>
        <v>21.123682578496364</v>
      </c>
      <c r="W13" s="28" t="s">
        <v>160</v>
      </c>
      <c r="X13" s="37">
        <f t="shared" si="7"/>
        <v>446.20996567707078</v>
      </c>
    </row>
    <row r="14" spans="1:26" ht="15.6" x14ac:dyDescent="0.3">
      <c r="A14" s="93">
        <v>8</v>
      </c>
      <c r="B14" s="93" t="s">
        <v>225</v>
      </c>
      <c r="C14" s="93">
        <v>5697</v>
      </c>
      <c r="D14" s="93">
        <v>5358</v>
      </c>
      <c r="E14" s="93">
        <v>5222</v>
      </c>
      <c r="F14" s="93">
        <v>5064</v>
      </c>
      <c r="G14" s="93">
        <v>5669</v>
      </c>
      <c r="H14" s="93">
        <v>5550</v>
      </c>
      <c r="I14" s="22"/>
      <c r="J14" s="21">
        <f t="shared" si="8"/>
        <v>23326506.084307838</v>
      </c>
      <c r="K14" s="21">
        <f t="shared" si="9"/>
        <v>26211214.906718977</v>
      </c>
      <c r="L14" s="20">
        <f t="shared" si="0"/>
        <v>7038.3038433295005</v>
      </c>
      <c r="M14" s="22"/>
      <c r="N14" s="21">
        <f t="shared" si="1"/>
        <v>19472560.849785641</v>
      </c>
      <c r="O14" s="21">
        <f t="shared" si="2"/>
        <v>8188.9382706184815</v>
      </c>
      <c r="P14" s="21">
        <f t="shared" si="3"/>
        <v>4413.7002376754426</v>
      </c>
      <c r="Q14" s="22"/>
      <c r="R14" s="21">
        <f t="shared" si="10"/>
        <v>16400399.957326069</v>
      </c>
      <c r="S14" s="19">
        <f t="shared" si="4"/>
        <v>7297.2196074943504</v>
      </c>
      <c r="T14" s="21">
        <f t="shared" si="5"/>
        <v>4050.6415759646725</v>
      </c>
      <c r="U14" s="22"/>
      <c r="V14" s="21">
        <f t="shared" si="6"/>
        <v>4050.6415759646725</v>
      </c>
      <c r="W14" s="22" t="s">
        <v>162</v>
      </c>
      <c r="X14" s="39">
        <f t="shared" si="7"/>
        <v>16407697.176933566</v>
      </c>
    </row>
    <row r="15" spans="1:26" ht="15.6" x14ac:dyDescent="0.3">
      <c r="A15" s="92">
        <v>9</v>
      </c>
      <c r="B15" s="92" t="s">
        <v>178</v>
      </c>
      <c r="C15" s="92">
        <v>412</v>
      </c>
      <c r="D15" s="92">
        <v>373</v>
      </c>
      <c r="E15" s="92">
        <v>393</v>
      </c>
      <c r="F15" s="92">
        <v>364</v>
      </c>
      <c r="G15" s="92">
        <v>409</v>
      </c>
      <c r="H15" s="92">
        <v>431</v>
      </c>
      <c r="I15" s="25"/>
      <c r="J15" s="39">
        <f t="shared" si="8"/>
        <v>0</v>
      </c>
      <c r="K15" s="39">
        <f t="shared" si="9"/>
        <v>0</v>
      </c>
      <c r="L15" s="24">
        <f t="shared" si="0"/>
        <v>0</v>
      </c>
      <c r="M15" s="25"/>
      <c r="N15" s="39">
        <f t="shared" si="1"/>
        <v>174344.69836514958</v>
      </c>
      <c r="O15" s="39">
        <f t="shared" si="2"/>
        <v>552.51877796143731</v>
      </c>
      <c r="P15" s="39">
        <f t="shared" si="3"/>
        <v>418.2071462123896</v>
      </c>
      <c r="Q15" s="25"/>
      <c r="R15" s="39">
        <f t="shared" si="10"/>
        <v>609670.2082506424</v>
      </c>
      <c r="S15" s="23">
        <f t="shared" si="4"/>
        <v>1421.1470719105746</v>
      </c>
      <c r="T15" s="39">
        <f t="shared" si="5"/>
        <v>781.72332402362986</v>
      </c>
      <c r="U15" s="25"/>
      <c r="V15" s="39">
        <f t="shared" si="6"/>
        <v>0</v>
      </c>
      <c r="W15" s="25" t="s">
        <v>161</v>
      </c>
      <c r="X15" s="37">
        <f t="shared" si="7"/>
        <v>0</v>
      </c>
      <c r="Z15" s="18"/>
    </row>
    <row r="16" spans="1:26" ht="15.6" x14ac:dyDescent="0.3">
      <c r="A16" s="92">
        <v>10</v>
      </c>
      <c r="B16" s="92" t="s">
        <v>173</v>
      </c>
      <c r="C16" s="92">
        <v>180</v>
      </c>
      <c r="D16" s="92">
        <v>213</v>
      </c>
      <c r="E16" s="92">
        <v>194</v>
      </c>
      <c r="F16" s="92">
        <v>181</v>
      </c>
      <c r="G16" s="92">
        <v>224</v>
      </c>
      <c r="H16" s="92">
        <v>219</v>
      </c>
      <c r="I16" s="25"/>
      <c r="J16" s="39">
        <f t="shared" si="8"/>
        <v>39882.822639260936</v>
      </c>
      <c r="K16" s="39">
        <f t="shared" si="9"/>
        <v>45204.21913841991</v>
      </c>
      <c r="L16" s="24">
        <f t="shared" si="0"/>
        <v>291.6968319637374</v>
      </c>
      <c r="M16" s="25"/>
      <c r="N16" s="39">
        <f t="shared" si="1"/>
        <v>380193.47474533028</v>
      </c>
      <c r="O16" s="39">
        <f t="shared" si="2"/>
        <v>879.24115008341141</v>
      </c>
      <c r="P16" s="39">
        <f t="shared" si="3"/>
        <v>617.31087459675757</v>
      </c>
      <c r="Q16" s="25"/>
      <c r="R16" s="39">
        <f t="shared" si="10"/>
        <v>959992.30042222643</v>
      </c>
      <c r="S16" s="23">
        <f t="shared" si="4"/>
        <v>1755.7314714955701</v>
      </c>
      <c r="T16" s="39">
        <f t="shared" si="5"/>
        <v>980.68753020201189</v>
      </c>
      <c r="U16" s="25"/>
      <c r="V16" s="39">
        <f t="shared" si="6"/>
        <v>291.6968319637374</v>
      </c>
      <c r="W16" s="25" t="s">
        <v>161</v>
      </c>
      <c r="X16" s="37">
        <f t="shared" si="7"/>
        <v>85087.041777680846</v>
      </c>
    </row>
    <row r="17" spans="1:24" ht="15.6" x14ac:dyDescent="0.3">
      <c r="A17" s="91">
        <v>11</v>
      </c>
      <c r="B17" s="91" t="s">
        <v>177</v>
      </c>
      <c r="C17" s="91">
        <v>528</v>
      </c>
      <c r="D17" s="91">
        <v>521</v>
      </c>
      <c r="E17" s="91">
        <v>648</v>
      </c>
      <c r="F17" s="91">
        <v>557</v>
      </c>
      <c r="G17" s="91">
        <v>571</v>
      </c>
      <c r="H17" s="91">
        <v>571</v>
      </c>
      <c r="I17" s="28"/>
      <c r="J17" s="41">
        <f t="shared" si="8"/>
        <v>65213.042548376689</v>
      </c>
      <c r="K17" s="41">
        <f t="shared" si="9"/>
        <v>19851.978173657957</v>
      </c>
      <c r="L17" s="27">
        <f t="shared" si="0"/>
        <v>291.65908304394475</v>
      </c>
      <c r="M17" s="28"/>
      <c r="N17" s="41">
        <f t="shared" si="1"/>
        <v>26527.952460809905</v>
      </c>
      <c r="O17" s="41">
        <f t="shared" si="2"/>
        <v>270.52541470257466</v>
      </c>
      <c r="P17" s="41">
        <f t="shared" si="3"/>
        <v>163.70240644386533</v>
      </c>
      <c r="Q17" s="28"/>
      <c r="R17" s="41">
        <f t="shared" si="10"/>
        <v>276712.6014895172</v>
      </c>
      <c r="S17" s="26">
        <f t="shared" si="4"/>
        <v>1135.2576800004481</v>
      </c>
      <c r="T17" s="41">
        <f t="shared" si="5"/>
        <v>527.11275754767848</v>
      </c>
      <c r="U17" s="28"/>
      <c r="V17" s="41">
        <f t="shared" si="6"/>
        <v>163.70240644386533</v>
      </c>
      <c r="W17" s="28" t="s">
        <v>160</v>
      </c>
      <c r="X17" s="39">
        <f t="shared" si="7"/>
        <v>26798.477875512479</v>
      </c>
    </row>
    <row r="18" spans="1:24" ht="15.6" x14ac:dyDescent="0.3">
      <c r="A18" s="60">
        <v>12</v>
      </c>
      <c r="B18" s="60" t="s">
        <v>174</v>
      </c>
      <c r="C18" s="60">
        <v>162</v>
      </c>
      <c r="D18" s="60">
        <v>157</v>
      </c>
      <c r="E18" s="60">
        <v>165</v>
      </c>
      <c r="F18" s="60">
        <v>155</v>
      </c>
      <c r="G18" s="60">
        <v>164</v>
      </c>
      <c r="H18" s="60">
        <v>167</v>
      </c>
      <c r="I18" s="25"/>
      <c r="J18" s="39">
        <f t="shared" si="8"/>
        <v>52314.387651100944</v>
      </c>
      <c r="K18" s="39">
        <f t="shared" si="9"/>
        <v>70018.034159678748</v>
      </c>
      <c r="L18" s="24">
        <f t="shared" si="0"/>
        <v>349.76052065774905</v>
      </c>
      <c r="M18" s="25"/>
      <c r="N18" s="39">
        <f t="shared" si="1"/>
        <v>416809.42144284816</v>
      </c>
      <c r="O18" s="39">
        <f t="shared" si="2"/>
        <v>955.15705514852368</v>
      </c>
      <c r="P18" s="39">
        <f t="shared" si="3"/>
        <v>646.34710372832694</v>
      </c>
      <c r="Q18" s="25"/>
      <c r="R18" s="39">
        <f t="shared" si="10"/>
        <v>1017664.4839892982</v>
      </c>
      <c r="S18" s="23">
        <f t="shared" si="4"/>
        <v>1835.5546845572321</v>
      </c>
      <c r="T18" s="39">
        <f t="shared" si="5"/>
        <v>1009.7029457587294</v>
      </c>
      <c r="U18" s="25"/>
      <c r="V18" s="39">
        <f t="shared" si="6"/>
        <v>349.76052065774905</v>
      </c>
      <c r="W18" s="25" t="s">
        <v>161</v>
      </c>
      <c r="X18" s="39">
        <f t="shared" si="7"/>
        <v>122332.42181077971</v>
      </c>
    </row>
    <row r="19" spans="1:24" ht="15.6" x14ac:dyDescent="0.3">
      <c r="A19" s="93">
        <v>13</v>
      </c>
      <c r="B19" s="93" t="s">
        <v>179</v>
      </c>
      <c r="C19" s="93">
        <v>1397</v>
      </c>
      <c r="D19" s="93">
        <v>1175</v>
      </c>
      <c r="E19" s="93">
        <v>1173</v>
      </c>
      <c r="F19" s="93">
        <v>1197</v>
      </c>
      <c r="G19" s="93">
        <v>1240</v>
      </c>
      <c r="H19" s="93">
        <v>1228</v>
      </c>
      <c r="I19" s="22"/>
      <c r="J19" s="21">
        <f t="shared" si="8"/>
        <v>609670.2082506424</v>
      </c>
      <c r="K19" s="21">
        <f t="shared" si="9"/>
        <v>636385.62653378211</v>
      </c>
      <c r="L19" s="20">
        <f t="shared" si="0"/>
        <v>1116.2687108328462</v>
      </c>
      <c r="M19" s="22"/>
      <c r="N19" s="21">
        <f t="shared" si="1"/>
        <v>132587.24201798733</v>
      </c>
      <c r="O19" s="21">
        <f t="shared" si="2"/>
        <v>894.41936472775456</v>
      </c>
      <c r="P19" s="21">
        <f t="shared" si="3"/>
        <v>365.35142176090551</v>
      </c>
      <c r="Q19" s="22"/>
      <c r="R19" s="21">
        <f t="shared" si="10"/>
        <v>0</v>
      </c>
      <c r="S19" s="19">
        <f t="shared" si="4"/>
        <v>0</v>
      </c>
      <c r="T19" s="21">
        <f t="shared" si="5"/>
        <v>0</v>
      </c>
      <c r="U19" s="22"/>
      <c r="V19" s="21">
        <f t="shared" si="6"/>
        <v>0</v>
      </c>
      <c r="W19" s="22" t="s">
        <v>162</v>
      </c>
      <c r="X19" s="39">
        <f t="shared" si="7"/>
        <v>0</v>
      </c>
    </row>
    <row r="20" spans="1:24" ht="15.6" x14ac:dyDescent="0.3">
      <c r="A20" s="23"/>
      <c r="B20" s="38"/>
      <c r="C20" s="23"/>
      <c r="D20" s="23"/>
      <c r="E20" s="23"/>
      <c r="F20" s="23"/>
      <c r="G20" s="23"/>
      <c r="H20" s="23"/>
      <c r="I20" s="25"/>
      <c r="J20" s="39"/>
      <c r="K20" s="39"/>
      <c r="L20" s="24"/>
      <c r="M20" s="25"/>
      <c r="N20" s="39"/>
      <c r="O20" s="39"/>
      <c r="P20" s="39"/>
      <c r="Q20" s="25"/>
      <c r="R20" s="39"/>
      <c r="S20" s="23"/>
      <c r="T20" s="39"/>
      <c r="U20" s="25"/>
      <c r="V20" s="39"/>
      <c r="W20" s="25"/>
      <c r="X20" s="39"/>
    </row>
    <row r="21" spans="1:24" ht="15.6" x14ac:dyDescent="0.3">
      <c r="A21" s="45"/>
      <c r="B21" s="46"/>
      <c r="C21" s="45"/>
      <c r="D21" s="45"/>
      <c r="E21" s="45"/>
      <c r="F21" s="45"/>
      <c r="G21" s="45"/>
      <c r="H21" s="45"/>
      <c r="I21" s="47"/>
      <c r="J21" s="21"/>
      <c r="K21" s="21"/>
      <c r="L21" s="20"/>
      <c r="M21" s="22"/>
      <c r="N21" s="21"/>
      <c r="O21" s="21"/>
      <c r="P21" s="21"/>
      <c r="Q21" s="22"/>
      <c r="R21" s="21"/>
      <c r="S21" s="19"/>
      <c r="T21" s="21"/>
      <c r="U21" s="22"/>
      <c r="V21" s="21"/>
      <c r="W21" s="47"/>
      <c r="X21" s="39"/>
    </row>
    <row r="22" spans="1:24" ht="15.6" x14ac:dyDescent="0.3">
      <c r="B22" s="34"/>
      <c r="I22" s="16"/>
      <c r="J22" s="15"/>
      <c r="K22" s="15"/>
      <c r="L22" s="32"/>
      <c r="M22" s="42"/>
      <c r="N22" s="43"/>
      <c r="O22" s="43"/>
      <c r="P22" s="43"/>
      <c r="Q22" s="42"/>
      <c r="R22" s="43"/>
      <c r="S22" s="18"/>
      <c r="T22" s="43"/>
      <c r="U22" s="16"/>
      <c r="V22" s="15"/>
      <c r="W22" s="16"/>
      <c r="X22" s="15"/>
    </row>
    <row r="23" spans="1:24" ht="15.6" x14ac:dyDescent="0.3">
      <c r="B23" s="34"/>
      <c r="I23" s="16"/>
      <c r="J23" s="15"/>
      <c r="K23" s="15"/>
      <c r="L23" s="32"/>
      <c r="M23" s="42"/>
      <c r="N23" s="43"/>
      <c r="O23" s="43"/>
      <c r="P23" s="43"/>
      <c r="Q23" s="42"/>
      <c r="R23" s="43"/>
      <c r="S23" s="18"/>
      <c r="T23" s="43"/>
      <c r="U23" s="16"/>
      <c r="V23" s="15"/>
      <c r="W23" s="16"/>
      <c r="X23" s="15"/>
    </row>
    <row r="24" spans="1:24" ht="15.6" x14ac:dyDescent="0.3">
      <c r="B24" s="34"/>
      <c r="C24" t="s">
        <v>156</v>
      </c>
      <c r="D24">
        <f>SUM(X7:X19)</f>
        <v>25404077.977616031</v>
      </c>
      <c r="J24" s="16"/>
      <c r="K24" s="15"/>
    </row>
    <row r="25" spans="1:24" ht="15.6" x14ac:dyDescent="0.3">
      <c r="B25" s="34"/>
      <c r="C25" s="17" t="s">
        <v>180</v>
      </c>
      <c r="D25" s="17" t="s">
        <v>181</v>
      </c>
      <c r="E25" s="17" t="s">
        <v>184</v>
      </c>
      <c r="F25" s="17" t="s">
        <v>185</v>
      </c>
      <c r="G25" s="17" t="s">
        <v>186</v>
      </c>
      <c r="H25" s="17" t="s">
        <v>187</v>
      </c>
      <c r="J25" s="16"/>
      <c r="K25" s="15" t="s">
        <v>157</v>
      </c>
      <c r="L25" s="163" t="s">
        <v>194</v>
      </c>
      <c r="M25" s="163"/>
      <c r="N25" s="163"/>
      <c r="O25" s="163"/>
      <c r="P25" s="163"/>
      <c r="Q25" s="163"/>
      <c r="R25" s="163"/>
      <c r="U25" s="18"/>
    </row>
    <row r="26" spans="1:24" x14ac:dyDescent="0.3">
      <c r="B26" t="s">
        <v>157</v>
      </c>
      <c r="C26">
        <f>AVERAGE(C8,C15:C16,C18)</f>
        <v>280.75</v>
      </c>
      <c r="D26">
        <f t="shared" ref="D26:G26" si="11">AVERAGE(D8,D15:D16,D18)</f>
        <v>261.75</v>
      </c>
      <c r="E26">
        <f t="shared" si="11"/>
        <v>272.75</v>
      </c>
      <c r="F26">
        <f t="shared" si="11"/>
        <v>262</v>
      </c>
      <c r="G26">
        <f t="shared" si="11"/>
        <v>284</v>
      </c>
      <c r="H26">
        <f t="shared" ref="H26" si="12">AVERAGE(H8,H15:H16,H18)</f>
        <v>298</v>
      </c>
      <c r="K26" t="s">
        <v>158</v>
      </c>
      <c r="L26" s="163" t="s">
        <v>208</v>
      </c>
      <c r="M26" s="163"/>
      <c r="N26" s="163"/>
      <c r="O26" s="163"/>
      <c r="P26" s="163"/>
      <c r="Q26" s="163"/>
      <c r="R26" s="163"/>
    </row>
    <row r="27" spans="1:24" x14ac:dyDescent="0.3">
      <c r="B27" t="s">
        <v>158</v>
      </c>
      <c r="C27">
        <f>AVERAGE(C10,C12:C13,C17)</f>
        <v>740.75</v>
      </c>
      <c r="D27">
        <f t="shared" ref="D27:H27" si="13">AVERAGE(D10,D12:D13,D17)</f>
        <v>668</v>
      </c>
      <c r="E27">
        <f t="shared" si="13"/>
        <v>800.75</v>
      </c>
      <c r="F27">
        <f t="shared" si="13"/>
        <v>713.75</v>
      </c>
      <c r="G27">
        <f t="shared" si="13"/>
        <v>703.25</v>
      </c>
      <c r="H27">
        <f t="shared" si="13"/>
        <v>727</v>
      </c>
      <c r="K27" t="s">
        <v>159</v>
      </c>
      <c r="L27" s="163" t="s">
        <v>209</v>
      </c>
      <c r="M27" s="163"/>
      <c r="N27" s="163"/>
      <c r="O27" s="163"/>
      <c r="P27" s="163"/>
      <c r="Q27" s="163"/>
      <c r="R27" s="163"/>
    </row>
    <row r="28" spans="1:24" x14ac:dyDescent="0.3">
      <c r="B28" t="s">
        <v>159</v>
      </c>
      <c r="C28">
        <f>AVERAGE(C7,C9,C11,C14,C19)</f>
        <v>5758.8</v>
      </c>
      <c r="D28">
        <f t="shared" ref="D28:H28" si="14">AVERAGE(D7,D9,D11,D14,D19)</f>
        <v>5266.8</v>
      </c>
      <c r="E28">
        <f t="shared" si="14"/>
        <v>5136.8</v>
      </c>
      <c r="F28">
        <f t="shared" si="14"/>
        <v>5199.6000000000004</v>
      </c>
      <c r="G28">
        <f t="shared" si="14"/>
        <v>5474.2</v>
      </c>
      <c r="H28">
        <f t="shared" si="14"/>
        <v>5402.6</v>
      </c>
    </row>
    <row r="30" spans="1:24" ht="20.399999999999999" x14ac:dyDescent="0.3">
      <c r="A30" s="35" t="s">
        <v>224</v>
      </c>
      <c r="B30" s="36" t="s">
        <v>163</v>
      </c>
      <c r="C30" s="36" t="s">
        <v>180</v>
      </c>
      <c r="D30" s="36" t="s">
        <v>181</v>
      </c>
      <c r="E30" s="36" t="s">
        <v>184</v>
      </c>
      <c r="F30" s="36" t="s">
        <v>185</v>
      </c>
      <c r="G30" s="36" t="s">
        <v>186</v>
      </c>
      <c r="H30" s="36" t="s">
        <v>187</v>
      </c>
      <c r="I30" s="36"/>
      <c r="J30" s="12"/>
      <c r="L30" s="13" t="s">
        <v>139</v>
      </c>
      <c r="O30" s="14"/>
      <c r="P30" s="14" t="s">
        <v>140</v>
      </c>
      <c r="Q30" s="14"/>
      <c r="R30" s="14"/>
      <c r="S30" s="14"/>
      <c r="T30" s="14" t="s">
        <v>147</v>
      </c>
      <c r="U30" s="14"/>
      <c r="V30" s="14" t="s">
        <v>148</v>
      </c>
      <c r="W30" s="14" t="s">
        <v>141</v>
      </c>
      <c r="X30" s="14" t="s">
        <v>149</v>
      </c>
    </row>
    <row r="31" spans="1:24" ht="15.6" x14ac:dyDescent="0.3">
      <c r="A31" s="93">
        <v>1</v>
      </c>
      <c r="B31" s="93" t="s">
        <v>169</v>
      </c>
      <c r="C31" s="93">
        <v>15587</v>
      </c>
      <c r="D31" s="93">
        <v>14251</v>
      </c>
      <c r="E31" s="93">
        <v>13782</v>
      </c>
      <c r="F31" s="93">
        <v>14136</v>
      </c>
      <c r="G31" s="93">
        <v>14832</v>
      </c>
      <c r="H31" s="93">
        <v>14626</v>
      </c>
      <c r="I31" s="21"/>
      <c r="J31" s="21">
        <f>SQRT(((C31-$C$26)^2)+(D31-$D$26)^2)+(E31-$E$26)^2</f>
        <v>182520571.53136149</v>
      </c>
      <c r="K31" s="21">
        <f>SQRT(((F31-$F$26)^2)+(G31-$G$26)^2)+(H31-$H$26)^2</f>
        <v>205311687.03907374</v>
      </c>
      <c r="L31" s="20">
        <f t="shared" ref="L31:L43" si="15">SQRT((J31)+(K31))</f>
        <v>19693.457252865359</v>
      </c>
      <c r="M31" s="21"/>
      <c r="N31" s="21">
        <f>SQRT(((C31-$C$27)^2)+(D31-$D$27)^2)+(E31-$E$27)^2</f>
        <v>168532973.91395462</v>
      </c>
      <c r="O31" s="21">
        <f>SQRT(((+(F31-$F$27)^2)+(G31-$G$27)^2)+(H31-$H$27)^2)</f>
        <v>23936.594841894283</v>
      </c>
      <c r="P31" s="21">
        <f>SQRT(((N31)+(O31)))</f>
        <v>12982.946911575835</v>
      </c>
      <c r="Q31" s="21"/>
      <c r="R31" s="21">
        <f t="shared" ref="R31:R43" si="16">SQRT(((C31-$C$28)^2)+(D31-$D$28)^2)+(E31-$E$28)^2</f>
        <v>74752798.796263918</v>
      </c>
      <c r="S31" s="19">
        <f>SQRT(((+(F31-$F$28)^2)+(G31-$G$28)^2)+(H31-$H$28)^2)</f>
        <v>15890.209984767349</v>
      </c>
      <c r="T31" s="21">
        <f>SQRT(((R31)+(S31)))</f>
        <v>8646.8889784851926</v>
      </c>
      <c r="U31" s="21"/>
      <c r="V31" s="21">
        <f>MIN(L31,P31,T31)</f>
        <v>8646.8889784851926</v>
      </c>
      <c r="W31" s="21" t="s">
        <v>162</v>
      </c>
      <c r="X31" s="37">
        <f>V31^2</f>
        <v>74768689.006248698</v>
      </c>
    </row>
    <row r="32" spans="1:24" ht="15.6" x14ac:dyDescent="0.3">
      <c r="A32" s="92">
        <v>2</v>
      </c>
      <c r="B32" s="92" t="s">
        <v>228</v>
      </c>
      <c r="C32" s="92">
        <v>369</v>
      </c>
      <c r="D32" s="92">
        <v>304</v>
      </c>
      <c r="E32" s="92">
        <v>339</v>
      </c>
      <c r="F32" s="92">
        <v>348</v>
      </c>
      <c r="G32" s="92">
        <v>339</v>
      </c>
      <c r="H32" s="92">
        <v>375</v>
      </c>
      <c r="I32" s="25"/>
      <c r="J32" s="39">
        <f t="shared" ref="J32:J43" si="17">SQRT(((C32-$C$26)^2)+(D32-$D$26)^2)+(E32-$E$26)^2</f>
        <v>4486.9048476823809</v>
      </c>
      <c r="K32" s="39">
        <f t="shared" ref="K32:K43" si="18">SQRT(((F32-$F$26)^2)+(G32-$G$26)^2)+(H32-$H$26)^2</f>
        <v>6031.0832993197218</v>
      </c>
      <c r="L32" s="24">
        <f t="shared" si="15"/>
        <v>102.55724326931815</v>
      </c>
      <c r="M32" s="25"/>
      <c r="N32" s="39">
        <f t="shared" ref="N32:N43" si="19">SQRT(((C32-$C$27)^2)+(D32-$D$27)^2)+(E32-$E$27)^2</f>
        <v>213733.34517557165</v>
      </c>
      <c r="O32" s="39">
        <f t="shared" ref="O32:O43" si="20">SQRT(((+(F32-$F$27)^2)+(G32-$G$27)^2)+(H32-$H$27)^2)</f>
        <v>624.78406269686491</v>
      </c>
      <c r="P32" s="39">
        <f t="shared" ref="P32:P43" si="21">SQRT(((N32)+(O32)))</f>
        <v>462.9882603676561</v>
      </c>
      <c r="Q32" s="25"/>
      <c r="R32" s="39">
        <f t="shared" si="16"/>
        <v>23026211.457765386</v>
      </c>
      <c r="S32" s="23">
        <f t="shared" ref="S32:S43" si="22">SQRT(((+(F32-$F$28)^2)+(G32-$G$28)^2)+(H32-$H$28)^2)</f>
        <v>8670.9320929182704</v>
      </c>
      <c r="T32" s="39">
        <f t="shared" ref="T32:T43" si="23">SQRT(((R32)+(S32)))</f>
        <v>4799.466886004976</v>
      </c>
      <c r="U32" s="25"/>
      <c r="V32" s="39">
        <f t="shared" ref="V32:V43" si="24">MIN(L32,P32,T32)</f>
        <v>102.55724326931815</v>
      </c>
      <c r="W32" s="25" t="s">
        <v>161</v>
      </c>
      <c r="X32" s="37">
        <f t="shared" ref="X32:X45" si="25">V32^2</f>
        <v>10517.988147002103</v>
      </c>
    </row>
    <row r="33" spans="1:25" ht="15.6" x14ac:dyDescent="0.3">
      <c r="A33" s="93">
        <v>3</v>
      </c>
      <c r="B33" s="93" t="s">
        <v>170</v>
      </c>
      <c r="C33" s="93">
        <v>4655</v>
      </c>
      <c r="D33" s="93">
        <v>4178</v>
      </c>
      <c r="E33" s="93">
        <v>4111</v>
      </c>
      <c r="F33" s="93">
        <v>4282</v>
      </c>
      <c r="G33" s="93">
        <v>4193</v>
      </c>
      <c r="H33" s="93">
        <v>4157</v>
      </c>
      <c r="I33" s="22"/>
      <c r="J33" s="21">
        <f t="shared" si="17"/>
        <v>14738034.269967379</v>
      </c>
      <c r="K33" s="21">
        <f t="shared" si="18"/>
        <v>14897488.199033385</v>
      </c>
      <c r="L33" s="20">
        <f t="shared" si="15"/>
        <v>5443.8518044671973</v>
      </c>
      <c r="M33" s="22"/>
      <c r="N33" s="21">
        <f t="shared" si="19"/>
        <v>10963012.576462178</v>
      </c>
      <c r="O33" s="21">
        <f t="shared" si="20"/>
        <v>6056.043520731997</v>
      </c>
      <c r="P33" s="21">
        <f t="shared" si="21"/>
        <v>3311.9584266688657</v>
      </c>
      <c r="Q33" s="22"/>
      <c r="R33" s="21">
        <f t="shared" si="16"/>
        <v>1053816.0786089108</v>
      </c>
      <c r="S33" s="19">
        <f t="shared" si="22"/>
        <v>2008.7266016061023</v>
      </c>
      <c r="T33" s="21">
        <f t="shared" si="23"/>
        <v>1027.5333596582238</v>
      </c>
      <c r="U33" s="22"/>
      <c r="V33" s="21">
        <f t="shared" si="24"/>
        <v>1027.5333596582238</v>
      </c>
      <c r="W33" s="22" t="s">
        <v>162</v>
      </c>
      <c r="X33" s="39">
        <f t="shared" si="25"/>
        <v>1055824.8052105168</v>
      </c>
    </row>
    <row r="34" spans="1:25" ht="15.6" x14ac:dyDescent="0.3">
      <c r="A34" s="91">
        <v>4</v>
      </c>
      <c r="B34" s="91" t="s">
        <v>171</v>
      </c>
      <c r="C34" s="91">
        <v>793</v>
      </c>
      <c r="D34" s="91">
        <v>623</v>
      </c>
      <c r="E34" s="91">
        <v>810</v>
      </c>
      <c r="F34" s="91">
        <v>785</v>
      </c>
      <c r="G34" s="91">
        <v>659</v>
      </c>
      <c r="H34" s="91">
        <v>687</v>
      </c>
      <c r="I34" s="28"/>
      <c r="J34" s="41">
        <f t="shared" si="17"/>
        <v>289264.38115399808</v>
      </c>
      <c r="K34" s="41">
        <f t="shared" si="18"/>
        <v>151964.54797800942</v>
      </c>
      <c r="L34" s="27">
        <f t="shared" si="15"/>
        <v>664.25065233841326</v>
      </c>
      <c r="M34" s="28"/>
      <c r="N34" s="41">
        <f t="shared" si="19"/>
        <v>154.51946121494916</v>
      </c>
      <c r="O34" s="41">
        <f t="shared" si="20"/>
        <v>92.922682914345515</v>
      </c>
      <c r="P34" s="41">
        <f t="shared" si="21"/>
        <v>15.730293834804698</v>
      </c>
      <c r="Q34" s="28"/>
      <c r="R34" s="41">
        <f t="shared" si="16"/>
        <v>18727997.066963531</v>
      </c>
      <c r="S34" s="26">
        <f t="shared" si="22"/>
        <v>8056.7814640835331</v>
      </c>
      <c r="T34" s="41">
        <f t="shared" si="23"/>
        <v>4328.5163564930208</v>
      </c>
      <c r="U34" s="28"/>
      <c r="V34" s="41">
        <f t="shared" si="24"/>
        <v>15.730293834804698</v>
      </c>
      <c r="W34" s="28" t="s">
        <v>160</v>
      </c>
      <c r="X34" s="37">
        <f t="shared" si="25"/>
        <v>247.44214412929469</v>
      </c>
    </row>
    <row r="35" spans="1:25" ht="15.6" x14ac:dyDescent="0.3">
      <c r="A35" s="91">
        <v>5</v>
      </c>
      <c r="B35" s="91" t="s">
        <v>166</v>
      </c>
      <c r="C35" s="91">
        <v>1458</v>
      </c>
      <c r="D35" s="91">
        <v>1372</v>
      </c>
      <c r="E35" s="91">
        <v>1396</v>
      </c>
      <c r="F35" s="91">
        <v>1319</v>
      </c>
      <c r="G35" s="91">
        <v>1437</v>
      </c>
      <c r="H35" s="91">
        <v>1452</v>
      </c>
      <c r="I35" s="28"/>
      <c r="J35" s="41">
        <f t="shared" si="17"/>
        <v>1263308.7629279445</v>
      </c>
      <c r="K35" s="41">
        <f t="shared" si="18"/>
        <v>1333280.1796572006</v>
      </c>
      <c r="L35" s="27">
        <f t="shared" si="15"/>
        <v>1611.3934785101821</v>
      </c>
      <c r="M35" s="28"/>
      <c r="N35" s="41">
        <f t="shared" si="19"/>
        <v>355327.58168514026</v>
      </c>
      <c r="O35" s="41">
        <f t="shared" si="20"/>
        <v>1195.9689063683888</v>
      </c>
      <c r="P35" s="41">
        <f t="shared" si="21"/>
        <v>597.0959308113803</v>
      </c>
      <c r="Q35" s="28"/>
      <c r="R35" s="41">
        <f t="shared" si="16"/>
        <v>13999386.910907155</v>
      </c>
      <c r="S35" s="26">
        <f t="shared" si="22"/>
        <v>6853.1219571812671</v>
      </c>
      <c r="T35" s="41">
        <f t="shared" si="23"/>
        <v>3742.4911533448326</v>
      </c>
      <c r="U35" s="28"/>
      <c r="V35" s="41">
        <f t="shared" si="24"/>
        <v>597.0959308113803</v>
      </c>
      <c r="W35" s="28" t="s">
        <v>160</v>
      </c>
      <c r="X35" s="37">
        <f t="shared" si="25"/>
        <v>356523.55059150863</v>
      </c>
    </row>
    <row r="36" spans="1:25" ht="15.6" x14ac:dyDescent="0.3">
      <c r="A36" s="91">
        <v>6</v>
      </c>
      <c r="B36" s="91" t="s">
        <v>168</v>
      </c>
      <c r="C36" s="91">
        <v>1059</v>
      </c>
      <c r="D36" s="91">
        <v>918</v>
      </c>
      <c r="E36" s="91">
        <v>940</v>
      </c>
      <c r="F36" s="91">
        <v>938</v>
      </c>
      <c r="G36" s="91">
        <v>910</v>
      </c>
      <c r="H36" s="91">
        <v>951</v>
      </c>
      <c r="I36" s="28"/>
      <c r="J36" s="41">
        <f t="shared" si="17"/>
        <v>446240.56894644327</v>
      </c>
      <c r="K36" s="41">
        <f t="shared" si="18"/>
        <v>427330.33164495748</v>
      </c>
      <c r="L36" s="27">
        <f t="shared" si="15"/>
        <v>934.65014876765554</v>
      </c>
      <c r="M36" s="28"/>
      <c r="N36" s="41">
        <f t="shared" si="19"/>
        <v>19795.263701505504</v>
      </c>
      <c r="O36" s="41">
        <f t="shared" si="20"/>
        <v>378.43047578121929</v>
      </c>
      <c r="P36" s="41">
        <f t="shared" si="21"/>
        <v>142.03413032537892</v>
      </c>
      <c r="Q36" s="28"/>
      <c r="R36" s="41">
        <f t="shared" si="16"/>
        <v>17619533.378408626</v>
      </c>
      <c r="S36" s="26">
        <f t="shared" si="22"/>
        <v>7668.7612272126462</v>
      </c>
      <c r="T36" s="41">
        <f t="shared" si="23"/>
        <v>4198.4761687588316</v>
      </c>
      <c r="U36" s="28"/>
      <c r="V36" s="41">
        <f t="shared" si="24"/>
        <v>142.03413032537892</v>
      </c>
      <c r="W36" s="28" t="s">
        <v>160</v>
      </c>
      <c r="X36" s="37">
        <f t="shared" si="25"/>
        <v>20173.694177286725</v>
      </c>
    </row>
    <row r="37" spans="1:25" ht="15.6" x14ac:dyDescent="0.3">
      <c r="A37" s="91">
        <v>7</v>
      </c>
      <c r="B37" s="91" t="s">
        <v>182</v>
      </c>
      <c r="C37" s="91">
        <v>583</v>
      </c>
      <c r="D37" s="91">
        <v>610</v>
      </c>
      <c r="E37" s="91">
        <v>805</v>
      </c>
      <c r="F37" s="91">
        <v>575</v>
      </c>
      <c r="G37" s="91">
        <v>673</v>
      </c>
      <c r="H37" s="91">
        <v>699</v>
      </c>
      <c r="I37" s="28"/>
      <c r="J37" s="41">
        <f t="shared" si="17"/>
        <v>283751.18409459299</v>
      </c>
      <c r="K37" s="41">
        <f t="shared" si="18"/>
        <v>161300.28949518289</v>
      </c>
      <c r="L37" s="27">
        <f t="shared" si="15"/>
        <v>667.12178317738642</v>
      </c>
      <c r="M37" s="28"/>
      <c r="N37" s="41">
        <f t="shared" si="19"/>
        <v>186.1370742222779</v>
      </c>
      <c r="O37" s="41">
        <f t="shared" si="20"/>
        <v>144.74330727187353</v>
      </c>
      <c r="P37" s="41">
        <f t="shared" si="21"/>
        <v>18.190117687748792</v>
      </c>
      <c r="Q37" s="28"/>
      <c r="R37" s="41">
        <f t="shared" si="16"/>
        <v>18771453.616884373</v>
      </c>
      <c r="S37" s="26">
        <f t="shared" si="22"/>
        <v>8158.57215203739</v>
      </c>
      <c r="T37" s="41">
        <f t="shared" si="23"/>
        <v>4333.544991001756</v>
      </c>
      <c r="U37" s="28"/>
      <c r="V37" s="41">
        <f t="shared" si="24"/>
        <v>18.190117687748792</v>
      </c>
      <c r="W37" s="28" t="s">
        <v>160</v>
      </c>
      <c r="X37" s="37">
        <f t="shared" si="25"/>
        <v>330.88038149415144</v>
      </c>
    </row>
    <row r="38" spans="1:25" ht="15.6" x14ac:dyDescent="0.3">
      <c r="A38" s="93">
        <v>8</v>
      </c>
      <c r="B38" s="93" t="s">
        <v>225</v>
      </c>
      <c r="C38" s="93">
        <v>5697</v>
      </c>
      <c r="D38" s="93">
        <v>5358</v>
      </c>
      <c r="E38" s="93">
        <v>5222</v>
      </c>
      <c r="F38" s="93">
        <v>5064</v>
      </c>
      <c r="G38" s="93">
        <v>5669</v>
      </c>
      <c r="H38" s="93">
        <v>5550</v>
      </c>
      <c r="I38" s="22"/>
      <c r="J38" s="21">
        <f t="shared" si="17"/>
        <v>24502512.465627309</v>
      </c>
      <c r="K38" s="21">
        <f t="shared" si="18"/>
        <v>27590719.083436802</v>
      </c>
      <c r="L38" s="20">
        <f t="shared" si="15"/>
        <v>7217.564100793571</v>
      </c>
      <c r="M38" s="22"/>
      <c r="N38" s="21">
        <f t="shared" si="19"/>
        <v>19554275.089012187</v>
      </c>
      <c r="O38" s="21">
        <f t="shared" si="20"/>
        <v>8175.8594120129046</v>
      </c>
      <c r="P38" s="21">
        <f t="shared" si="21"/>
        <v>4422.9459581170786</v>
      </c>
      <c r="Q38" s="22"/>
      <c r="R38" s="21">
        <f t="shared" si="16"/>
        <v>7369.2066011093793</v>
      </c>
      <c r="S38" s="19">
        <f t="shared" si="22"/>
        <v>279.39427338440578</v>
      </c>
      <c r="T38" s="21">
        <f t="shared" si="23"/>
        <v>87.456279788782382</v>
      </c>
      <c r="U38" s="22"/>
      <c r="V38" s="21">
        <f t="shared" si="24"/>
        <v>87.456279788782382</v>
      </c>
      <c r="W38" s="22" t="s">
        <v>162</v>
      </c>
      <c r="X38" s="37">
        <f t="shared" si="25"/>
        <v>7648.6008744937853</v>
      </c>
    </row>
    <row r="39" spans="1:25" ht="15.6" x14ac:dyDescent="0.3">
      <c r="A39" s="92">
        <v>9</v>
      </c>
      <c r="B39" s="92" t="s">
        <v>178</v>
      </c>
      <c r="C39" s="92">
        <v>412</v>
      </c>
      <c r="D39" s="92">
        <v>373</v>
      </c>
      <c r="E39" s="92">
        <v>393</v>
      </c>
      <c r="F39" s="92">
        <v>364</v>
      </c>
      <c r="G39" s="92">
        <v>409</v>
      </c>
      <c r="H39" s="92">
        <v>431</v>
      </c>
      <c r="I39" s="25"/>
      <c r="J39" s="39">
        <f t="shared" si="17"/>
        <v>14632.118086947939</v>
      </c>
      <c r="K39" s="39">
        <f t="shared" si="18"/>
        <v>17850.335055087231</v>
      </c>
      <c r="L39" s="24">
        <f t="shared" si="15"/>
        <v>180.22889097487996</v>
      </c>
      <c r="M39" s="25"/>
      <c r="N39" s="39">
        <f t="shared" si="19"/>
        <v>166701.76552523303</v>
      </c>
      <c r="O39" s="39">
        <f t="shared" si="20"/>
        <v>544.54028776574467</v>
      </c>
      <c r="P39" s="39">
        <f t="shared" si="21"/>
        <v>408.95758436908682</v>
      </c>
      <c r="Q39" s="25"/>
      <c r="R39" s="39">
        <f t="shared" si="16"/>
        <v>22510886.719015051</v>
      </c>
      <c r="S39" s="23">
        <f t="shared" si="22"/>
        <v>8588.1362914196943</v>
      </c>
      <c r="T39" s="39">
        <f t="shared" si="23"/>
        <v>4745.4688762340929</v>
      </c>
      <c r="U39" s="25"/>
      <c r="V39" s="39">
        <f t="shared" si="24"/>
        <v>180.22889097487996</v>
      </c>
      <c r="W39" s="25" t="s">
        <v>161</v>
      </c>
      <c r="X39" s="37">
        <f t="shared" si="25"/>
        <v>32482.453142035167</v>
      </c>
    </row>
    <row r="40" spans="1:25" ht="15.6" x14ac:dyDescent="0.3">
      <c r="A40" s="60">
        <v>10</v>
      </c>
      <c r="B40" s="60" t="s">
        <v>173</v>
      </c>
      <c r="C40" s="92">
        <v>180</v>
      </c>
      <c r="D40" s="92">
        <v>213</v>
      </c>
      <c r="E40" s="92">
        <v>194</v>
      </c>
      <c r="F40" s="92">
        <v>181</v>
      </c>
      <c r="G40" s="92">
        <v>224</v>
      </c>
      <c r="H40" s="92">
        <v>219</v>
      </c>
      <c r="I40" s="25"/>
      <c r="J40" s="39">
        <f t="shared" si="17"/>
        <v>6313.4871398251962</v>
      </c>
      <c r="K40" s="39">
        <f t="shared" si="18"/>
        <v>6341.8017856984688</v>
      </c>
      <c r="L40" s="24">
        <f t="shared" si="15"/>
        <v>112.49572847679002</v>
      </c>
      <c r="M40" s="25"/>
      <c r="N40" s="39">
        <f t="shared" si="19"/>
        <v>368867.6882248568</v>
      </c>
      <c r="O40" s="39">
        <f t="shared" si="20"/>
        <v>878.38893720264946</v>
      </c>
      <c r="P40" s="39">
        <f t="shared" si="21"/>
        <v>608.06749391992616</v>
      </c>
      <c r="Q40" s="25"/>
      <c r="R40" s="39">
        <f t="shared" si="16"/>
        <v>24438799.383017484</v>
      </c>
      <c r="S40" s="23">
        <f t="shared" si="22"/>
        <v>8923.0406790510606</v>
      </c>
      <c r="T40" s="39">
        <f t="shared" si="23"/>
        <v>4944.463815591791</v>
      </c>
      <c r="U40" s="25"/>
      <c r="V40" s="39">
        <f t="shared" si="24"/>
        <v>112.49572847679002</v>
      </c>
      <c r="W40" s="25" t="s">
        <v>161</v>
      </c>
      <c r="X40" s="39">
        <f t="shared" si="25"/>
        <v>12655.288925523666</v>
      </c>
    </row>
    <row r="41" spans="1:25" ht="15.6" x14ac:dyDescent="0.3">
      <c r="A41" s="91">
        <v>11</v>
      </c>
      <c r="B41" s="91" t="s">
        <v>177</v>
      </c>
      <c r="C41" s="91">
        <v>528</v>
      </c>
      <c r="D41" s="91">
        <v>521</v>
      </c>
      <c r="E41" s="91">
        <v>648</v>
      </c>
      <c r="F41" s="91">
        <v>557</v>
      </c>
      <c r="G41" s="91">
        <v>571</v>
      </c>
      <c r="H41" s="91">
        <v>571</v>
      </c>
      <c r="I41" s="28"/>
      <c r="J41" s="41">
        <f t="shared" si="17"/>
        <v>141170.81258722956</v>
      </c>
      <c r="K41" s="41">
        <f t="shared" si="18"/>
        <v>74940.575023537633</v>
      </c>
      <c r="L41" s="27">
        <f t="shared" si="15"/>
        <v>464.87782008907158</v>
      </c>
      <c r="M41" s="28"/>
      <c r="N41" s="41">
        <f t="shared" si="19"/>
        <v>23591.157864420944</v>
      </c>
      <c r="O41" s="41">
        <f t="shared" si="20"/>
        <v>257.675425681224</v>
      </c>
      <c r="P41" s="41">
        <f t="shared" si="21"/>
        <v>154.43067470584387</v>
      </c>
      <c r="Q41" s="28"/>
      <c r="R41" s="41">
        <f t="shared" si="16"/>
        <v>20156388.292559698</v>
      </c>
      <c r="S41" s="26">
        <f t="shared" si="22"/>
        <v>8302.9791978542253</v>
      </c>
      <c r="T41" s="41">
        <f t="shared" si="23"/>
        <v>4490.5112483722332</v>
      </c>
      <c r="U41" s="28"/>
      <c r="V41" s="41">
        <f t="shared" si="24"/>
        <v>154.43067470584387</v>
      </c>
      <c r="W41" s="28" t="s">
        <v>160</v>
      </c>
      <c r="X41" s="37">
        <f t="shared" si="25"/>
        <v>23848.833290102164</v>
      </c>
    </row>
    <row r="42" spans="1:25" ht="15.6" x14ac:dyDescent="0.3">
      <c r="A42" s="60">
        <v>12</v>
      </c>
      <c r="B42" s="60" t="s">
        <v>174</v>
      </c>
      <c r="C42" s="60">
        <v>162</v>
      </c>
      <c r="D42" s="60">
        <v>157</v>
      </c>
      <c r="E42" s="60">
        <v>165</v>
      </c>
      <c r="F42" s="60">
        <v>155</v>
      </c>
      <c r="G42" s="60">
        <v>164</v>
      </c>
      <c r="H42" s="60">
        <v>167</v>
      </c>
      <c r="I42" s="25"/>
      <c r="J42" s="39">
        <f t="shared" si="17"/>
        <v>11768.41061334525</v>
      </c>
      <c r="K42" s="39">
        <f t="shared" si="18"/>
        <v>17321.77624202599</v>
      </c>
      <c r="L42" s="24">
        <f t="shared" si="15"/>
        <v>170.55845583075393</v>
      </c>
      <c r="M42" s="25"/>
      <c r="N42" s="39">
        <f t="shared" si="19"/>
        <v>404950.11985700141</v>
      </c>
      <c r="O42" s="39">
        <f t="shared" si="20"/>
        <v>957.38817884910191</v>
      </c>
      <c r="P42" s="39">
        <f t="shared" si="21"/>
        <v>637.10870974728527</v>
      </c>
      <c r="Q42" s="25"/>
      <c r="R42" s="39">
        <f t="shared" si="16"/>
        <v>24726373.777212419</v>
      </c>
      <c r="S42" s="23">
        <f t="shared" si="22"/>
        <v>9003.2061267084191</v>
      </c>
      <c r="T42" s="39">
        <f t="shared" si="23"/>
        <v>4973.4672999165405</v>
      </c>
      <c r="U42" s="25"/>
      <c r="V42" s="39">
        <f t="shared" si="24"/>
        <v>170.55845583075393</v>
      </c>
      <c r="W42" s="25" t="s">
        <v>161</v>
      </c>
      <c r="X42" s="37">
        <f t="shared" si="25"/>
        <v>29090.186855371237</v>
      </c>
    </row>
    <row r="43" spans="1:25" ht="15.6" x14ac:dyDescent="0.3">
      <c r="A43" s="93">
        <v>13</v>
      </c>
      <c r="B43" s="91" t="s">
        <v>179</v>
      </c>
      <c r="C43" s="91">
        <v>1397</v>
      </c>
      <c r="D43" s="91">
        <v>1175</v>
      </c>
      <c r="E43" s="91">
        <v>1173</v>
      </c>
      <c r="F43" s="91">
        <v>1197</v>
      </c>
      <c r="G43" s="91">
        <v>1240</v>
      </c>
      <c r="H43" s="91">
        <v>1228</v>
      </c>
      <c r="I43" s="28"/>
      <c r="J43" s="41">
        <f t="shared" si="17"/>
        <v>811892.29674761719</v>
      </c>
      <c r="K43" s="41">
        <f t="shared" si="18"/>
        <v>866237.22137284745</v>
      </c>
      <c r="L43" s="27">
        <f t="shared" si="15"/>
        <v>1295.4263846782126</v>
      </c>
      <c r="M43" s="28"/>
      <c r="N43" s="41">
        <f t="shared" si="19"/>
        <v>139399.3471691577</v>
      </c>
      <c r="O43" s="41">
        <f t="shared" si="20"/>
        <v>878.99495163510471</v>
      </c>
      <c r="P43" s="41">
        <f t="shared" si="21"/>
        <v>374.53750429134971</v>
      </c>
      <c r="Q43" s="28"/>
      <c r="R43" s="41">
        <f t="shared" si="16"/>
        <v>15717691.085991865</v>
      </c>
      <c r="S43" s="26">
        <f t="shared" si="22"/>
        <v>7167.7431287679392</v>
      </c>
      <c r="T43" s="41">
        <f t="shared" si="23"/>
        <v>3965.4582117481245</v>
      </c>
      <c r="U43" s="28"/>
      <c r="V43" s="41">
        <f t="shared" si="24"/>
        <v>374.53750429134971</v>
      </c>
      <c r="W43" s="28" t="s">
        <v>160</v>
      </c>
      <c r="X43" s="37">
        <f t="shared" si="25"/>
        <v>140278.3421207928</v>
      </c>
    </row>
    <row r="44" spans="1:25" ht="15.6" x14ac:dyDescent="0.3">
      <c r="A44" s="23"/>
      <c r="B44" s="38"/>
      <c r="C44" s="23"/>
      <c r="D44" s="23"/>
      <c r="E44" s="23"/>
      <c r="F44" s="23"/>
      <c r="G44" s="23"/>
      <c r="H44" s="23"/>
      <c r="I44" s="25"/>
      <c r="J44" s="39"/>
      <c r="K44" s="39"/>
      <c r="L44" s="24"/>
      <c r="M44" s="25"/>
      <c r="N44" s="39"/>
      <c r="O44" s="39"/>
      <c r="P44" s="39"/>
      <c r="Q44" s="25"/>
      <c r="R44" s="39"/>
      <c r="S44" s="23"/>
      <c r="T44" s="39"/>
      <c r="U44" s="25"/>
      <c r="V44" s="39"/>
      <c r="W44" s="25"/>
      <c r="X44" s="37">
        <f t="shared" si="25"/>
        <v>0</v>
      </c>
    </row>
    <row r="45" spans="1:25" ht="15.6" x14ac:dyDescent="0.3">
      <c r="A45" s="45"/>
      <c r="B45" s="46"/>
      <c r="C45" s="45"/>
      <c r="D45" s="45"/>
      <c r="E45" s="45"/>
      <c r="F45" s="45"/>
      <c r="G45" s="45"/>
      <c r="H45" s="45"/>
      <c r="I45" s="28"/>
      <c r="J45" s="41"/>
      <c r="K45" s="41"/>
      <c r="L45" s="27"/>
      <c r="M45" s="28"/>
      <c r="N45" s="41"/>
      <c r="O45" s="41"/>
      <c r="P45" s="41"/>
      <c r="Q45" s="28"/>
      <c r="R45" s="41"/>
      <c r="S45" s="26"/>
      <c r="T45" s="41"/>
      <c r="U45" s="28"/>
      <c r="V45" s="41"/>
      <c r="W45" s="28"/>
      <c r="X45" s="37">
        <f t="shared" si="25"/>
        <v>0</v>
      </c>
    </row>
    <row r="46" spans="1:25" ht="15.6" x14ac:dyDescent="0.3">
      <c r="B46" s="34"/>
      <c r="J46" s="44"/>
      <c r="K46" s="37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</row>
    <row r="48" spans="1:25" ht="15.6" x14ac:dyDescent="0.3">
      <c r="B48" s="34"/>
      <c r="C48" t="s">
        <v>156</v>
      </c>
      <c r="D48">
        <f>SUM(X31:X43)</f>
        <v>76458311.072108969</v>
      </c>
      <c r="J48" s="16"/>
      <c r="K48" s="15"/>
    </row>
    <row r="49" spans="1:24" ht="15.6" x14ac:dyDescent="0.3">
      <c r="B49" s="34"/>
      <c r="C49" s="17" t="s">
        <v>195</v>
      </c>
      <c r="D49" s="17" t="s">
        <v>196</v>
      </c>
      <c r="E49" s="17" t="s">
        <v>197</v>
      </c>
      <c r="F49" s="17" t="s">
        <v>200</v>
      </c>
      <c r="G49" s="17" t="s">
        <v>198</v>
      </c>
      <c r="H49" s="17" t="s">
        <v>199</v>
      </c>
      <c r="J49" s="16"/>
      <c r="K49" s="15" t="s">
        <v>157</v>
      </c>
      <c r="L49" s="164" t="s">
        <v>212</v>
      </c>
      <c r="M49" s="164"/>
      <c r="N49" s="164"/>
      <c r="O49" s="164"/>
      <c r="P49" s="164"/>
      <c r="Q49" s="164"/>
      <c r="R49" s="164"/>
      <c r="S49" s="164"/>
    </row>
    <row r="50" spans="1:24" x14ac:dyDescent="0.3">
      <c r="B50" t="s">
        <v>157</v>
      </c>
      <c r="C50">
        <f>AVERAGE(C32,C39:C40,C42)</f>
        <v>280.75</v>
      </c>
      <c r="D50">
        <f t="shared" ref="D50:H50" si="26">AVERAGE(D32,D39:D40,D42)</f>
        <v>261.75</v>
      </c>
      <c r="E50">
        <f t="shared" si="26"/>
        <v>272.75</v>
      </c>
      <c r="F50">
        <f t="shared" si="26"/>
        <v>262</v>
      </c>
      <c r="G50">
        <f t="shared" si="26"/>
        <v>284</v>
      </c>
      <c r="H50">
        <f t="shared" si="26"/>
        <v>298</v>
      </c>
      <c r="K50" t="s">
        <v>158</v>
      </c>
      <c r="L50" s="164" t="s">
        <v>210</v>
      </c>
      <c r="M50" s="164"/>
      <c r="N50" s="164"/>
      <c r="O50" s="164"/>
      <c r="P50" s="164"/>
      <c r="Q50" s="164"/>
      <c r="R50" s="164"/>
      <c r="S50" s="164"/>
    </row>
    <row r="51" spans="1:24" x14ac:dyDescent="0.3">
      <c r="B51" t="s">
        <v>158</v>
      </c>
      <c r="C51">
        <f>AVERAGE(C34:C37,C41,C43)</f>
        <v>969.66666666666663</v>
      </c>
      <c r="D51">
        <f t="shared" ref="D51:H51" si="27">AVERAGE(D34:D37,D41,D43)</f>
        <v>869.83333333333337</v>
      </c>
      <c r="E51">
        <f t="shared" si="27"/>
        <v>962</v>
      </c>
      <c r="F51">
        <f t="shared" si="27"/>
        <v>895.16666666666663</v>
      </c>
      <c r="G51">
        <f t="shared" si="27"/>
        <v>915</v>
      </c>
      <c r="H51">
        <f t="shared" si="27"/>
        <v>931.33333333333337</v>
      </c>
      <c r="K51" t="s">
        <v>159</v>
      </c>
      <c r="L51" s="164" t="s">
        <v>211</v>
      </c>
      <c r="M51" s="164"/>
      <c r="N51" s="164"/>
      <c r="O51" s="164"/>
      <c r="P51" s="164"/>
      <c r="Q51" s="164"/>
      <c r="R51" s="164"/>
    </row>
    <row r="52" spans="1:24" x14ac:dyDescent="0.3">
      <c r="B52" t="s">
        <v>159</v>
      </c>
      <c r="C52">
        <f>AVERAGE(C31,C33,C38)</f>
        <v>8646.3333333333339</v>
      </c>
      <c r="D52">
        <f t="shared" ref="D52:H52" si="28">AVERAGE(D31,D33,D38)</f>
        <v>7929</v>
      </c>
      <c r="E52">
        <f t="shared" si="28"/>
        <v>7705</v>
      </c>
      <c r="F52">
        <f t="shared" si="28"/>
        <v>7827.333333333333</v>
      </c>
      <c r="G52">
        <f t="shared" si="28"/>
        <v>8231.3333333333339</v>
      </c>
      <c r="H52">
        <f t="shared" si="28"/>
        <v>8111</v>
      </c>
    </row>
    <row r="54" spans="1:24" ht="20.399999999999999" x14ac:dyDescent="0.3">
      <c r="A54" s="50"/>
      <c r="B54" s="36" t="s">
        <v>163</v>
      </c>
      <c r="C54" s="36" t="s">
        <v>180</v>
      </c>
      <c r="D54" s="36" t="s">
        <v>181</v>
      </c>
      <c r="E54" s="36" t="s">
        <v>184</v>
      </c>
      <c r="F54" s="36" t="s">
        <v>185</v>
      </c>
      <c r="G54" s="36" t="s">
        <v>186</v>
      </c>
      <c r="H54" s="36" t="s">
        <v>187</v>
      </c>
      <c r="I54" s="36"/>
      <c r="J54" s="48" t="s">
        <v>150</v>
      </c>
      <c r="L54" s="13" t="s">
        <v>139</v>
      </c>
      <c r="O54" s="14"/>
      <c r="P54" s="14" t="s">
        <v>140</v>
      </c>
      <c r="Q54" s="14"/>
      <c r="R54" s="14"/>
      <c r="S54" s="14"/>
      <c r="T54" s="14" t="s">
        <v>147</v>
      </c>
      <c r="U54" s="14"/>
      <c r="V54" s="14" t="s">
        <v>148</v>
      </c>
      <c r="W54" s="14" t="s">
        <v>141</v>
      </c>
      <c r="X54" s="14" t="s">
        <v>149</v>
      </c>
    </row>
    <row r="55" spans="1:24" ht="15.6" x14ac:dyDescent="0.3">
      <c r="A55" s="93">
        <v>1</v>
      </c>
      <c r="B55" s="93" t="s">
        <v>169</v>
      </c>
      <c r="C55" s="93">
        <v>15587</v>
      </c>
      <c r="D55" s="93">
        <v>14251</v>
      </c>
      <c r="E55" s="93">
        <v>13782</v>
      </c>
      <c r="F55" s="93">
        <v>14136</v>
      </c>
      <c r="G55" s="93">
        <v>14832</v>
      </c>
      <c r="H55" s="93">
        <v>14626</v>
      </c>
      <c r="I55" s="21"/>
      <c r="J55" s="21">
        <f>SUM(((C55-$C$50)^2)+(D55-$D$50)^2)+(E55-$E$50)^2</f>
        <v>612480240.1875</v>
      </c>
      <c r="K55" s="21">
        <f>SUM(((F55-$F$50)^2)+(G55-$G$50)^2)+(H55-$H$50)^2</f>
        <v>609423764</v>
      </c>
      <c r="L55" s="20">
        <f>SQRT((J55)+(K55))</f>
        <v>34955.743507862913</v>
      </c>
      <c r="M55" s="21"/>
      <c r="N55" s="21">
        <f>SQRT(((C55-$C$51)^2)+(D55-$D$51)^2)+(E55-$E$51)^2</f>
        <v>164372217.2161299</v>
      </c>
      <c r="O55" s="21">
        <f>SQRT(((+(F55-$F$51)^2)+(G55-$G$51)^2)+(H55-$H$51)^2)</f>
        <v>23591.2367516462</v>
      </c>
      <c r="P55" s="21">
        <f>SQRT(((N55)+(O55)))</f>
        <v>12821.692885609198</v>
      </c>
      <c r="Q55" s="21"/>
      <c r="R55" s="21">
        <f>SQRT(((C55-$C$52)^2)+(D55-$D$52)^2)+(E55-$E$52)^2</f>
        <v>36939317.319220059</v>
      </c>
      <c r="S55" s="19">
        <f>SQRT(((+(F55-$F$52)^2)+(G55-$G$52)^2)+(H55-$H$52)^2)</f>
        <v>11216.652823171249</v>
      </c>
      <c r="T55" s="21">
        <f>SQRT(((R55)+(S55)))</f>
        <v>6078.6950879315564</v>
      </c>
      <c r="U55" s="21"/>
      <c r="V55" s="21">
        <f>MIN(L55,P55,T55)</f>
        <v>6078.6950879315564</v>
      </c>
      <c r="W55" s="21" t="s">
        <v>162</v>
      </c>
      <c r="X55" s="37">
        <f>V55^2</f>
        <v>36950533.972043231</v>
      </c>
    </row>
    <row r="56" spans="1:24" ht="15.6" x14ac:dyDescent="0.3">
      <c r="A56" s="92">
        <v>2</v>
      </c>
      <c r="B56" s="92" t="s">
        <v>228</v>
      </c>
      <c r="C56" s="92">
        <v>369</v>
      </c>
      <c r="D56" s="92">
        <v>304</v>
      </c>
      <c r="E56" s="92">
        <v>339</v>
      </c>
      <c r="F56" s="92">
        <v>348</v>
      </c>
      <c r="G56" s="92">
        <v>339</v>
      </c>
      <c r="H56" s="92">
        <v>375</v>
      </c>
      <c r="I56" s="25"/>
      <c r="J56" s="39">
        <f t="shared" ref="J56:J67" si="29">SUM(((C56-$C$50)^2)+(D56-$D$50)^2)+(E56-$E$50)^2</f>
        <v>13962.1875</v>
      </c>
      <c r="K56" s="39">
        <f t="shared" ref="K56:K67" si="30">SUM(((F56-$F$50)^2)+(G56-$G$50)^2)+(H56-$H$50)^2</f>
        <v>16350</v>
      </c>
      <c r="L56" s="24">
        <f t="shared" ref="L56:L67" si="31">SQRT((J56)+(K56))</f>
        <v>174.10395601479019</v>
      </c>
      <c r="M56" s="25"/>
      <c r="N56" s="39">
        <f t="shared" ref="N56:N67" si="32">SQRT(((C56-$C$51)^2)+(D56-$D$51)^2)+(E56-$E$51)^2</f>
        <v>388954.207734789</v>
      </c>
      <c r="O56" s="39">
        <f t="shared" ref="O56:O67" si="33">SQRT(((+(F56-$F$51)^2)+(G56-$G$51)^2)+(H56-$H$51)^2)</f>
        <v>969.88356975922056</v>
      </c>
      <c r="P56" s="39">
        <f t="shared" ref="P56:P67" si="34">SQRT(((N56)+(O56)))</f>
        <v>624.43902128594448</v>
      </c>
      <c r="Q56" s="25"/>
      <c r="R56" s="39">
        <f t="shared" ref="R56:R67" si="35">SQRT(((C56-$C$52)^2)+(D56-$D$52)^2)+(E56-$E$52)^2</f>
        <v>54269210.10467834</v>
      </c>
      <c r="S56" s="23">
        <f t="shared" ref="S56:S67" si="36">SQRT(((+(F56-$F$52)^2)+(G56-$G$52)^2)+(H56-$H$52)^2)</f>
        <v>13344.476331259895</v>
      </c>
      <c r="T56" s="39">
        <f t="shared" ref="T56:T67" si="37">SQRT(((R56)+(S56)))</f>
        <v>7367.6695488471523</v>
      </c>
      <c r="U56" s="25"/>
      <c r="V56" s="39">
        <f t="shared" ref="V56:V67" si="38">MIN(L56,P56,T56)</f>
        <v>174.10395601479019</v>
      </c>
      <c r="W56" s="25" t="s">
        <v>161</v>
      </c>
      <c r="X56" s="37">
        <f t="shared" ref="X56:X67" si="39">V56^2</f>
        <v>30312.187499999996</v>
      </c>
    </row>
    <row r="57" spans="1:24" ht="15.6" x14ac:dyDescent="0.3">
      <c r="A57" s="93">
        <v>3</v>
      </c>
      <c r="B57" s="91" t="s">
        <v>170</v>
      </c>
      <c r="C57" s="91">
        <v>4655</v>
      </c>
      <c r="D57" s="91">
        <v>4178</v>
      </c>
      <c r="E57" s="91">
        <v>4111</v>
      </c>
      <c r="F57" s="91">
        <v>4282</v>
      </c>
      <c r="G57" s="91">
        <v>4193</v>
      </c>
      <c r="H57" s="91">
        <v>4157</v>
      </c>
      <c r="I57" s="28"/>
      <c r="J57" s="41">
        <f t="shared" si="29"/>
        <v>49203240.1875</v>
      </c>
      <c r="K57" s="41">
        <f t="shared" si="30"/>
        <v>46332562</v>
      </c>
      <c r="L57" s="27">
        <f t="shared" si="31"/>
        <v>9774.2417704648578</v>
      </c>
      <c r="M57" s="28"/>
      <c r="N57" s="41">
        <f t="shared" si="32"/>
        <v>9921153.3376775235</v>
      </c>
      <c r="O57" s="41">
        <f t="shared" si="33"/>
        <v>5711.4664905103155</v>
      </c>
      <c r="P57" s="41">
        <f t="shared" si="34"/>
        <v>3150.6927498834339</v>
      </c>
      <c r="Q57" s="28"/>
      <c r="R57" s="41">
        <f t="shared" si="35"/>
        <v>12922313.293380655</v>
      </c>
      <c r="S57" s="26">
        <f t="shared" si="36"/>
        <v>6671.7044715391557</v>
      </c>
      <c r="T57" s="41">
        <f t="shared" si="37"/>
        <v>3595.6897805361623</v>
      </c>
      <c r="U57" s="28"/>
      <c r="V57" s="41">
        <f t="shared" si="38"/>
        <v>3150.6927498834339</v>
      </c>
      <c r="W57" s="28" t="s">
        <v>160</v>
      </c>
      <c r="X57" s="39">
        <f t="shared" si="39"/>
        <v>9926864.8041680343</v>
      </c>
    </row>
    <row r="58" spans="1:24" ht="15.6" x14ac:dyDescent="0.3">
      <c r="A58" s="91">
        <v>4</v>
      </c>
      <c r="B58" s="91" t="s">
        <v>171</v>
      </c>
      <c r="C58" s="91">
        <v>793</v>
      </c>
      <c r="D58" s="91">
        <v>623</v>
      </c>
      <c r="E58" s="91">
        <v>810</v>
      </c>
      <c r="F58" s="91">
        <v>785</v>
      </c>
      <c r="G58" s="91">
        <v>659</v>
      </c>
      <c r="H58" s="91">
        <v>687</v>
      </c>
      <c r="I58" s="28"/>
      <c r="J58" s="41">
        <f t="shared" si="29"/>
        <v>681539.1875</v>
      </c>
      <c r="K58" s="41">
        <f t="shared" si="30"/>
        <v>565475</v>
      </c>
      <c r="L58" s="27">
        <f t="shared" si="31"/>
        <v>1116.6978944638518</v>
      </c>
      <c r="M58" s="28"/>
      <c r="N58" s="41">
        <f t="shared" si="32"/>
        <v>23407.542098489739</v>
      </c>
      <c r="O58" s="41">
        <f t="shared" si="33"/>
        <v>370.63657701611459</v>
      </c>
      <c r="P58" s="41">
        <f t="shared" si="34"/>
        <v>154.20174666814202</v>
      </c>
      <c r="Q58" s="28"/>
      <c r="R58" s="41">
        <f t="shared" si="35"/>
        <v>47551751.251929</v>
      </c>
      <c r="S58" s="26">
        <f t="shared" si="36"/>
        <v>12729.904433611782</v>
      </c>
      <c r="T58" s="41">
        <f t="shared" si="37"/>
        <v>6896.7007442952463</v>
      </c>
      <c r="U58" s="28"/>
      <c r="V58" s="41">
        <f t="shared" si="38"/>
        <v>154.20174666814202</v>
      </c>
      <c r="W58" s="28" t="s">
        <v>160</v>
      </c>
      <c r="X58" s="37">
        <f t="shared" si="39"/>
        <v>23778.178675505849</v>
      </c>
    </row>
    <row r="59" spans="1:24" ht="15.6" x14ac:dyDescent="0.3">
      <c r="A59" s="91">
        <v>5</v>
      </c>
      <c r="B59" s="91" t="s">
        <v>166</v>
      </c>
      <c r="C59" s="91">
        <v>1458</v>
      </c>
      <c r="D59" s="91">
        <v>1372</v>
      </c>
      <c r="E59" s="91">
        <v>1396</v>
      </c>
      <c r="F59" s="91">
        <v>1319</v>
      </c>
      <c r="G59" s="91">
        <v>1437</v>
      </c>
      <c r="H59" s="91">
        <v>1452</v>
      </c>
      <c r="I59" s="28"/>
      <c r="J59" s="21">
        <f t="shared" si="29"/>
        <v>3880263.1875</v>
      </c>
      <c r="K59" s="21">
        <f t="shared" si="30"/>
        <v>3778374</v>
      </c>
      <c r="L59" s="27">
        <f t="shared" si="31"/>
        <v>2767.4242875822274</v>
      </c>
      <c r="M59" s="28"/>
      <c r="N59" s="21">
        <f t="shared" si="32"/>
        <v>189056.45756870459</v>
      </c>
      <c r="O59" s="21">
        <f t="shared" si="33"/>
        <v>850.41899803698072</v>
      </c>
      <c r="P59" s="41">
        <f t="shared" si="34"/>
        <v>435.78306135821936</v>
      </c>
      <c r="Q59" s="28"/>
      <c r="R59" s="21">
        <f t="shared" si="35"/>
        <v>39813210.665210642</v>
      </c>
      <c r="S59" s="19">
        <f t="shared" si="36"/>
        <v>11526.649522832828</v>
      </c>
      <c r="T59" s="41">
        <f t="shared" si="37"/>
        <v>6310.6843776830956</v>
      </c>
      <c r="U59" s="28"/>
      <c r="V59" s="41">
        <f t="shared" si="38"/>
        <v>435.78306135821936</v>
      </c>
      <c r="W59" s="28" t="s">
        <v>160</v>
      </c>
      <c r="X59" s="37">
        <f t="shared" si="39"/>
        <v>189906.87656674159</v>
      </c>
    </row>
    <row r="60" spans="1:24" ht="15.6" x14ac:dyDescent="0.3">
      <c r="A60" s="91">
        <v>6</v>
      </c>
      <c r="B60" s="91" t="s">
        <v>168</v>
      </c>
      <c r="C60" s="91">
        <v>1059</v>
      </c>
      <c r="D60" s="91">
        <v>918</v>
      </c>
      <c r="E60" s="91">
        <v>940</v>
      </c>
      <c r="F60" s="91">
        <v>938</v>
      </c>
      <c r="G60" s="91">
        <v>910</v>
      </c>
      <c r="H60" s="91">
        <v>951</v>
      </c>
      <c r="I60" s="28"/>
      <c r="J60" s="41">
        <f t="shared" si="29"/>
        <v>1481559.6875</v>
      </c>
      <c r="K60" s="41">
        <f t="shared" si="30"/>
        <v>1275261</v>
      </c>
      <c r="L60" s="27">
        <f t="shared" si="31"/>
        <v>1660.3676362480689</v>
      </c>
      <c r="M60" s="28"/>
      <c r="N60" s="41">
        <f t="shared" si="32"/>
        <v>585.49124209616423</v>
      </c>
      <c r="O60" s="41">
        <f t="shared" si="33"/>
        <v>47.396964272221318</v>
      </c>
      <c r="P60" s="41">
        <f t="shared" si="34"/>
        <v>25.157269453746078</v>
      </c>
      <c r="Q60" s="28"/>
      <c r="R60" s="41">
        <f t="shared" si="35"/>
        <v>45775555.621864684</v>
      </c>
      <c r="S60" s="26">
        <f t="shared" si="36"/>
        <v>12342.221662065365</v>
      </c>
      <c r="T60" s="41">
        <f t="shared" si="37"/>
        <v>6766.6755385142233</v>
      </c>
      <c r="U60" s="28"/>
      <c r="V60" s="41">
        <f t="shared" si="38"/>
        <v>25.157269453746078</v>
      </c>
      <c r="W60" s="28" t="s">
        <v>160</v>
      </c>
      <c r="X60" s="37">
        <f t="shared" si="39"/>
        <v>632.88820636838545</v>
      </c>
    </row>
    <row r="61" spans="1:24" ht="15.6" x14ac:dyDescent="0.3">
      <c r="A61" s="91">
        <v>7</v>
      </c>
      <c r="B61" s="91" t="s">
        <v>182</v>
      </c>
      <c r="C61" s="91">
        <v>583</v>
      </c>
      <c r="D61" s="91">
        <v>610</v>
      </c>
      <c r="E61" s="91">
        <v>805</v>
      </c>
      <c r="F61" s="91">
        <v>575</v>
      </c>
      <c r="G61" s="91">
        <v>673</v>
      </c>
      <c r="H61" s="91">
        <v>699</v>
      </c>
      <c r="I61" s="28"/>
      <c r="J61" s="41">
        <f t="shared" si="29"/>
        <v>495923.1875</v>
      </c>
      <c r="K61" s="41">
        <f t="shared" si="30"/>
        <v>410091</v>
      </c>
      <c r="L61" s="27">
        <f t="shared" si="31"/>
        <v>951.84777538217736</v>
      </c>
      <c r="M61" s="28"/>
      <c r="N61" s="41">
        <f t="shared" si="32"/>
        <v>25114.858854399292</v>
      </c>
      <c r="O61" s="41">
        <f t="shared" si="33"/>
        <v>463.73426897547938</v>
      </c>
      <c r="P61" s="41">
        <f t="shared" si="34"/>
        <v>159.93308951988257</v>
      </c>
      <c r="Q61" s="28"/>
      <c r="R61" s="41">
        <f t="shared" si="35"/>
        <v>47620889.678849466</v>
      </c>
      <c r="S61" s="26">
        <f t="shared" si="36"/>
        <v>12832.088121407036</v>
      </c>
      <c r="T61" s="41">
        <f t="shared" si="37"/>
        <v>6901.718754554613</v>
      </c>
      <c r="U61" s="28"/>
      <c r="V61" s="41">
        <f t="shared" si="38"/>
        <v>159.93308951988257</v>
      </c>
      <c r="W61" s="28" t="s">
        <v>160</v>
      </c>
      <c r="X61" s="37">
        <f t="shared" si="39"/>
        <v>25578.593123374772</v>
      </c>
    </row>
    <row r="62" spans="1:24" ht="15.6" x14ac:dyDescent="0.3">
      <c r="A62" s="93">
        <v>8</v>
      </c>
      <c r="B62" s="93" t="s">
        <v>225</v>
      </c>
      <c r="C62" s="93">
        <v>5697</v>
      </c>
      <c r="D62" s="93">
        <v>5358</v>
      </c>
      <c r="E62" s="93">
        <v>5222</v>
      </c>
      <c r="F62" s="93">
        <v>5064</v>
      </c>
      <c r="G62" s="93">
        <v>5669</v>
      </c>
      <c r="H62" s="93">
        <v>5550</v>
      </c>
      <c r="I62" s="22"/>
      <c r="J62" s="21">
        <f t="shared" si="29"/>
        <v>79802603.6875</v>
      </c>
      <c r="K62" s="21">
        <f t="shared" si="30"/>
        <v>79640933</v>
      </c>
      <c r="L62" s="20">
        <f t="shared" si="31"/>
        <v>12627.095338497291</v>
      </c>
      <c r="M62" s="22"/>
      <c r="N62" s="21">
        <f t="shared" si="32"/>
        <v>18154118.53668182</v>
      </c>
      <c r="O62" s="21">
        <f t="shared" si="33"/>
        <v>7830.1832123449631</v>
      </c>
      <c r="P62" s="21">
        <f t="shared" si="34"/>
        <v>4261.6837892896465</v>
      </c>
      <c r="Q62" s="22"/>
      <c r="R62" s="21">
        <f t="shared" si="35"/>
        <v>6169201.6216417011</v>
      </c>
      <c r="S62" s="19">
        <f t="shared" si="36"/>
        <v>4556.3454897782085</v>
      </c>
      <c r="T62" s="21">
        <f t="shared" si="37"/>
        <v>2484.7048048272213</v>
      </c>
      <c r="U62" s="22"/>
      <c r="V62" s="21">
        <f t="shared" si="38"/>
        <v>2484.7048048272213</v>
      </c>
      <c r="W62" s="22" t="s">
        <v>162</v>
      </c>
      <c r="X62" s="37">
        <f t="shared" si="39"/>
        <v>6173757.9671314796</v>
      </c>
    </row>
    <row r="63" spans="1:24" ht="15.6" x14ac:dyDescent="0.3">
      <c r="A63" s="92">
        <v>9</v>
      </c>
      <c r="B63" s="92" t="s">
        <v>178</v>
      </c>
      <c r="C63" s="92">
        <v>412</v>
      </c>
      <c r="D63" s="92">
        <v>373</v>
      </c>
      <c r="E63" s="92">
        <v>393</v>
      </c>
      <c r="F63" s="92">
        <v>364</v>
      </c>
      <c r="G63" s="92">
        <v>409</v>
      </c>
      <c r="H63" s="92">
        <v>431</v>
      </c>
      <c r="I63" s="25"/>
      <c r="J63" s="39">
        <f t="shared" si="29"/>
        <v>44063.1875</v>
      </c>
      <c r="K63" s="39">
        <f t="shared" si="30"/>
        <v>43718</v>
      </c>
      <c r="L63" s="24">
        <f t="shared" si="31"/>
        <v>296.27890154379878</v>
      </c>
      <c r="M63" s="25"/>
      <c r="N63" s="39">
        <f t="shared" si="32"/>
        <v>324507.88384118432</v>
      </c>
      <c r="O63" s="39">
        <f t="shared" si="33"/>
        <v>887.97943231936529</v>
      </c>
      <c r="P63" s="39">
        <f t="shared" si="34"/>
        <v>570.43480194804351</v>
      </c>
      <c r="Q63" s="25"/>
      <c r="R63" s="39">
        <f t="shared" si="35"/>
        <v>53476519.749703906</v>
      </c>
      <c r="S63" s="23">
        <f t="shared" si="36"/>
        <v>13261.698353613017</v>
      </c>
      <c r="T63" s="39">
        <f t="shared" si="37"/>
        <v>7313.6708599756876</v>
      </c>
      <c r="U63" s="25"/>
      <c r="V63" s="39">
        <f t="shared" si="38"/>
        <v>296.27890154379878</v>
      </c>
      <c r="W63" s="25" t="s">
        <v>161</v>
      </c>
      <c r="X63" s="37">
        <f t="shared" si="39"/>
        <v>87781.187500000015</v>
      </c>
    </row>
    <row r="64" spans="1:24" ht="15.6" x14ac:dyDescent="0.3">
      <c r="A64" s="92">
        <v>10</v>
      </c>
      <c r="B64" s="92" t="s">
        <v>173</v>
      </c>
      <c r="C64" s="92">
        <v>180</v>
      </c>
      <c r="D64" s="92">
        <v>213</v>
      </c>
      <c r="E64" s="92">
        <v>194</v>
      </c>
      <c r="F64" s="92">
        <v>181</v>
      </c>
      <c r="G64" s="92">
        <v>224</v>
      </c>
      <c r="H64" s="92">
        <v>219</v>
      </c>
      <c r="I64" s="25"/>
      <c r="J64" s="39">
        <f t="shared" si="29"/>
        <v>18728.6875</v>
      </c>
      <c r="K64" s="39">
        <f t="shared" si="30"/>
        <v>16402</v>
      </c>
      <c r="L64" s="24">
        <f t="shared" si="31"/>
        <v>187.43182093764122</v>
      </c>
      <c r="M64" s="25"/>
      <c r="N64" s="39">
        <f t="shared" si="32"/>
        <v>590851.13361945865</v>
      </c>
      <c r="O64" s="39">
        <f t="shared" si="33"/>
        <v>1222.6748568427975</v>
      </c>
      <c r="P64" s="39">
        <f t="shared" si="34"/>
        <v>769.46332497156845</v>
      </c>
      <c r="Q64" s="25"/>
      <c r="R64" s="39">
        <f t="shared" si="35"/>
        <v>56426575.93151927</v>
      </c>
      <c r="S64" s="23">
        <f t="shared" si="36"/>
        <v>13596.59753598508</v>
      </c>
      <c r="T64" s="39">
        <f t="shared" si="37"/>
        <v>7512.6674709490007</v>
      </c>
      <c r="U64" s="25"/>
      <c r="V64" s="39">
        <f t="shared" si="38"/>
        <v>187.43182093764122</v>
      </c>
      <c r="W64" s="25" t="s">
        <v>161</v>
      </c>
      <c r="X64" s="39">
        <f t="shared" si="39"/>
        <v>35130.6875</v>
      </c>
    </row>
    <row r="65" spans="1:24" ht="15.6" x14ac:dyDescent="0.3">
      <c r="A65" s="91">
        <v>11</v>
      </c>
      <c r="B65" s="91" t="s">
        <v>177</v>
      </c>
      <c r="C65" s="91">
        <v>528</v>
      </c>
      <c r="D65" s="91">
        <v>521</v>
      </c>
      <c r="E65" s="91">
        <v>648</v>
      </c>
      <c r="F65" s="91">
        <v>557</v>
      </c>
      <c r="G65" s="91">
        <v>571</v>
      </c>
      <c r="H65" s="91">
        <v>571</v>
      </c>
      <c r="I65" s="28"/>
      <c r="J65" s="41">
        <f t="shared" si="29"/>
        <v>269155.6875</v>
      </c>
      <c r="K65" s="41">
        <f t="shared" si="30"/>
        <v>243923</v>
      </c>
      <c r="L65" s="27">
        <f t="shared" si="31"/>
        <v>716.29511201738626</v>
      </c>
      <c r="M65" s="28"/>
      <c r="N65" s="41">
        <f t="shared" si="32"/>
        <v>99158.809149613691</v>
      </c>
      <c r="O65" s="41">
        <f t="shared" si="33"/>
        <v>602.10697185430058</v>
      </c>
      <c r="P65" s="41">
        <f t="shared" si="34"/>
        <v>315.84951499324484</v>
      </c>
      <c r="Q65" s="28"/>
      <c r="R65" s="41">
        <f t="shared" si="35"/>
        <v>49812239.259328656</v>
      </c>
      <c r="S65" s="26">
        <f t="shared" si="36"/>
        <v>12976.519315885735</v>
      </c>
      <c r="T65" s="41">
        <f t="shared" si="37"/>
        <v>7058.6978812415919</v>
      </c>
      <c r="U65" s="28"/>
      <c r="V65" s="41">
        <f t="shared" si="38"/>
        <v>315.84951499324484</v>
      </c>
      <c r="W65" s="28" t="s">
        <v>160</v>
      </c>
      <c r="X65" s="37">
        <f t="shared" si="39"/>
        <v>99760.916121467992</v>
      </c>
    </row>
    <row r="66" spans="1:24" ht="15.6" x14ac:dyDescent="0.3">
      <c r="A66" s="92">
        <v>12</v>
      </c>
      <c r="B66" s="92" t="s">
        <v>174</v>
      </c>
      <c r="C66" s="92">
        <v>162</v>
      </c>
      <c r="D66" s="92">
        <v>157</v>
      </c>
      <c r="E66" s="92">
        <v>165</v>
      </c>
      <c r="F66" s="92">
        <v>155</v>
      </c>
      <c r="G66" s="92">
        <v>164</v>
      </c>
      <c r="H66" s="92">
        <v>167</v>
      </c>
      <c r="I66" s="25"/>
      <c r="J66" s="39">
        <f t="shared" si="29"/>
        <v>36684.1875</v>
      </c>
      <c r="K66" s="39">
        <f t="shared" si="30"/>
        <v>43010</v>
      </c>
      <c r="L66" s="24">
        <f t="shared" si="31"/>
        <v>282.30158961649505</v>
      </c>
      <c r="M66" s="25"/>
      <c r="N66" s="39">
        <f t="shared" si="32"/>
        <v>636286.24500720843</v>
      </c>
      <c r="O66" s="39">
        <f t="shared" si="33"/>
        <v>1302.3260493781459</v>
      </c>
      <c r="P66" s="39">
        <f t="shared" si="34"/>
        <v>798.49143455430169</v>
      </c>
      <c r="Q66" s="25"/>
      <c r="R66" s="39">
        <f t="shared" si="35"/>
        <v>56863105.993921041</v>
      </c>
      <c r="S66" s="23">
        <f t="shared" si="36"/>
        <v>13676.757725750971</v>
      </c>
      <c r="T66" s="39">
        <f t="shared" si="37"/>
        <v>7541.6697588562438</v>
      </c>
      <c r="U66" s="25"/>
      <c r="V66" s="39">
        <f t="shared" si="38"/>
        <v>282.30158961649505</v>
      </c>
      <c r="W66" s="25" t="s">
        <v>161</v>
      </c>
      <c r="X66" s="37">
        <f t="shared" si="39"/>
        <v>79694.187499999985</v>
      </c>
    </row>
    <row r="67" spans="1:24" ht="15.6" x14ac:dyDescent="0.3">
      <c r="A67" s="91">
        <v>13</v>
      </c>
      <c r="B67" s="91" t="s">
        <v>179</v>
      </c>
      <c r="C67" s="91">
        <v>1397</v>
      </c>
      <c r="D67" s="91">
        <v>1175</v>
      </c>
      <c r="E67" s="91">
        <v>1173</v>
      </c>
      <c r="F67" s="91">
        <v>1197</v>
      </c>
      <c r="G67" s="91">
        <v>1240</v>
      </c>
      <c r="H67" s="91">
        <v>1228</v>
      </c>
      <c r="I67" s="28"/>
      <c r="J67" s="41">
        <f t="shared" si="29"/>
        <v>2890489.6875</v>
      </c>
      <c r="K67" s="41">
        <f t="shared" si="30"/>
        <v>2653061</v>
      </c>
      <c r="L67" s="27">
        <f t="shared" si="31"/>
        <v>2354.4746096528625</v>
      </c>
      <c r="M67" s="28"/>
      <c r="N67" s="41">
        <f t="shared" si="32"/>
        <v>45046.109962029121</v>
      </c>
      <c r="O67" s="41">
        <f t="shared" si="33"/>
        <v>533.60985019227508</v>
      </c>
      <c r="P67" s="41">
        <f t="shared" si="34"/>
        <v>213.49407441945877</v>
      </c>
      <c r="Q67" s="28"/>
      <c r="R67" s="41">
        <f t="shared" si="35"/>
        <v>42676932.044700027</v>
      </c>
      <c r="S67" s="26">
        <f t="shared" si="36"/>
        <v>11841.273195433374</v>
      </c>
      <c r="T67" s="41">
        <f t="shared" si="37"/>
        <v>6533.6646162697589</v>
      </c>
      <c r="U67" s="28"/>
      <c r="V67" s="41">
        <f t="shared" si="38"/>
        <v>213.49407441945877</v>
      </c>
      <c r="W67" s="28" t="s">
        <v>160</v>
      </c>
      <c r="X67" s="37">
        <f t="shared" si="39"/>
        <v>45579.719812221396</v>
      </c>
    </row>
    <row r="68" spans="1:24" ht="15.6" x14ac:dyDescent="0.3">
      <c r="A68" s="23"/>
      <c r="B68" s="38"/>
      <c r="C68" s="23"/>
      <c r="D68" s="23"/>
      <c r="E68" s="23"/>
      <c r="F68" s="23"/>
      <c r="G68" s="23"/>
      <c r="H68" s="23"/>
      <c r="I68" s="25"/>
      <c r="J68" s="39"/>
      <c r="K68" s="39"/>
      <c r="L68" s="24"/>
      <c r="M68" s="39"/>
      <c r="N68" s="39"/>
      <c r="O68" s="39"/>
      <c r="P68" s="39"/>
      <c r="Q68" s="39"/>
      <c r="R68" s="39"/>
      <c r="S68" s="23"/>
      <c r="T68" s="39"/>
      <c r="U68" s="25"/>
      <c r="V68" s="39"/>
      <c r="W68" s="25"/>
      <c r="X68" s="39"/>
    </row>
    <row r="69" spans="1:24" ht="15.6" x14ac:dyDescent="0.3">
      <c r="A69" s="18"/>
      <c r="B69" s="94"/>
      <c r="C69" s="18"/>
      <c r="D69" s="18"/>
      <c r="E69" s="18"/>
      <c r="F69" s="18"/>
      <c r="G69" s="18"/>
      <c r="H69" s="18"/>
      <c r="I69" s="25"/>
      <c r="J69" s="39"/>
      <c r="K69" s="39"/>
      <c r="L69" s="24"/>
      <c r="M69" s="39"/>
      <c r="N69" s="39"/>
      <c r="O69" s="39"/>
      <c r="P69" s="39"/>
      <c r="Q69" s="39"/>
      <c r="R69" s="39"/>
      <c r="S69" s="23"/>
      <c r="T69" s="39"/>
      <c r="U69" s="25"/>
      <c r="V69" s="39"/>
      <c r="W69" s="25"/>
      <c r="X69" s="39"/>
    </row>
    <row r="72" spans="1:24" ht="15.6" x14ac:dyDescent="0.3">
      <c r="B72" s="34"/>
      <c r="C72" t="s">
        <v>156</v>
      </c>
      <c r="D72">
        <f>SUM(X55:X67)</f>
        <v>53669312.165848419</v>
      </c>
      <c r="J72" s="16"/>
      <c r="K72" s="15"/>
    </row>
    <row r="73" spans="1:24" ht="15.6" x14ac:dyDescent="0.3">
      <c r="B73" s="34"/>
      <c r="C73" s="17" t="s">
        <v>195</v>
      </c>
      <c r="D73" s="17" t="s">
        <v>196</v>
      </c>
      <c r="E73" s="17" t="s">
        <v>197</v>
      </c>
      <c r="F73" s="17" t="s">
        <v>200</v>
      </c>
      <c r="G73" s="17" t="s">
        <v>201</v>
      </c>
      <c r="H73" s="17" t="s">
        <v>199</v>
      </c>
      <c r="J73" s="16"/>
      <c r="K73" s="15" t="s">
        <v>157</v>
      </c>
      <c r="L73" s="164" t="s">
        <v>214</v>
      </c>
      <c r="M73" s="165"/>
      <c r="N73" s="165"/>
      <c r="O73" s="165"/>
      <c r="P73" s="165"/>
      <c r="Q73" s="165"/>
      <c r="R73" s="165"/>
    </row>
    <row r="74" spans="1:24" x14ac:dyDescent="0.3">
      <c r="B74" t="s">
        <v>157</v>
      </c>
      <c r="C74">
        <f>AVERAGE(C56,C63:C64,C66)</f>
        <v>280.75</v>
      </c>
      <c r="D74">
        <f>AVERAGE(D56,D63:D64,D66)</f>
        <v>261.75</v>
      </c>
      <c r="E74">
        <f>AVERAGE(E56,E63:E64,E66)</f>
        <v>272.75</v>
      </c>
      <c r="F74">
        <f t="shared" ref="F74:H74" si="40">AVERAGE(F56,F63:F64,F66)</f>
        <v>262</v>
      </c>
      <c r="G74">
        <f t="shared" si="40"/>
        <v>284</v>
      </c>
      <c r="H74">
        <f t="shared" si="40"/>
        <v>298</v>
      </c>
      <c r="K74" t="s">
        <v>158</v>
      </c>
      <c r="L74" s="164" t="s">
        <v>213</v>
      </c>
      <c r="M74" s="165"/>
      <c r="N74" s="165"/>
      <c r="O74" s="165"/>
      <c r="P74" s="165"/>
      <c r="Q74" s="165"/>
      <c r="R74" s="165"/>
    </row>
    <row r="75" spans="1:24" x14ac:dyDescent="0.3">
      <c r="B75" t="s">
        <v>158</v>
      </c>
      <c r="C75">
        <f>AVERAGE(C57:C61,C65,C67)</f>
        <v>1496.1428571428571</v>
      </c>
      <c r="D75">
        <f>AVERAGE(D57:D61,D65,D67)</f>
        <v>1342.4285714285713</v>
      </c>
      <c r="E75">
        <f>AVERAGE(E57:E61,E65,E67)</f>
        <v>1411.8571428571429</v>
      </c>
      <c r="F75">
        <f t="shared" ref="F75:H75" si="41">AVERAGE(F57:F61,F65,F67)</f>
        <v>1379</v>
      </c>
      <c r="G75">
        <f t="shared" si="41"/>
        <v>1383.2857142857142</v>
      </c>
      <c r="H75">
        <f t="shared" si="41"/>
        <v>1392.1428571428571</v>
      </c>
      <c r="K75" t="s">
        <v>159</v>
      </c>
      <c r="L75" s="164" t="s">
        <v>202</v>
      </c>
      <c r="M75" s="165"/>
      <c r="N75" s="165"/>
      <c r="O75" s="165"/>
      <c r="P75" s="165"/>
      <c r="Q75" s="165"/>
      <c r="R75" s="165"/>
    </row>
    <row r="76" spans="1:24" x14ac:dyDescent="0.3">
      <c r="B76" t="s">
        <v>159</v>
      </c>
      <c r="C76">
        <f>AVERAGE(C55,C62)</f>
        <v>10642</v>
      </c>
      <c r="D76">
        <f t="shared" ref="D76:H76" si="42">AVERAGE(D55,D62)</f>
        <v>9804.5</v>
      </c>
      <c r="E76">
        <f t="shared" si="42"/>
        <v>9502</v>
      </c>
      <c r="F76">
        <f t="shared" si="42"/>
        <v>9600</v>
      </c>
      <c r="G76">
        <f t="shared" si="42"/>
        <v>10250.5</v>
      </c>
      <c r="H76">
        <f t="shared" si="42"/>
        <v>10088</v>
      </c>
    </row>
    <row r="78" spans="1:24" ht="20.399999999999999" x14ac:dyDescent="0.3">
      <c r="A78" s="50"/>
      <c r="B78" s="36" t="s">
        <v>163</v>
      </c>
      <c r="C78" s="36" t="s">
        <v>180</v>
      </c>
      <c r="D78" s="36" t="s">
        <v>181</v>
      </c>
      <c r="E78" s="36" t="s">
        <v>184</v>
      </c>
      <c r="F78" s="36" t="s">
        <v>185</v>
      </c>
      <c r="G78" s="36" t="s">
        <v>186</v>
      </c>
      <c r="H78" s="36" t="s">
        <v>187</v>
      </c>
      <c r="I78" s="36"/>
      <c r="J78" s="12"/>
      <c r="L78" s="30" t="s">
        <v>139</v>
      </c>
      <c r="O78" s="14"/>
      <c r="P78" s="14" t="s">
        <v>140</v>
      </c>
      <c r="Q78" s="14"/>
      <c r="R78" s="14"/>
      <c r="S78" s="14"/>
      <c r="T78" s="14" t="s">
        <v>147</v>
      </c>
      <c r="U78" s="14"/>
      <c r="V78" s="14" t="s">
        <v>148</v>
      </c>
      <c r="W78" s="14" t="s">
        <v>141</v>
      </c>
      <c r="X78" s="14" t="s">
        <v>149</v>
      </c>
    </row>
    <row r="79" spans="1:24" ht="15.6" x14ac:dyDescent="0.3">
      <c r="A79" s="93">
        <v>1</v>
      </c>
      <c r="B79" s="93" t="s">
        <v>169</v>
      </c>
      <c r="C79" s="93">
        <v>15587</v>
      </c>
      <c r="D79" s="93">
        <v>14251</v>
      </c>
      <c r="E79" s="93">
        <v>13782</v>
      </c>
      <c r="F79" s="93">
        <v>14136</v>
      </c>
      <c r="G79" s="93">
        <v>14832</v>
      </c>
      <c r="H79" s="93">
        <v>14626</v>
      </c>
      <c r="I79" s="21"/>
      <c r="J79" s="21">
        <f>SQRT(((C79-$C$74)^2)+(D79-$D$74)^2)+(E79-$E$74)^2</f>
        <v>182520571.53136149</v>
      </c>
      <c r="K79" s="21">
        <f>SQRT(((F79-$F$74)^2)+(G79-$G$74)^2)+(H79-$H$74)^2</f>
        <v>205311687.03907374</v>
      </c>
      <c r="L79" s="20">
        <f t="shared" ref="L79:L91" si="43">SQRT((J79)+(K79))</f>
        <v>19693.457252865359</v>
      </c>
      <c r="M79" s="21"/>
      <c r="N79" s="21">
        <f>SQRT(((C79-$C$75)^2)+(D79-$D$75)^2)+(E79-$E$75)^2</f>
        <v>153039544.08035836</v>
      </c>
      <c r="O79" s="21">
        <f>SQRT(((+(F79-$F$75)^2)+(G79-$G$75)^2)+(H79-$H$75)^2)</f>
        <v>22775.950909156934</v>
      </c>
      <c r="P79" s="21">
        <f>SQRT(((N79)+(O79)))</f>
        <v>12371.83575833706</v>
      </c>
      <c r="Q79" s="21"/>
      <c r="R79" s="21">
        <f t="shared" ref="R79:R91" si="44">SQRT(((C79-$C$76)^2)+(D79-$D$76)^2)+(E79-$E$76)^2</f>
        <v>18325050.141896982</v>
      </c>
      <c r="S79" s="19">
        <f>SQRT(((+(F79-$F$76)^2)+(G79-$G$76)^2)+(H79-$H$76)^2)</f>
        <v>7884.0904516627661</v>
      </c>
      <c r="T79" s="21">
        <f>SQRT(((R79)+(S79)))</f>
        <v>4281.6975876804572</v>
      </c>
      <c r="U79" s="21"/>
      <c r="V79" s="21">
        <f>MIN(L79,P79,T79)</f>
        <v>4281.6975876804572</v>
      </c>
      <c r="W79" s="21" t="s">
        <v>162</v>
      </c>
      <c r="X79" s="37">
        <f>V79^2</f>
        <v>18332934.232348647</v>
      </c>
    </row>
    <row r="80" spans="1:24" ht="15.6" x14ac:dyDescent="0.3">
      <c r="A80" s="92">
        <v>2</v>
      </c>
      <c r="B80" s="92" t="s">
        <v>228</v>
      </c>
      <c r="C80" s="92">
        <v>369</v>
      </c>
      <c r="D80" s="92">
        <v>304</v>
      </c>
      <c r="E80" s="92">
        <v>339</v>
      </c>
      <c r="F80" s="92">
        <v>348</v>
      </c>
      <c r="G80" s="92">
        <v>339</v>
      </c>
      <c r="H80" s="92">
        <v>375</v>
      </c>
      <c r="I80" s="25"/>
      <c r="J80" s="39">
        <f t="shared" ref="J80:J91" si="45">SQRT(((C80-$C$74)^2)+(D80-$D$74)^2)+(E80-$E$74)^2</f>
        <v>4486.9048476823809</v>
      </c>
      <c r="K80" s="39">
        <f t="shared" ref="K80:K91" si="46">SQRT(((F80-$F$74)^2)+(G80-$G$74)^2)+(H80-$H$74)^2</f>
        <v>6031.0832993197218</v>
      </c>
      <c r="L80" s="24">
        <f t="shared" si="43"/>
        <v>102.55724326931815</v>
      </c>
      <c r="M80" s="39"/>
      <c r="N80" s="39">
        <f t="shared" ref="N80:N91" si="47">SQRT(((C80-$C$75)^2)+(D80-$D$75)^2)+(E80-$E$75)^2</f>
        <v>1152555.0235840948</v>
      </c>
      <c r="O80" s="39">
        <f t="shared" ref="O80:O91" si="48">SQRT(((+(F80-$F$75)^2)+(G80-$G$75)^2)+(H80-$H$75)^2)</f>
        <v>1785.5176406011672</v>
      </c>
      <c r="P80" s="39">
        <f t="shared" ref="P80:P91" si="49">SQRT(((N80)+(O80)))</f>
        <v>1074.4024112150419</v>
      </c>
      <c r="Q80" s="39"/>
      <c r="R80" s="39">
        <f t="shared" si="44"/>
        <v>83974561.641968191</v>
      </c>
      <c r="S80" s="23">
        <f t="shared" ref="S80:S91" si="50">SQRT(((+(F80-$F$76)^2)+(G80-$G$76)^2)+(H80-$H$76)^2)</f>
        <v>16678.720132252354</v>
      </c>
      <c r="T80" s="39">
        <f t="shared" ref="T80:T91" si="51">SQRT(((R80)+(S80)))</f>
        <v>9164.6735000271801</v>
      </c>
      <c r="U80" s="25"/>
      <c r="V80" s="39">
        <f t="shared" ref="V80:V91" si="52">MIN(L80,P80,T80)</f>
        <v>102.55724326931815</v>
      </c>
      <c r="W80" s="25" t="s">
        <v>161</v>
      </c>
      <c r="X80" s="37">
        <f t="shared" ref="X80:X91" si="53">V80^2</f>
        <v>10517.988147002103</v>
      </c>
    </row>
    <row r="81" spans="1:24" ht="15.6" x14ac:dyDescent="0.3">
      <c r="A81" s="93">
        <v>3</v>
      </c>
      <c r="B81" s="91" t="s">
        <v>170</v>
      </c>
      <c r="C81" s="91">
        <v>4655</v>
      </c>
      <c r="D81" s="91">
        <v>4178</v>
      </c>
      <c r="E81" s="91">
        <v>4111</v>
      </c>
      <c r="F81" s="91">
        <v>4282</v>
      </c>
      <c r="G81" s="91">
        <v>4193</v>
      </c>
      <c r="H81" s="91">
        <v>4157</v>
      </c>
      <c r="I81" s="28"/>
      <c r="J81" s="41">
        <f t="shared" si="45"/>
        <v>14738034.269967379</v>
      </c>
      <c r="K81" s="41">
        <f t="shared" si="46"/>
        <v>14897488.199033385</v>
      </c>
      <c r="L81" s="27">
        <f t="shared" si="43"/>
        <v>5443.8518044671973</v>
      </c>
      <c r="M81" s="41"/>
      <c r="N81" s="41">
        <f t="shared" si="47"/>
        <v>7289617.0241317535</v>
      </c>
      <c r="O81" s="41">
        <f t="shared" si="48"/>
        <v>4895.5427061516993</v>
      </c>
      <c r="P81" s="41">
        <f t="shared" si="49"/>
        <v>2700.8355312454523</v>
      </c>
      <c r="Q81" s="41"/>
      <c r="R81" s="41">
        <f t="shared" si="44"/>
        <v>29071096.940070983</v>
      </c>
      <c r="S81" s="26">
        <f t="shared" si="50"/>
        <v>10007.556707308733</v>
      </c>
      <c r="T81" s="41">
        <f t="shared" si="51"/>
        <v>5392.6899129078702</v>
      </c>
      <c r="U81" s="28"/>
      <c r="V81" s="41">
        <f t="shared" si="52"/>
        <v>2700.8355312454523</v>
      </c>
      <c r="W81" s="28" t="s">
        <v>160</v>
      </c>
      <c r="X81" s="39">
        <f t="shared" si="53"/>
        <v>7294512.566837905</v>
      </c>
    </row>
    <row r="82" spans="1:24" ht="15.6" x14ac:dyDescent="0.3">
      <c r="A82" s="91">
        <v>4</v>
      </c>
      <c r="B82" s="91" t="s">
        <v>171</v>
      </c>
      <c r="C82" s="91">
        <v>793</v>
      </c>
      <c r="D82" s="91">
        <v>623</v>
      </c>
      <c r="E82" s="91">
        <v>810</v>
      </c>
      <c r="F82" s="91">
        <v>785</v>
      </c>
      <c r="G82" s="91">
        <v>659</v>
      </c>
      <c r="H82" s="91">
        <v>687</v>
      </c>
      <c r="I82" s="28"/>
      <c r="J82" s="41">
        <f t="shared" si="45"/>
        <v>289264.38115399808</v>
      </c>
      <c r="K82" s="41">
        <f t="shared" si="46"/>
        <v>151964.54797800942</v>
      </c>
      <c r="L82" s="27">
        <f t="shared" si="43"/>
        <v>664.25065233841326</v>
      </c>
      <c r="M82" s="41"/>
      <c r="N82" s="41">
        <f t="shared" si="47"/>
        <v>363237.9962264307</v>
      </c>
      <c r="O82" s="41">
        <f t="shared" si="48"/>
        <v>1172.4556473052442</v>
      </c>
      <c r="P82" s="41">
        <f t="shared" si="49"/>
        <v>603.66418800003032</v>
      </c>
      <c r="Q82" s="41"/>
      <c r="R82" s="41">
        <f t="shared" si="44"/>
        <v>75564328.870710477</v>
      </c>
      <c r="S82" s="26">
        <f t="shared" si="50"/>
        <v>16064.865335570043</v>
      </c>
      <c r="T82" s="41">
        <f t="shared" si="51"/>
        <v>8693.6985073124106</v>
      </c>
      <c r="U82" s="28"/>
      <c r="V82" s="41">
        <f t="shared" si="52"/>
        <v>603.66418800003032</v>
      </c>
      <c r="W82" s="28" t="s">
        <v>160</v>
      </c>
      <c r="X82" s="37">
        <f t="shared" si="53"/>
        <v>364410.45187373593</v>
      </c>
    </row>
    <row r="83" spans="1:24" ht="15.6" x14ac:dyDescent="0.3">
      <c r="A83" s="91">
        <v>5</v>
      </c>
      <c r="B83" s="91" t="s">
        <v>166</v>
      </c>
      <c r="C83" s="91">
        <v>1458</v>
      </c>
      <c r="D83" s="91">
        <v>1372</v>
      </c>
      <c r="E83" s="91">
        <v>1396</v>
      </c>
      <c r="F83" s="91">
        <v>1319</v>
      </c>
      <c r="G83" s="91">
        <v>1437</v>
      </c>
      <c r="H83" s="91">
        <v>1452</v>
      </c>
      <c r="I83" s="28"/>
      <c r="J83" s="41">
        <f t="shared" si="45"/>
        <v>1263308.7629279445</v>
      </c>
      <c r="K83" s="41">
        <f t="shared" si="46"/>
        <v>1333280.1796572006</v>
      </c>
      <c r="L83" s="27">
        <f t="shared" si="43"/>
        <v>1611.3934785101821</v>
      </c>
      <c r="M83" s="41"/>
      <c r="N83" s="41">
        <f t="shared" si="47"/>
        <v>299.71228800283995</v>
      </c>
      <c r="O83" s="41">
        <f t="shared" si="48"/>
        <v>100.33993243378399</v>
      </c>
      <c r="P83" s="41">
        <f t="shared" si="49"/>
        <v>20.001305468309411</v>
      </c>
      <c r="Q83" s="41"/>
      <c r="R83" s="41">
        <f t="shared" si="44"/>
        <v>65719704.075723626</v>
      </c>
      <c r="S83" s="26">
        <f t="shared" si="50"/>
        <v>14860.458917880027</v>
      </c>
      <c r="T83" s="41">
        <f t="shared" si="51"/>
        <v>8107.6855226779426</v>
      </c>
      <c r="U83" s="28"/>
      <c r="V83" s="41">
        <f t="shared" si="52"/>
        <v>20.001305468309411</v>
      </c>
      <c r="W83" s="28" t="s">
        <v>160</v>
      </c>
      <c r="X83" s="37">
        <f t="shared" si="53"/>
        <v>400.05222043662394</v>
      </c>
    </row>
    <row r="84" spans="1:24" ht="15.6" x14ac:dyDescent="0.3">
      <c r="A84" s="91">
        <v>6</v>
      </c>
      <c r="B84" s="91" t="s">
        <v>168</v>
      </c>
      <c r="C84" s="91">
        <v>1059</v>
      </c>
      <c r="D84" s="91">
        <v>918</v>
      </c>
      <c r="E84" s="91">
        <v>940</v>
      </c>
      <c r="F84" s="91">
        <v>938</v>
      </c>
      <c r="G84" s="91">
        <v>910</v>
      </c>
      <c r="H84" s="91">
        <v>951</v>
      </c>
      <c r="I84" s="28"/>
      <c r="J84" s="41">
        <f t="shared" si="45"/>
        <v>446240.56894644327</v>
      </c>
      <c r="K84" s="41">
        <f t="shared" si="46"/>
        <v>427330.33164495748</v>
      </c>
      <c r="L84" s="27">
        <f t="shared" si="43"/>
        <v>934.65014876765554</v>
      </c>
      <c r="M84" s="41"/>
      <c r="N84" s="41">
        <f t="shared" si="47"/>
        <v>223258.45259706563</v>
      </c>
      <c r="O84" s="41">
        <f t="shared" si="48"/>
        <v>782.99897046873684</v>
      </c>
      <c r="P84" s="41">
        <f t="shared" si="49"/>
        <v>473.33017183308141</v>
      </c>
      <c r="Q84" s="41"/>
      <c r="R84" s="41">
        <f t="shared" si="44"/>
        <v>73320913.191683114</v>
      </c>
      <c r="S84" s="26">
        <f t="shared" si="50"/>
        <v>15676.732862749177</v>
      </c>
      <c r="T84" s="41">
        <f t="shared" si="51"/>
        <v>8563.6785276273586</v>
      </c>
      <c r="U84" s="28"/>
      <c r="V84" s="41">
        <f t="shared" si="52"/>
        <v>473.33017183308141</v>
      </c>
      <c r="W84" s="28" t="s">
        <v>160</v>
      </c>
      <c r="X84" s="37">
        <f t="shared" si="53"/>
        <v>224041.45156753439</v>
      </c>
    </row>
    <row r="85" spans="1:24" ht="15.6" x14ac:dyDescent="0.3">
      <c r="A85" s="91">
        <v>7</v>
      </c>
      <c r="B85" s="91" t="s">
        <v>182</v>
      </c>
      <c r="C85" s="91">
        <v>583</v>
      </c>
      <c r="D85" s="91">
        <v>610</v>
      </c>
      <c r="E85" s="91">
        <v>805</v>
      </c>
      <c r="F85" s="91">
        <v>575</v>
      </c>
      <c r="G85" s="91">
        <v>673</v>
      </c>
      <c r="H85" s="91">
        <v>699</v>
      </c>
      <c r="I85" s="28"/>
      <c r="J85" s="41">
        <f t="shared" si="45"/>
        <v>283751.18409459299</v>
      </c>
      <c r="K85" s="41">
        <f t="shared" si="46"/>
        <v>161300.28949518289</v>
      </c>
      <c r="L85" s="27">
        <f t="shared" si="43"/>
        <v>667.12178317738642</v>
      </c>
      <c r="M85" s="41"/>
      <c r="N85" s="41">
        <f t="shared" si="47"/>
        <v>369446.18206811202</v>
      </c>
      <c r="O85" s="41">
        <f t="shared" si="48"/>
        <v>1277.2504908304129</v>
      </c>
      <c r="P85" s="41">
        <f t="shared" si="49"/>
        <v>608.8706205417883</v>
      </c>
      <c r="Q85" s="41"/>
      <c r="R85" s="41">
        <f t="shared" si="44"/>
        <v>75651436.997330859</v>
      </c>
      <c r="S85" s="26">
        <f t="shared" si="50"/>
        <v>16165.780285838355</v>
      </c>
      <c r="T85" s="41">
        <f t="shared" si="51"/>
        <v>8698.712708074494</v>
      </c>
      <c r="U85" s="28"/>
      <c r="V85" s="41">
        <f t="shared" si="52"/>
        <v>608.8706205417883</v>
      </c>
      <c r="W85" s="28" t="s">
        <v>160</v>
      </c>
      <c r="X85" s="37">
        <f t="shared" si="53"/>
        <v>370723.43255894235</v>
      </c>
    </row>
    <row r="86" spans="1:24" ht="15.6" x14ac:dyDescent="0.3">
      <c r="A86" s="91">
        <v>8</v>
      </c>
      <c r="B86" s="91" t="s">
        <v>225</v>
      </c>
      <c r="C86" s="91">
        <v>5697</v>
      </c>
      <c r="D86" s="91">
        <v>5358</v>
      </c>
      <c r="E86" s="91">
        <v>5222</v>
      </c>
      <c r="F86" s="91">
        <v>5064</v>
      </c>
      <c r="G86" s="91">
        <v>5669</v>
      </c>
      <c r="H86" s="91">
        <v>5550</v>
      </c>
      <c r="I86" s="28"/>
      <c r="J86" s="41">
        <f t="shared" si="45"/>
        <v>24502512.465627309</v>
      </c>
      <c r="K86" s="41">
        <f t="shared" si="46"/>
        <v>27590719.083436802</v>
      </c>
      <c r="L86" s="27">
        <f t="shared" si="43"/>
        <v>7217.564100793571</v>
      </c>
      <c r="M86" s="41"/>
      <c r="N86" s="41">
        <f t="shared" si="47"/>
        <v>14522999.961265072</v>
      </c>
      <c r="O86" s="41">
        <f t="shared" si="48"/>
        <v>7016.7191734587523</v>
      </c>
      <c r="P86" s="41">
        <f t="shared" si="49"/>
        <v>3811.8258984951726</v>
      </c>
      <c r="Q86" s="41"/>
      <c r="R86" s="41">
        <f t="shared" si="44"/>
        <v>18325050.141896982</v>
      </c>
      <c r="S86" s="26">
        <f t="shared" si="50"/>
        <v>7884.0904516627661</v>
      </c>
      <c r="T86" s="41">
        <f t="shared" si="51"/>
        <v>4281.6975876804572</v>
      </c>
      <c r="U86" s="28"/>
      <c r="V86" s="41">
        <f t="shared" si="52"/>
        <v>3811.8258984951726</v>
      </c>
      <c r="W86" s="28" t="s">
        <v>160</v>
      </c>
      <c r="X86" s="37">
        <f t="shared" si="53"/>
        <v>14530016.68043853</v>
      </c>
    </row>
    <row r="87" spans="1:24" ht="15.6" x14ac:dyDescent="0.3">
      <c r="A87" s="92">
        <v>9</v>
      </c>
      <c r="B87" s="92" t="s">
        <v>178</v>
      </c>
      <c r="C87" s="92">
        <v>412</v>
      </c>
      <c r="D87" s="92">
        <v>373</v>
      </c>
      <c r="E87" s="92">
        <v>393</v>
      </c>
      <c r="F87" s="92">
        <v>364</v>
      </c>
      <c r="G87" s="92">
        <v>409</v>
      </c>
      <c r="H87" s="92">
        <v>431</v>
      </c>
      <c r="I87" s="25"/>
      <c r="J87" s="39">
        <f t="shared" si="45"/>
        <v>14632.118086947939</v>
      </c>
      <c r="K87" s="39">
        <f t="shared" si="46"/>
        <v>17850.335055087231</v>
      </c>
      <c r="L87" s="24">
        <f t="shared" si="43"/>
        <v>180.22889097487996</v>
      </c>
      <c r="M87" s="39"/>
      <c r="N87" s="39">
        <f t="shared" si="47"/>
        <v>1039524.2356533447</v>
      </c>
      <c r="O87" s="39">
        <f t="shared" si="48"/>
        <v>1703.8935544505</v>
      </c>
      <c r="P87" s="39">
        <f t="shared" si="49"/>
        <v>1020.4058649418844</v>
      </c>
      <c r="Q87" s="39"/>
      <c r="R87" s="39">
        <f t="shared" si="44"/>
        <v>82987795.240627855</v>
      </c>
      <c r="S87" s="23">
        <f t="shared" si="50"/>
        <v>16595.676161277672</v>
      </c>
      <c r="T87" s="39">
        <f t="shared" si="51"/>
        <v>9110.6745588232443</v>
      </c>
      <c r="U87" s="25"/>
      <c r="V87" s="39">
        <f t="shared" si="52"/>
        <v>180.22889097487996</v>
      </c>
      <c r="W87" s="25" t="s">
        <v>161</v>
      </c>
      <c r="X87" s="37">
        <f t="shared" si="53"/>
        <v>32482.453142035167</v>
      </c>
    </row>
    <row r="88" spans="1:24" ht="15.6" x14ac:dyDescent="0.3">
      <c r="A88" s="92">
        <v>10</v>
      </c>
      <c r="B88" s="92" t="s">
        <v>173</v>
      </c>
      <c r="C88" s="92">
        <v>180</v>
      </c>
      <c r="D88" s="92">
        <v>213</v>
      </c>
      <c r="E88" s="92">
        <v>194</v>
      </c>
      <c r="F88" s="92">
        <v>181</v>
      </c>
      <c r="G88" s="92">
        <v>224</v>
      </c>
      <c r="H88" s="92">
        <v>219</v>
      </c>
      <c r="I88" s="25"/>
      <c r="J88" s="39">
        <f t="shared" si="45"/>
        <v>6313.4871398251962</v>
      </c>
      <c r="K88" s="39">
        <f t="shared" si="46"/>
        <v>6341.8017856984688</v>
      </c>
      <c r="L88" s="24">
        <f t="shared" si="43"/>
        <v>112.49572847679002</v>
      </c>
      <c r="M88" s="39"/>
      <c r="N88" s="39">
        <f t="shared" si="47"/>
        <v>1484910.3332168479</v>
      </c>
      <c r="O88" s="39">
        <f t="shared" si="48"/>
        <v>2038.4826539885603</v>
      </c>
      <c r="P88" s="39">
        <f t="shared" si="49"/>
        <v>1219.4051073662256</v>
      </c>
      <c r="Q88" s="39"/>
      <c r="R88" s="39">
        <f t="shared" si="44"/>
        <v>86653057.319423229</v>
      </c>
      <c r="S88" s="23">
        <f t="shared" si="50"/>
        <v>16930.606139474155</v>
      </c>
      <c r="T88" s="39">
        <f t="shared" si="51"/>
        <v>9309.6717410208785</v>
      </c>
      <c r="U88" s="25"/>
      <c r="V88" s="39">
        <f t="shared" si="52"/>
        <v>112.49572847679002</v>
      </c>
      <c r="W88" s="25" t="s">
        <v>161</v>
      </c>
      <c r="X88" s="39">
        <f t="shared" si="53"/>
        <v>12655.288925523666</v>
      </c>
    </row>
    <row r="89" spans="1:24" ht="15.6" x14ac:dyDescent="0.3">
      <c r="A89" s="92">
        <v>11</v>
      </c>
      <c r="B89" s="92" t="s">
        <v>177</v>
      </c>
      <c r="C89" s="92">
        <v>528</v>
      </c>
      <c r="D89" s="92">
        <v>521</v>
      </c>
      <c r="E89" s="92">
        <v>648</v>
      </c>
      <c r="F89" s="92">
        <v>557</v>
      </c>
      <c r="G89" s="92">
        <v>571</v>
      </c>
      <c r="H89" s="92">
        <v>571</v>
      </c>
      <c r="I89" s="25"/>
      <c r="J89" s="39">
        <f t="shared" si="45"/>
        <v>141170.81258722956</v>
      </c>
      <c r="K89" s="39">
        <f t="shared" si="46"/>
        <v>74940.575023537633</v>
      </c>
      <c r="L89" s="24">
        <f t="shared" si="43"/>
        <v>464.87782008907158</v>
      </c>
      <c r="M89" s="39"/>
      <c r="N89" s="39">
        <f t="shared" si="47"/>
        <v>584747.39822796686</v>
      </c>
      <c r="O89" s="39">
        <f t="shared" si="48"/>
        <v>1417.6627502581098</v>
      </c>
      <c r="P89" s="39">
        <f t="shared" si="49"/>
        <v>765.61417239901255</v>
      </c>
      <c r="Q89" s="39"/>
      <c r="R89" s="39">
        <f t="shared" si="44"/>
        <v>78407044.669573203</v>
      </c>
      <c r="S89" s="23">
        <f t="shared" si="50"/>
        <v>16310.789626808384</v>
      </c>
      <c r="T89" s="39">
        <f t="shared" si="51"/>
        <v>8855.6962153858913</v>
      </c>
      <c r="U89" s="25"/>
      <c r="V89" s="39">
        <f t="shared" si="52"/>
        <v>464.87782008907158</v>
      </c>
      <c r="W89" s="25" t="s">
        <v>161</v>
      </c>
      <c r="X89" s="37">
        <f t="shared" si="53"/>
        <v>216111.38761076721</v>
      </c>
    </row>
    <row r="90" spans="1:24" ht="15.6" x14ac:dyDescent="0.3">
      <c r="A90" s="92">
        <v>12</v>
      </c>
      <c r="B90" s="92" t="s">
        <v>174</v>
      </c>
      <c r="C90" s="92">
        <v>162</v>
      </c>
      <c r="D90" s="92">
        <v>157</v>
      </c>
      <c r="E90" s="92">
        <v>165</v>
      </c>
      <c r="F90" s="92">
        <v>155</v>
      </c>
      <c r="G90" s="92">
        <v>164</v>
      </c>
      <c r="H90" s="92">
        <v>167</v>
      </c>
      <c r="I90" s="25"/>
      <c r="J90" s="39">
        <f t="shared" si="45"/>
        <v>11768.41061334525</v>
      </c>
      <c r="K90" s="39">
        <f t="shared" si="46"/>
        <v>17321.77624202599</v>
      </c>
      <c r="L90" s="24">
        <f t="shared" si="43"/>
        <v>170.55845583075393</v>
      </c>
      <c r="M90" s="39"/>
      <c r="N90" s="39">
        <f t="shared" si="47"/>
        <v>1556437.4414096223</v>
      </c>
      <c r="O90" s="39">
        <f t="shared" si="48"/>
        <v>2117.9727744872894</v>
      </c>
      <c r="P90" s="39">
        <f t="shared" si="49"/>
        <v>1248.4211685901955</v>
      </c>
      <c r="Q90" s="39"/>
      <c r="R90" s="39">
        <f t="shared" si="44"/>
        <v>87193813.460546121</v>
      </c>
      <c r="S90" s="23">
        <f t="shared" si="50"/>
        <v>17010.930258219272</v>
      </c>
      <c r="T90" s="39">
        <f t="shared" si="51"/>
        <v>9338.6735884066711</v>
      </c>
      <c r="U90" s="25"/>
      <c r="V90" s="39">
        <f t="shared" si="52"/>
        <v>170.55845583075393</v>
      </c>
      <c r="W90" s="25" t="s">
        <v>161</v>
      </c>
      <c r="X90" s="37">
        <f t="shared" si="53"/>
        <v>29090.186855371237</v>
      </c>
    </row>
    <row r="91" spans="1:24" ht="15.6" x14ac:dyDescent="0.3">
      <c r="A91" s="91">
        <v>13</v>
      </c>
      <c r="B91" s="91" t="s">
        <v>179</v>
      </c>
      <c r="C91" s="91">
        <v>1397</v>
      </c>
      <c r="D91" s="91">
        <v>1175</v>
      </c>
      <c r="E91" s="91">
        <v>1173</v>
      </c>
      <c r="F91" s="91">
        <v>1197</v>
      </c>
      <c r="G91" s="91">
        <v>1240</v>
      </c>
      <c r="H91" s="91">
        <v>1228</v>
      </c>
      <c r="I91" s="28"/>
      <c r="J91" s="41">
        <f t="shared" si="45"/>
        <v>811892.29674761719</v>
      </c>
      <c r="K91" s="41">
        <f t="shared" si="46"/>
        <v>866237.22137284745</v>
      </c>
      <c r="L91" s="27">
        <f t="shared" si="43"/>
        <v>1295.4263846782126</v>
      </c>
      <c r="M91" s="41"/>
      <c r="N91" s="41">
        <f t="shared" si="47"/>
        <v>57247.315352353842</v>
      </c>
      <c r="O91" s="41">
        <f t="shared" si="48"/>
        <v>283.89729387471755</v>
      </c>
      <c r="P91" s="41">
        <f t="shared" si="49"/>
        <v>239.85665020221674</v>
      </c>
      <c r="Q91" s="41"/>
      <c r="R91" s="41">
        <f t="shared" si="44"/>
        <v>69384887.671311066</v>
      </c>
      <c r="S91" s="26">
        <f t="shared" si="50"/>
        <v>15175.60935349879</v>
      </c>
      <c r="T91" s="41">
        <f t="shared" si="51"/>
        <v>8330.6700379179929</v>
      </c>
      <c r="U91" s="28"/>
      <c r="V91" s="41">
        <f t="shared" si="52"/>
        <v>239.85665020221674</v>
      </c>
      <c r="W91" s="28" t="s">
        <v>160</v>
      </c>
      <c r="X91" s="37">
        <f t="shared" si="53"/>
        <v>57531.21264622856</v>
      </c>
    </row>
    <row r="92" spans="1:24" ht="15.6" x14ac:dyDescent="0.3">
      <c r="A92" s="23"/>
      <c r="B92" s="38"/>
      <c r="C92" s="23"/>
      <c r="D92" s="23"/>
      <c r="E92" s="23"/>
      <c r="F92" s="23"/>
      <c r="G92" s="23"/>
      <c r="H92" s="23"/>
      <c r="I92" s="25"/>
      <c r="J92" s="39"/>
      <c r="K92" s="39"/>
      <c r="L92" s="24"/>
      <c r="M92" s="39"/>
      <c r="N92" s="39"/>
      <c r="O92" s="39"/>
      <c r="P92" s="39"/>
      <c r="Q92" s="39"/>
      <c r="R92" s="39"/>
      <c r="S92" s="23"/>
      <c r="T92" s="39"/>
      <c r="U92" s="25"/>
      <c r="V92" s="39"/>
      <c r="W92" s="25"/>
      <c r="X92" s="39"/>
    </row>
    <row r="93" spans="1:24" ht="15.6" x14ac:dyDescent="0.3">
      <c r="A93" s="18"/>
      <c r="B93" s="94"/>
      <c r="C93" s="18"/>
      <c r="D93" s="18"/>
      <c r="E93" s="18"/>
      <c r="F93" s="18"/>
      <c r="G93" s="18"/>
      <c r="H93" s="18"/>
      <c r="I93" s="25"/>
      <c r="J93" s="39"/>
      <c r="K93" s="39"/>
      <c r="L93" s="24"/>
      <c r="M93" s="39"/>
      <c r="N93" s="39"/>
      <c r="O93" s="39"/>
      <c r="P93" s="39"/>
      <c r="Q93" s="39"/>
      <c r="R93" s="39"/>
      <c r="S93" s="23"/>
      <c r="T93" s="39"/>
      <c r="U93" s="25"/>
      <c r="V93" s="39"/>
      <c r="W93" s="25"/>
      <c r="X93" s="39"/>
    </row>
    <row r="94" spans="1:24" x14ac:dyDescent="0.3">
      <c r="A94" s="18"/>
    </row>
    <row r="96" spans="1:24" ht="15.6" x14ac:dyDescent="0.3">
      <c r="B96" s="34"/>
      <c r="C96" t="s">
        <v>156</v>
      </c>
      <c r="D96">
        <f>SUM(X79:X91)</f>
        <v>41475427.385172658</v>
      </c>
      <c r="K96" s="16"/>
      <c r="L96" s="15"/>
      <c r="S96" s="17" t="s">
        <v>150</v>
      </c>
    </row>
    <row r="97" spans="1:24" ht="15.6" x14ac:dyDescent="0.3">
      <c r="B97" s="34"/>
      <c r="C97" s="17" t="s">
        <v>195</v>
      </c>
      <c r="D97" s="17" t="s">
        <v>196</v>
      </c>
      <c r="E97" s="17" t="s">
        <v>197</v>
      </c>
      <c r="F97" s="17" t="s">
        <v>200</v>
      </c>
      <c r="G97" s="17" t="s">
        <v>201</v>
      </c>
      <c r="H97" s="17" t="s">
        <v>199</v>
      </c>
      <c r="I97" s="17"/>
      <c r="K97" s="16"/>
      <c r="L97" s="15" t="s">
        <v>157</v>
      </c>
      <c r="M97" s="164" t="s">
        <v>216</v>
      </c>
      <c r="N97" s="165"/>
      <c r="O97" s="165"/>
      <c r="P97" s="165"/>
      <c r="Q97" s="165"/>
      <c r="R97" s="165"/>
      <c r="S97" s="165"/>
    </row>
    <row r="98" spans="1:24" x14ac:dyDescent="0.3">
      <c r="B98" t="s">
        <v>157</v>
      </c>
      <c r="C98">
        <f>AVERAGE(C87:C90,C80)</f>
        <v>330.2</v>
      </c>
      <c r="D98">
        <f t="shared" ref="D98:H98" si="54">AVERAGE(D87:D90,D80)</f>
        <v>313.60000000000002</v>
      </c>
      <c r="E98">
        <f t="shared" si="54"/>
        <v>347.8</v>
      </c>
      <c r="F98">
        <f t="shared" si="54"/>
        <v>321</v>
      </c>
      <c r="G98">
        <f t="shared" si="54"/>
        <v>341.4</v>
      </c>
      <c r="H98">
        <f t="shared" si="54"/>
        <v>352.6</v>
      </c>
      <c r="L98" t="s">
        <v>158</v>
      </c>
      <c r="M98" s="164" t="s">
        <v>215</v>
      </c>
      <c r="N98" s="165"/>
      <c r="O98" s="165"/>
      <c r="P98" s="165"/>
      <c r="Q98" s="165"/>
      <c r="R98" s="165"/>
      <c r="S98" s="165"/>
    </row>
    <row r="99" spans="1:24" x14ac:dyDescent="0.3">
      <c r="B99" t="s">
        <v>158</v>
      </c>
      <c r="C99">
        <f>AVERAGE(C81:C86,C91)</f>
        <v>2234.5714285714284</v>
      </c>
      <c r="D99">
        <f t="shared" ref="D99:H99" si="55">AVERAGE(D81:D86,D91)</f>
        <v>2033.4285714285713</v>
      </c>
      <c r="E99">
        <f t="shared" si="55"/>
        <v>2065.2857142857142</v>
      </c>
      <c r="F99">
        <f t="shared" si="55"/>
        <v>2022.8571428571429</v>
      </c>
      <c r="G99">
        <f t="shared" si="55"/>
        <v>2111.5714285714284</v>
      </c>
      <c r="H99">
        <f t="shared" si="55"/>
        <v>2103.4285714285716</v>
      </c>
      <c r="L99" t="s">
        <v>159</v>
      </c>
      <c r="M99" s="164" t="s">
        <v>204</v>
      </c>
      <c r="N99" s="165"/>
      <c r="O99" s="165"/>
      <c r="P99" s="165"/>
      <c r="Q99" s="165"/>
      <c r="R99" s="165"/>
      <c r="S99" s="165"/>
    </row>
    <row r="100" spans="1:24" x14ac:dyDescent="0.3">
      <c r="B100" t="s">
        <v>159</v>
      </c>
      <c r="C100">
        <f>AVERAGE(C79)</f>
        <v>15587</v>
      </c>
      <c r="D100">
        <f t="shared" ref="D100:H100" si="56">AVERAGE(D79)</f>
        <v>14251</v>
      </c>
      <c r="E100">
        <f t="shared" si="56"/>
        <v>13782</v>
      </c>
      <c r="F100">
        <f t="shared" si="56"/>
        <v>14136</v>
      </c>
      <c r="G100">
        <f t="shared" si="56"/>
        <v>14832</v>
      </c>
      <c r="H100">
        <f t="shared" si="56"/>
        <v>14626</v>
      </c>
    </row>
    <row r="103" spans="1:24" ht="20.399999999999999" x14ac:dyDescent="0.3">
      <c r="A103" s="35"/>
      <c r="B103" s="36" t="s">
        <v>163</v>
      </c>
      <c r="C103" s="36" t="s">
        <v>180</v>
      </c>
      <c r="D103" s="36" t="s">
        <v>181</v>
      </c>
      <c r="E103" s="36" t="s">
        <v>184</v>
      </c>
      <c r="F103" s="36" t="s">
        <v>185</v>
      </c>
      <c r="G103" s="36" t="s">
        <v>186</v>
      </c>
      <c r="H103" s="36" t="s">
        <v>187</v>
      </c>
      <c r="I103" s="36"/>
      <c r="J103" s="12"/>
      <c r="L103" s="30" t="s">
        <v>139</v>
      </c>
      <c r="O103" s="14"/>
      <c r="P103" s="14" t="s">
        <v>140</v>
      </c>
      <c r="Q103" s="14"/>
      <c r="R103" s="14"/>
      <c r="S103" s="14"/>
      <c r="T103" s="14" t="s">
        <v>147</v>
      </c>
      <c r="U103" s="14"/>
      <c r="V103" s="14" t="s">
        <v>148</v>
      </c>
      <c r="W103" s="14" t="s">
        <v>141</v>
      </c>
      <c r="X103" s="14" t="s">
        <v>149</v>
      </c>
    </row>
    <row r="104" spans="1:24" ht="15.6" x14ac:dyDescent="0.3">
      <c r="A104" s="93">
        <v>1</v>
      </c>
      <c r="B104" s="93" t="s">
        <v>169</v>
      </c>
      <c r="C104" s="93">
        <v>15587</v>
      </c>
      <c r="D104" s="93">
        <v>14251</v>
      </c>
      <c r="E104" s="93">
        <v>13782</v>
      </c>
      <c r="F104" s="93">
        <v>14136</v>
      </c>
      <c r="G104" s="93">
        <v>14832</v>
      </c>
      <c r="H104" s="93">
        <v>14626</v>
      </c>
      <c r="I104" s="21"/>
      <c r="J104" s="21">
        <f>SQRT(((C104-$C$98)^2)+(D104-$D$98)^2)+(E104-$E$98)^2</f>
        <v>180498394.12801689</v>
      </c>
      <c r="K104" s="21">
        <f>SQRT(((F104-$F$98)^2)+(G104-$G$98)^2)+(H104-$H$98)^2</f>
        <v>203749968.34203666</v>
      </c>
      <c r="L104" s="20">
        <f>SQRT((J104)+(K104))</f>
        <v>19602.254015037495</v>
      </c>
      <c r="M104" s="21"/>
      <c r="N104" s="21">
        <f>SQRT(((C104-$C$99)^2)+(D104-$D$99)^2)+(E104-$E$99)^2</f>
        <v>137299492.17234784</v>
      </c>
      <c r="O104" s="21">
        <f>SQRT(((+(F104-$F$99)^2)+(G104-$G$99)^2)+(H104-$H$99)^2)</f>
        <v>21572.026518202707</v>
      </c>
      <c r="P104" s="21">
        <f>SQRT(((N104)+(O104)))</f>
        <v>11718.407067467235</v>
      </c>
      <c r="Q104" s="21"/>
      <c r="R104" s="21">
        <f>SQRT(((C104-$C$100)^2)+(D104-$D$100)^2)+(E104-$E$100)^2</f>
        <v>0</v>
      </c>
      <c r="S104" s="19">
        <f>SQRT(((+(F104-$F$100)^2)+(G104-$G$100)^2)+(H104-$H$100)^2)</f>
        <v>0</v>
      </c>
      <c r="T104" s="21">
        <f>SQRT(((R104)+(S104)))</f>
        <v>0</v>
      </c>
      <c r="U104" s="21"/>
      <c r="V104" s="21">
        <f>MIN(L104,P104,T104)</f>
        <v>0</v>
      </c>
      <c r="W104" s="21" t="s">
        <v>162</v>
      </c>
      <c r="X104" s="37">
        <f>V104^2</f>
        <v>0</v>
      </c>
    </row>
    <row r="105" spans="1:24" ht="15.6" x14ac:dyDescent="0.3">
      <c r="A105" s="92">
        <v>2</v>
      </c>
      <c r="B105" s="92" t="s">
        <v>228</v>
      </c>
      <c r="C105" s="92">
        <v>369</v>
      </c>
      <c r="D105" s="92">
        <v>304</v>
      </c>
      <c r="E105" s="92">
        <v>339</v>
      </c>
      <c r="F105" s="92">
        <v>348</v>
      </c>
      <c r="G105" s="92">
        <v>339</v>
      </c>
      <c r="H105" s="92">
        <v>375</v>
      </c>
      <c r="I105" s="25"/>
      <c r="J105" s="39">
        <f t="shared" ref="J105:J116" si="57">SQRT(((C105-$C$98)^2)+(D105-$D$98)^2)+(E105-$E$98)^2</f>
        <v>117.4099887415548</v>
      </c>
      <c r="K105" s="39">
        <f t="shared" ref="K105:K116" si="58">SQRT(((F105-$F$98)^2)+(G105-$G$98)^2)+(H105-$H$98)^2</f>
        <v>528.86645679538265</v>
      </c>
      <c r="L105" s="24">
        <f t="shared" ref="L105:L116" si="59">SQRT((J105)+(K105))</f>
        <v>25.421967774681359</v>
      </c>
      <c r="M105" s="39"/>
      <c r="N105" s="39">
        <f t="shared" ref="N105:N116" si="60">SQRT(((C105-$C$99)^2)+(D105-$D$99)^2)+(E105-$E$99)^2</f>
        <v>2982606.2384008202</v>
      </c>
      <c r="O105" s="39">
        <f t="shared" ref="O105:O116" si="61">SQRT(((+(F105-$F$99)^2)+(G105-$G$99)^2)+(H105-$H$99)^2)</f>
        <v>2989.0836798085729</v>
      </c>
      <c r="P105" s="39">
        <f t="shared" ref="P105:P116" si="62">SQRT(((N105)+(O105)))</f>
        <v>1727.8875316642079</v>
      </c>
      <c r="Q105" s="39"/>
      <c r="R105" s="39">
        <f t="shared" ref="R105:R116" si="63">SQRT(((C105-$C$100)^2)+(D105-$D$100)^2)+(E105-$E$100)^2</f>
        <v>180734891.34320518</v>
      </c>
      <c r="S105" s="23">
        <f t="shared" ref="S105:S116" si="64">SQRT(((+(F105-$F$100)^2)+(G105-$G$100)^2)+(H105-$H$100)^2)</f>
        <v>24561.086987346469</v>
      </c>
      <c r="T105" s="39">
        <f t="shared" ref="T105:T116" si="65">SQRT(((R105)+(S105)))</f>
        <v>13444.681194814273</v>
      </c>
      <c r="U105" s="25"/>
      <c r="V105" s="39">
        <f t="shared" ref="V105:V116" si="66">MIN(L105,P105,T105)</f>
        <v>25.421967774681359</v>
      </c>
      <c r="W105" s="25" t="s">
        <v>161</v>
      </c>
      <c r="X105" s="37">
        <f t="shared" ref="X105:X116" si="67">V105^2</f>
        <v>646.27644553693756</v>
      </c>
    </row>
    <row r="106" spans="1:24" ht="15.6" x14ac:dyDescent="0.3">
      <c r="A106" s="93">
        <v>3</v>
      </c>
      <c r="B106" s="91" t="s">
        <v>170</v>
      </c>
      <c r="C106" s="91">
        <v>4655</v>
      </c>
      <c r="D106" s="91">
        <v>4178</v>
      </c>
      <c r="E106" s="91">
        <v>4111</v>
      </c>
      <c r="F106" s="91">
        <v>4282</v>
      </c>
      <c r="G106" s="91">
        <v>4193</v>
      </c>
      <c r="H106" s="91">
        <v>4157</v>
      </c>
      <c r="I106" s="28"/>
      <c r="J106" s="41">
        <f t="shared" si="57"/>
        <v>14167474.022961454</v>
      </c>
      <c r="K106" s="41">
        <f t="shared" si="58"/>
        <v>14478984.244031364</v>
      </c>
      <c r="L106" s="27">
        <f t="shared" si="59"/>
        <v>5352.2386220153539</v>
      </c>
      <c r="M106" s="41"/>
      <c r="N106" s="41">
        <f t="shared" si="60"/>
        <v>4188180.76948871</v>
      </c>
      <c r="O106" s="41">
        <f t="shared" si="61"/>
        <v>3695.0273286112065</v>
      </c>
      <c r="P106" s="41">
        <f t="shared" si="62"/>
        <v>2047.4070911319325</v>
      </c>
      <c r="Q106" s="41"/>
      <c r="R106" s="41">
        <f t="shared" si="63"/>
        <v>93543106.192666084</v>
      </c>
      <c r="S106" s="26">
        <f t="shared" si="64"/>
        <v>17885.45772408411</v>
      </c>
      <c r="T106" s="41">
        <f t="shared" si="65"/>
        <v>9672.6930919155166</v>
      </c>
      <c r="U106" s="28"/>
      <c r="V106" s="41">
        <f t="shared" si="66"/>
        <v>2047.4070911319325</v>
      </c>
      <c r="W106" s="28" t="s">
        <v>160</v>
      </c>
      <c r="X106" s="39">
        <f t="shared" si="67"/>
        <v>4191875.7968173213</v>
      </c>
    </row>
    <row r="107" spans="1:24" ht="15.6" x14ac:dyDescent="0.3">
      <c r="A107" s="92">
        <v>4</v>
      </c>
      <c r="B107" s="92" t="s">
        <v>171</v>
      </c>
      <c r="C107" s="92">
        <v>793</v>
      </c>
      <c r="D107" s="92">
        <v>623</v>
      </c>
      <c r="E107" s="92">
        <v>810</v>
      </c>
      <c r="F107" s="92">
        <v>785</v>
      </c>
      <c r="G107" s="92">
        <v>659</v>
      </c>
      <c r="H107" s="92">
        <v>687</v>
      </c>
      <c r="I107" s="25"/>
      <c r="J107" s="39">
        <f t="shared" si="57"/>
        <v>214185.53758397177</v>
      </c>
      <c r="K107" s="39">
        <f t="shared" si="58"/>
        <v>112385.64619047598</v>
      </c>
      <c r="L107" s="24">
        <f t="shared" si="59"/>
        <v>571.46407041427176</v>
      </c>
      <c r="M107" s="39"/>
      <c r="N107" s="39">
        <f t="shared" si="60"/>
        <v>1577759.0132587985</v>
      </c>
      <c r="O107" s="39">
        <f t="shared" si="61"/>
        <v>2376.6623570006054</v>
      </c>
      <c r="P107" s="39">
        <f t="shared" si="62"/>
        <v>1257.0344767013351</v>
      </c>
      <c r="Q107" s="39"/>
      <c r="R107" s="39">
        <f t="shared" si="63"/>
        <v>168292898.29392248</v>
      </c>
      <c r="S107" s="23">
        <f t="shared" si="64"/>
        <v>23946.165684718711</v>
      </c>
      <c r="T107" s="39">
        <f t="shared" si="65"/>
        <v>12973.698179763825</v>
      </c>
      <c r="U107" s="25"/>
      <c r="V107" s="39">
        <f t="shared" si="66"/>
        <v>571.46407041427176</v>
      </c>
      <c r="W107" s="25" t="s">
        <v>161</v>
      </c>
      <c r="X107" s="37">
        <f t="shared" si="67"/>
        <v>326571.18377444777</v>
      </c>
    </row>
    <row r="108" spans="1:24" ht="15.6" x14ac:dyDescent="0.3">
      <c r="A108" s="91">
        <v>5</v>
      </c>
      <c r="B108" s="91" t="s">
        <v>166</v>
      </c>
      <c r="C108" s="91">
        <v>1458</v>
      </c>
      <c r="D108" s="91">
        <v>1372</v>
      </c>
      <c r="E108" s="91">
        <v>1396</v>
      </c>
      <c r="F108" s="91">
        <v>1319</v>
      </c>
      <c r="G108" s="91">
        <v>1437</v>
      </c>
      <c r="H108" s="91">
        <v>1452</v>
      </c>
      <c r="I108" s="28"/>
      <c r="J108" s="41">
        <f t="shared" si="57"/>
        <v>1100269.8955531209</v>
      </c>
      <c r="K108" s="41">
        <f t="shared" si="58"/>
        <v>1210162.3665316997</v>
      </c>
      <c r="L108" s="27">
        <f t="shared" si="59"/>
        <v>1520.0106124908536</v>
      </c>
      <c r="M108" s="41"/>
      <c r="N108" s="41">
        <f t="shared" si="60"/>
        <v>448963.44133385119</v>
      </c>
      <c r="O108" s="41">
        <f t="shared" si="61"/>
        <v>1172.5274723729879</v>
      </c>
      <c r="P108" s="41">
        <f t="shared" si="62"/>
        <v>670.92173076017161</v>
      </c>
      <c r="Q108" s="41"/>
      <c r="R108" s="41">
        <f t="shared" si="63"/>
        <v>153432113.98320952</v>
      </c>
      <c r="S108" s="26">
        <f t="shared" si="64"/>
        <v>22743.258121913845</v>
      </c>
      <c r="T108" s="41">
        <f t="shared" si="65"/>
        <v>12387.689745926455</v>
      </c>
      <c r="U108" s="28"/>
      <c r="V108" s="41">
        <f>MIN(L108,P108,T108)</f>
        <v>670.92173076017161</v>
      </c>
      <c r="W108" s="28" t="s">
        <v>160</v>
      </c>
      <c r="X108" s="37">
        <f t="shared" si="67"/>
        <v>450135.96880622423</v>
      </c>
    </row>
    <row r="109" spans="1:24" ht="15.6" x14ac:dyDescent="0.3">
      <c r="A109" s="92">
        <v>6</v>
      </c>
      <c r="B109" s="92" t="s">
        <v>168</v>
      </c>
      <c r="C109" s="92">
        <v>1059</v>
      </c>
      <c r="D109" s="92">
        <v>918</v>
      </c>
      <c r="E109" s="92">
        <v>940</v>
      </c>
      <c r="F109" s="92">
        <v>938</v>
      </c>
      <c r="G109" s="92">
        <v>910</v>
      </c>
      <c r="H109" s="92">
        <v>951</v>
      </c>
      <c r="I109" s="25"/>
      <c r="J109" s="39">
        <f t="shared" si="57"/>
        <v>351647.64980138571</v>
      </c>
      <c r="K109" s="39">
        <f t="shared" si="58"/>
        <v>358921.60407512361</v>
      </c>
      <c r="L109" s="24">
        <f t="shared" si="59"/>
        <v>842.95269966737123</v>
      </c>
      <c r="M109" s="39"/>
      <c r="N109" s="39">
        <f t="shared" si="60"/>
        <v>1267888.4785256034</v>
      </c>
      <c r="O109" s="39">
        <f t="shared" si="61"/>
        <v>1987.1538769336021</v>
      </c>
      <c r="P109" s="39">
        <f t="shared" si="62"/>
        <v>1126.8875864089271</v>
      </c>
      <c r="Q109" s="39"/>
      <c r="R109" s="39">
        <f t="shared" si="63"/>
        <v>164936682.81520274</v>
      </c>
      <c r="S109" s="23">
        <f t="shared" si="64"/>
        <v>23558.754487451155</v>
      </c>
      <c r="T109" s="39">
        <f t="shared" si="65"/>
        <v>12843.684890625829</v>
      </c>
      <c r="U109" s="25"/>
      <c r="V109" s="39">
        <f t="shared" si="66"/>
        <v>842.95269966737123</v>
      </c>
      <c r="W109" s="25" t="s">
        <v>161</v>
      </c>
      <c r="X109" s="37">
        <f t="shared" si="67"/>
        <v>710569.25387650938</v>
      </c>
    </row>
    <row r="110" spans="1:24" ht="15.6" x14ac:dyDescent="0.3">
      <c r="A110" s="92">
        <v>7</v>
      </c>
      <c r="B110" s="92" t="s">
        <v>182</v>
      </c>
      <c r="C110" s="92">
        <v>583</v>
      </c>
      <c r="D110" s="92">
        <v>610</v>
      </c>
      <c r="E110" s="92">
        <v>805</v>
      </c>
      <c r="F110" s="92">
        <v>575</v>
      </c>
      <c r="G110" s="92">
        <v>673</v>
      </c>
      <c r="H110" s="92">
        <v>699</v>
      </c>
      <c r="I110" s="25"/>
      <c r="J110" s="39">
        <f t="shared" si="57"/>
        <v>209421.40488548123</v>
      </c>
      <c r="K110" s="39">
        <f t="shared" si="58"/>
        <v>120410.66152022705</v>
      </c>
      <c r="L110" s="24">
        <f t="shared" si="59"/>
        <v>574.31007862104275</v>
      </c>
      <c r="M110" s="39"/>
      <c r="N110" s="39">
        <f t="shared" si="60"/>
        <v>1590500.4112136182</v>
      </c>
      <c r="O110" s="39">
        <f t="shared" si="61"/>
        <v>2477.5386320841471</v>
      </c>
      <c r="P110" s="39">
        <f t="shared" si="62"/>
        <v>1262.1323028295024</v>
      </c>
      <c r="Q110" s="39"/>
      <c r="R110" s="39">
        <f t="shared" si="63"/>
        <v>168422806.99045762</v>
      </c>
      <c r="S110" s="23">
        <f t="shared" si="64"/>
        <v>24048.686679317852</v>
      </c>
      <c r="T110" s="39">
        <f t="shared" si="65"/>
        <v>12978.707781483368</v>
      </c>
      <c r="U110" s="25"/>
      <c r="V110" s="39">
        <f t="shared" si="66"/>
        <v>574.31007862104275</v>
      </c>
      <c r="W110" s="25" t="s">
        <v>161</v>
      </c>
      <c r="X110" s="37">
        <f t="shared" si="67"/>
        <v>329832.06640570832</v>
      </c>
    </row>
    <row r="111" spans="1:24" ht="15.6" x14ac:dyDescent="0.3">
      <c r="A111" s="91">
        <v>8</v>
      </c>
      <c r="B111" s="91" t="s">
        <v>225</v>
      </c>
      <c r="C111" s="91">
        <v>5697</v>
      </c>
      <c r="D111" s="91">
        <v>5358</v>
      </c>
      <c r="E111" s="91">
        <v>5222</v>
      </c>
      <c r="F111" s="91">
        <v>5064</v>
      </c>
      <c r="G111" s="91">
        <v>5669</v>
      </c>
      <c r="H111" s="91">
        <v>5550</v>
      </c>
      <c r="I111" s="28"/>
      <c r="J111" s="41">
        <f t="shared" si="57"/>
        <v>23765190.999027226</v>
      </c>
      <c r="K111" s="41">
        <f t="shared" si="58"/>
        <v>27020099.737692378</v>
      </c>
      <c r="L111" s="27">
        <f t="shared" si="59"/>
        <v>7126.379918073384</v>
      </c>
      <c r="M111" s="41"/>
      <c r="N111" s="41">
        <f t="shared" si="60"/>
        <v>9969645.2052556369</v>
      </c>
      <c r="O111" s="41">
        <f t="shared" si="61"/>
        <v>5812.2889235319544</v>
      </c>
      <c r="P111" s="41">
        <f t="shared" si="62"/>
        <v>3158.3947654115641</v>
      </c>
      <c r="Q111" s="41"/>
      <c r="R111" s="41">
        <f t="shared" si="63"/>
        <v>73286900.283793971</v>
      </c>
      <c r="S111" s="26">
        <f t="shared" si="64"/>
        <v>15768.180903325532</v>
      </c>
      <c r="T111" s="41">
        <f t="shared" si="65"/>
        <v>8561.6977559767492</v>
      </c>
      <c r="U111" s="28"/>
      <c r="V111" s="41">
        <f t="shared" si="66"/>
        <v>3158.3947654115641</v>
      </c>
      <c r="W111" s="28" t="s">
        <v>160</v>
      </c>
      <c r="X111" s="37">
        <f t="shared" si="67"/>
        <v>9975457.4941791687</v>
      </c>
    </row>
    <row r="112" spans="1:24" ht="15.6" x14ac:dyDescent="0.3">
      <c r="A112" s="92">
        <v>9</v>
      </c>
      <c r="B112" s="92" t="s">
        <v>178</v>
      </c>
      <c r="C112" s="92">
        <v>412</v>
      </c>
      <c r="D112" s="92">
        <v>373</v>
      </c>
      <c r="E112" s="92">
        <v>393</v>
      </c>
      <c r="F112" s="92">
        <v>364</v>
      </c>
      <c r="G112" s="92">
        <v>409</v>
      </c>
      <c r="H112" s="92">
        <v>431</v>
      </c>
      <c r="I112" s="25"/>
      <c r="J112" s="39">
        <f t="shared" si="57"/>
        <v>2144.132037272971</v>
      </c>
      <c r="K112" s="39">
        <f t="shared" si="58"/>
        <v>6226.6771642034309</v>
      </c>
      <c r="L112" s="24">
        <f t="shared" si="59"/>
        <v>91.492126445265242</v>
      </c>
      <c r="M112" s="39"/>
      <c r="N112" s="39">
        <f t="shared" si="60"/>
        <v>2799005.0303628026</v>
      </c>
      <c r="O112" s="39">
        <f t="shared" si="61"/>
        <v>2906.4710245117758</v>
      </c>
      <c r="P112" s="39">
        <f t="shared" si="62"/>
        <v>1673.8911259061367</v>
      </c>
      <c r="Q112" s="39"/>
      <c r="R112" s="39">
        <f t="shared" si="63"/>
        <v>179285885.03435612</v>
      </c>
      <c r="S112" s="23">
        <f t="shared" si="64"/>
        <v>24478.336095413022</v>
      </c>
      <c r="T112" s="39">
        <f t="shared" si="65"/>
        <v>13390.681960619166</v>
      </c>
      <c r="U112" s="25"/>
      <c r="V112" s="39">
        <f t="shared" si="66"/>
        <v>91.492126445265242</v>
      </c>
      <c r="W112" s="25" t="s">
        <v>161</v>
      </c>
      <c r="X112" s="37">
        <f t="shared" si="67"/>
        <v>8370.8092014764043</v>
      </c>
    </row>
    <row r="113" spans="1:24" ht="15.6" x14ac:dyDescent="0.3">
      <c r="A113" s="92">
        <v>10</v>
      </c>
      <c r="B113" s="92" t="s">
        <v>173</v>
      </c>
      <c r="C113" s="92">
        <v>180</v>
      </c>
      <c r="D113" s="92">
        <v>213</v>
      </c>
      <c r="E113" s="92">
        <v>194</v>
      </c>
      <c r="F113" s="92">
        <v>181</v>
      </c>
      <c r="G113" s="92">
        <v>224</v>
      </c>
      <c r="H113" s="92">
        <v>219</v>
      </c>
      <c r="I113" s="25"/>
      <c r="J113" s="39">
        <f t="shared" si="57"/>
        <v>23835.217210953153</v>
      </c>
      <c r="K113" s="39">
        <f t="shared" si="58"/>
        <v>18031.669496195471</v>
      </c>
      <c r="L113" s="24">
        <f t="shared" si="59"/>
        <v>204.6139944069042</v>
      </c>
      <c r="M113" s="39"/>
      <c r="N113" s="39">
        <f t="shared" si="60"/>
        <v>3504455.2607261273</v>
      </c>
      <c r="O113" s="39">
        <f t="shared" si="61"/>
        <v>3241.363088805293</v>
      </c>
      <c r="P113" s="39">
        <f t="shared" si="62"/>
        <v>1872.8845730089542</v>
      </c>
      <c r="Q113" s="39"/>
      <c r="R113" s="39">
        <f t="shared" si="63"/>
        <v>184654587.25053823</v>
      </c>
      <c r="S113" s="23">
        <f t="shared" si="64"/>
        <v>24813.249243095914</v>
      </c>
      <c r="T113" s="39">
        <f t="shared" si="65"/>
        <v>13589.679926318402</v>
      </c>
      <c r="U113" s="25"/>
      <c r="V113" s="39">
        <f t="shared" si="66"/>
        <v>204.6139944069042</v>
      </c>
      <c r="W113" s="25" t="s">
        <v>161</v>
      </c>
      <c r="X113" s="39">
        <f t="shared" si="67"/>
        <v>41866.886707148624</v>
      </c>
    </row>
    <row r="114" spans="1:24" ht="15.6" x14ac:dyDescent="0.3">
      <c r="A114" s="92">
        <v>11</v>
      </c>
      <c r="B114" s="92" t="s">
        <v>177</v>
      </c>
      <c r="C114" s="92">
        <v>528</v>
      </c>
      <c r="D114" s="92">
        <v>521</v>
      </c>
      <c r="E114" s="92">
        <v>648</v>
      </c>
      <c r="F114" s="92">
        <v>557</v>
      </c>
      <c r="G114" s="92">
        <v>571</v>
      </c>
      <c r="H114" s="92">
        <v>571</v>
      </c>
      <c r="I114" s="25"/>
      <c r="J114" s="39">
        <f t="shared" si="57"/>
        <v>90406.640069783651</v>
      </c>
      <c r="K114" s="39">
        <f t="shared" si="58"/>
        <v>48027.820018830091</v>
      </c>
      <c r="L114" s="24">
        <f t="shared" si="59"/>
        <v>372.06781651819034</v>
      </c>
      <c r="M114" s="39"/>
      <c r="N114" s="39">
        <f t="shared" si="60"/>
        <v>2010979.1086654458</v>
      </c>
      <c r="O114" s="39">
        <f t="shared" si="61"/>
        <v>2621.1514294917283</v>
      </c>
      <c r="P114" s="39">
        <f t="shared" si="62"/>
        <v>1419.0138336517152</v>
      </c>
      <c r="Q114" s="39"/>
      <c r="R114" s="39">
        <f t="shared" si="63"/>
        <v>172522334.57652044</v>
      </c>
      <c r="S114" s="23">
        <f t="shared" si="64"/>
        <v>24193.147521560728</v>
      </c>
      <c r="T114" s="39">
        <f t="shared" si="65"/>
        <v>13135.696697322224</v>
      </c>
      <c r="U114" s="25"/>
      <c r="V114" s="39">
        <f t="shared" si="66"/>
        <v>372.06781651819034</v>
      </c>
      <c r="W114" s="25" t="s">
        <v>161</v>
      </c>
      <c r="X114" s="37">
        <f t="shared" si="67"/>
        <v>138434.46008861376</v>
      </c>
    </row>
    <row r="115" spans="1:24" ht="15.6" x14ac:dyDescent="0.3">
      <c r="A115" s="92">
        <v>12</v>
      </c>
      <c r="B115" s="92" t="s">
        <v>174</v>
      </c>
      <c r="C115" s="92">
        <v>162</v>
      </c>
      <c r="D115" s="92">
        <v>157</v>
      </c>
      <c r="E115" s="92">
        <v>165</v>
      </c>
      <c r="F115" s="92">
        <v>155</v>
      </c>
      <c r="G115" s="92">
        <v>164</v>
      </c>
      <c r="H115" s="92">
        <v>167</v>
      </c>
      <c r="I115" s="25"/>
      <c r="J115" s="39">
        <f t="shared" si="57"/>
        <v>33645.654707971451</v>
      </c>
      <c r="K115" s="39">
        <f t="shared" si="58"/>
        <v>34690.31423437348</v>
      </c>
      <c r="L115" s="24">
        <f t="shared" si="59"/>
        <v>261.41149351615155</v>
      </c>
      <c r="M115" s="39"/>
      <c r="N115" s="39">
        <f t="shared" si="60"/>
        <v>3613881.6028698934</v>
      </c>
      <c r="O115" s="39">
        <f t="shared" si="61"/>
        <v>3321.3973546920133</v>
      </c>
      <c r="P115" s="39">
        <f t="shared" si="62"/>
        <v>1901.8945817853801</v>
      </c>
      <c r="Q115" s="39"/>
      <c r="R115" s="39">
        <f t="shared" si="63"/>
        <v>185443583.29254606</v>
      </c>
      <c r="S115" s="23">
        <f t="shared" si="64"/>
        <v>24893.398040444379</v>
      </c>
      <c r="T115" s="39">
        <f t="shared" si="65"/>
        <v>13618.681165611688</v>
      </c>
      <c r="U115" s="25"/>
      <c r="V115" s="39">
        <f t="shared" si="66"/>
        <v>261.41149351615155</v>
      </c>
      <c r="W115" s="25" t="s">
        <v>161</v>
      </c>
      <c r="X115" s="37">
        <f t="shared" si="67"/>
        <v>68335.968942344945</v>
      </c>
    </row>
    <row r="116" spans="1:24" ht="15.6" x14ac:dyDescent="0.3">
      <c r="A116" s="91">
        <v>13</v>
      </c>
      <c r="B116" s="91" t="s">
        <v>179</v>
      </c>
      <c r="C116" s="91">
        <v>1397</v>
      </c>
      <c r="D116" s="91">
        <v>1175</v>
      </c>
      <c r="E116" s="91">
        <v>1173</v>
      </c>
      <c r="F116" s="91">
        <v>1197</v>
      </c>
      <c r="G116" s="91">
        <v>1240</v>
      </c>
      <c r="H116" s="91">
        <v>1228</v>
      </c>
      <c r="I116" s="28"/>
      <c r="J116" s="41">
        <f t="shared" si="57"/>
        <v>682326.1972484584</v>
      </c>
      <c r="K116" s="41">
        <f t="shared" si="58"/>
        <v>767580.09344843449</v>
      </c>
      <c r="L116" s="27">
        <f t="shared" si="59"/>
        <v>1204.1205465803218</v>
      </c>
      <c r="M116" s="41"/>
      <c r="N116" s="41">
        <f t="shared" si="60"/>
        <v>797373.13970152708</v>
      </c>
      <c r="O116" s="41">
        <f t="shared" si="61"/>
        <v>1485.9515332552651</v>
      </c>
      <c r="P116" s="41">
        <f t="shared" si="62"/>
        <v>893.78917605595473</v>
      </c>
      <c r="Q116" s="41"/>
      <c r="R116" s="41">
        <f t="shared" si="63"/>
        <v>159006177.05856127</v>
      </c>
      <c r="S116" s="26">
        <f t="shared" si="64"/>
        <v>23057.896456528728</v>
      </c>
      <c r="T116" s="41">
        <f t="shared" si="65"/>
        <v>12610.679401008409</v>
      </c>
      <c r="U116" s="28"/>
      <c r="V116" s="41">
        <f t="shared" si="66"/>
        <v>893.78917605595473</v>
      </c>
      <c r="W116" s="28" t="s">
        <v>160</v>
      </c>
      <c r="X116" s="37">
        <f t="shared" si="67"/>
        <v>798859.09123478248</v>
      </c>
    </row>
    <row r="117" spans="1:24" ht="15.6" x14ac:dyDescent="0.3">
      <c r="A117" s="23"/>
      <c r="B117" s="38"/>
      <c r="C117" s="23"/>
      <c r="D117" s="23"/>
      <c r="E117" s="23"/>
      <c r="F117" s="23"/>
      <c r="G117" s="23"/>
      <c r="H117" s="23"/>
      <c r="I117" s="25"/>
      <c r="J117" s="39"/>
      <c r="K117" s="39"/>
      <c r="L117" s="24"/>
      <c r="M117" s="39"/>
      <c r="N117" s="39"/>
      <c r="O117" s="39"/>
      <c r="P117" s="39"/>
      <c r="Q117" s="39"/>
      <c r="R117" s="39"/>
      <c r="S117" s="23"/>
      <c r="T117" s="39"/>
      <c r="U117" s="25"/>
      <c r="V117" s="39"/>
      <c r="W117" s="25"/>
      <c r="X117" s="39"/>
    </row>
    <row r="118" spans="1:24" ht="15.6" x14ac:dyDescent="0.3">
      <c r="A118" s="18"/>
      <c r="B118" s="94"/>
      <c r="C118" s="18"/>
      <c r="D118" s="18"/>
      <c r="E118" s="18"/>
      <c r="F118" s="18"/>
      <c r="G118" s="18"/>
      <c r="H118" s="18"/>
      <c r="I118" s="25"/>
      <c r="J118" s="39"/>
      <c r="K118" s="39"/>
      <c r="L118" s="24"/>
      <c r="M118" s="39"/>
      <c r="N118" s="39"/>
      <c r="O118" s="39"/>
      <c r="P118" s="39"/>
      <c r="Q118" s="39"/>
      <c r="R118" s="39"/>
      <c r="S118" s="23"/>
      <c r="T118" s="39"/>
      <c r="U118" s="25"/>
      <c r="V118" s="39"/>
      <c r="W118" s="25"/>
      <c r="X118" s="39"/>
    </row>
    <row r="119" spans="1:24" x14ac:dyDescent="0.3">
      <c r="A119" s="18"/>
    </row>
    <row r="120" spans="1:24" x14ac:dyDescent="0.3">
      <c r="F120" s="33"/>
    </row>
    <row r="122" spans="1:24" ht="15.6" x14ac:dyDescent="0.3">
      <c r="B122" s="34"/>
      <c r="C122" t="s">
        <v>156</v>
      </c>
      <c r="D122">
        <f>SUM(X104:X116)</f>
        <v>17040955.256479282</v>
      </c>
      <c r="K122" s="16"/>
      <c r="L122" s="15"/>
      <c r="S122" s="17" t="s">
        <v>150</v>
      </c>
    </row>
    <row r="123" spans="1:24" ht="15.6" x14ac:dyDescent="0.3">
      <c r="B123" s="34"/>
      <c r="C123" s="17" t="s">
        <v>195</v>
      </c>
      <c r="D123" s="17" t="s">
        <v>196</v>
      </c>
      <c r="E123" s="17" t="s">
        <v>197</v>
      </c>
      <c r="F123" s="17" t="s">
        <v>200</v>
      </c>
      <c r="G123" s="17" t="s">
        <v>201</v>
      </c>
      <c r="H123" s="17" t="s">
        <v>199</v>
      </c>
      <c r="I123" s="17"/>
      <c r="K123" s="16"/>
      <c r="L123" s="15" t="s">
        <v>157</v>
      </c>
      <c r="M123" s="164" t="s">
        <v>203</v>
      </c>
      <c r="N123" s="164"/>
      <c r="O123" s="164"/>
      <c r="P123" s="164"/>
      <c r="Q123" s="164"/>
      <c r="R123" s="164"/>
      <c r="S123" s="164"/>
    </row>
    <row r="124" spans="1:24" x14ac:dyDescent="0.3">
      <c r="B124" t="s">
        <v>157</v>
      </c>
      <c r="C124">
        <f>AVERAGE(C105,C107,C109:C110,C112:C115)</f>
        <v>510.75</v>
      </c>
      <c r="D124">
        <f t="shared" ref="D124:H124" si="68">AVERAGE(D105,D107,D109:D110,D112:D115)</f>
        <v>464.875</v>
      </c>
      <c r="E124">
        <f t="shared" si="68"/>
        <v>536.75</v>
      </c>
      <c r="F124">
        <f t="shared" si="68"/>
        <v>487.875</v>
      </c>
      <c r="G124">
        <f t="shared" si="68"/>
        <v>493.625</v>
      </c>
      <c r="H124">
        <f t="shared" si="68"/>
        <v>512.5</v>
      </c>
      <c r="L124" t="s">
        <v>158</v>
      </c>
      <c r="M124" s="164" t="s">
        <v>206</v>
      </c>
      <c r="N124" s="164"/>
      <c r="O124" s="164"/>
      <c r="P124" s="164"/>
      <c r="Q124" s="164"/>
      <c r="R124" s="164"/>
      <c r="S124" s="164"/>
    </row>
    <row r="125" spans="1:24" x14ac:dyDescent="0.3">
      <c r="B125" t="s">
        <v>158</v>
      </c>
      <c r="C125">
        <f>AVERAGE(C106,C108,C111,C116)</f>
        <v>3301.75</v>
      </c>
      <c r="D125">
        <f t="shared" ref="D125:H125" si="69">AVERAGE(D106,D108,D111,D116)</f>
        <v>3020.75</v>
      </c>
      <c r="E125">
        <f t="shared" si="69"/>
        <v>2975.5</v>
      </c>
      <c r="F125">
        <f t="shared" si="69"/>
        <v>2965.5</v>
      </c>
      <c r="G125">
        <f t="shared" si="69"/>
        <v>3134.75</v>
      </c>
      <c r="H125">
        <f t="shared" si="69"/>
        <v>3096.75</v>
      </c>
      <c r="L125" t="s">
        <v>159</v>
      </c>
      <c r="M125" s="164" t="s">
        <v>205</v>
      </c>
      <c r="N125" s="164"/>
      <c r="O125" s="164"/>
      <c r="P125" s="164"/>
      <c r="Q125" s="164"/>
      <c r="R125" s="164"/>
      <c r="S125" s="164"/>
    </row>
    <row r="126" spans="1:24" x14ac:dyDescent="0.3">
      <c r="B126" t="s">
        <v>159</v>
      </c>
      <c r="C126">
        <f>AVERAGE(C104)</f>
        <v>15587</v>
      </c>
      <c r="D126">
        <f t="shared" ref="D126:H126" si="70">AVERAGE(D104)</f>
        <v>14251</v>
      </c>
      <c r="E126">
        <f t="shared" si="70"/>
        <v>13782</v>
      </c>
      <c r="F126">
        <f t="shared" si="70"/>
        <v>14136</v>
      </c>
      <c r="G126">
        <f t="shared" si="70"/>
        <v>14832</v>
      </c>
      <c r="H126">
        <f t="shared" si="70"/>
        <v>14626</v>
      </c>
    </row>
    <row r="128" spans="1:24" ht="15.6" x14ac:dyDescent="0.3">
      <c r="B128" s="36" t="s">
        <v>163</v>
      </c>
      <c r="C128" s="36" t="s">
        <v>180</v>
      </c>
      <c r="D128" s="36" t="s">
        <v>181</v>
      </c>
      <c r="E128" s="36" t="s">
        <v>184</v>
      </c>
      <c r="F128" s="36" t="s">
        <v>185</v>
      </c>
      <c r="G128" s="36" t="s">
        <v>186</v>
      </c>
      <c r="H128" s="36" t="s">
        <v>187</v>
      </c>
      <c r="I128" s="36"/>
      <c r="J128" s="12"/>
      <c r="L128" s="30" t="s">
        <v>139</v>
      </c>
      <c r="O128" s="14"/>
      <c r="P128" s="14" t="s">
        <v>140</v>
      </c>
      <c r="Q128" s="14"/>
      <c r="R128" s="14"/>
      <c r="S128" s="14"/>
      <c r="T128" s="14" t="s">
        <v>147</v>
      </c>
      <c r="U128" s="14"/>
      <c r="V128" s="14" t="s">
        <v>148</v>
      </c>
      <c r="W128" s="14" t="s">
        <v>141</v>
      </c>
      <c r="X128" s="14" t="s">
        <v>149</v>
      </c>
    </row>
    <row r="129" spans="1:24" ht="15.6" x14ac:dyDescent="0.3">
      <c r="A129" s="93">
        <v>1</v>
      </c>
      <c r="B129" s="93" t="s">
        <v>169</v>
      </c>
      <c r="C129" s="93">
        <v>15587</v>
      </c>
      <c r="D129" s="93">
        <v>14251</v>
      </c>
      <c r="E129" s="93">
        <v>13782</v>
      </c>
      <c r="F129" s="93">
        <v>14136</v>
      </c>
      <c r="G129" s="93">
        <v>14832</v>
      </c>
      <c r="H129" s="93">
        <v>14626</v>
      </c>
      <c r="I129" s="21"/>
      <c r="J129" s="21">
        <f>SQRT(((C129-$C$124)^2)+(D129-$D$124)^2)+(E129-$E$124)^2</f>
        <v>175457076.72196823</v>
      </c>
      <c r="K129" s="21">
        <f>SQRT(((F129-$F$124)^2)+(G129-$G$124)^2)+(H129-$H$124)^2</f>
        <v>199210677.71194601</v>
      </c>
      <c r="L129" s="20">
        <f>SQRT((J129)+(K129))</f>
        <v>19356.336286444144</v>
      </c>
      <c r="M129" s="21"/>
      <c r="N129" s="21">
        <f>SQRT(((C129-$C$125)^2)+(D129-$D$125)^2)+(E129-$E$125)^2</f>
        <v>116797086.94532989</v>
      </c>
      <c r="O129" s="21">
        <f>SQRT(((+(F129-$F$125)^2)+(G129-$G$125)^2)+(H129-$H$125)^2)</f>
        <v>19862.762480959187</v>
      </c>
      <c r="P129" s="21">
        <f>SQRT(((N129)+(O129)))</f>
        <v>10808.189011476939</v>
      </c>
      <c r="Q129" s="21"/>
      <c r="R129" s="21">
        <f>SQRT(((C129-$C$126)^2)+(D129-$D$126)^2)+(E129-$E$126)^2</f>
        <v>0</v>
      </c>
      <c r="S129" s="19">
        <f>SQRT(((+(F129-$F$126)^2)+(G129-$G$126)^2)+(H129-$H$126)^2)</f>
        <v>0</v>
      </c>
      <c r="T129" s="21">
        <f>SQRT(((R129)+(S129)))</f>
        <v>0</v>
      </c>
      <c r="U129" s="21"/>
      <c r="V129" s="21">
        <f>MIN(L129,P129,T129)</f>
        <v>0</v>
      </c>
      <c r="W129" s="21" t="s">
        <v>162</v>
      </c>
      <c r="X129" s="37">
        <f>V129^2</f>
        <v>0</v>
      </c>
    </row>
    <row r="130" spans="1:24" ht="15.6" x14ac:dyDescent="0.3">
      <c r="A130" s="92">
        <v>2</v>
      </c>
      <c r="B130" s="92" t="s">
        <v>228</v>
      </c>
      <c r="C130" s="92">
        <v>369</v>
      </c>
      <c r="D130" s="92">
        <v>304</v>
      </c>
      <c r="E130" s="92">
        <v>339</v>
      </c>
      <c r="F130" s="92">
        <v>348</v>
      </c>
      <c r="G130" s="92">
        <v>339</v>
      </c>
      <c r="H130" s="92">
        <v>375</v>
      </c>
      <c r="I130" s="25"/>
      <c r="J130" s="39">
        <f t="shared" ref="J130:J141" si="71">SQRT(((C130-$C$124)^2)+(D130-$D$124)^2)+(E130-$E$124)^2</f>
        <v>39319.477583716143</v>
      </c>
      <c r="K130" s="39">
        <f t="shared" ref="K130:K141" si="72">SQRT(((F130-$F$124)^2)+(G130-$G$124)^2)+(H130-$H$124)^2</f>
        <v>19114.75397178471</v>
      </c>
      <c r="L130" s="24">
        <f t="shared" ref="L130:L141" si="73">SQRT((J130)+(K130))</f>
        <v>241.73173468847827</v>
      </c>
      <c r="M130" s="39"/>
      <c r="N130" s="39">
        <f t="shared" ref="N130:N141" si="74">SQRT(((C130-$C$125)^2)+(D130-$D$125)^2)+(E130-$E$125)^2</f>
        <v>6955129.9684899636</v>
      </c>
      <c r="O130" s="39">
        <f>SQRT(((+(F130-$F$125)^2)+(G130-$G$125)^2)+(H130-$H$125)^2)</f>
        <v>4698.4515933443436</v>
      </c>
      <c r="P130" s="39">
        <f t="shared" ref="P130:P141" si="75">SQRT(((N130)+(O130)))</f>
        <v>2638.1486728543764</v>
      </c>
      <c r="Q130" s="39"/>
      <c r="R130" s="39">
        <f t="shared" ref="R130:R141" si="76">SQRT(((C130-$C$100)^2)+(D130-$D$100)^2)+(E130-$E$100)^2</f>
        <v>180734891.34320518</v>
      </c>
      <c r="S130" s="23">
        <f t="shared" ref="S130:S141" si="77">SQRT(((+(F130-$F$100)^2)+(G130-$G$100)^2)+(H130-$H$100)^2)</f>
        <v>24561.086987346469</v>
      </c>
      <c r="T130" s="39">
        <f t="shared" ref="T130:T141" si="78">SQRT(((R130)+(S130)))</f>
        <v>13444.681194814273</v>
      </c>
      <c r="U130" s="25"/>
      <c r="V130" s="39">
        <f t="shared" ref="V130:V132" si="79">MIN(L130,P130,T130)</f>
        <v>241.73173468847827</v>
      </c>
      <c r="W130" s="25" t="s">
        <v>161</v>
      </c>
      <c r="X130" s="37">
        <f t="shared" ref="X130:X141" si="80">V130^2</f>
        <v>58434.231555500846</v>
      </c>
    </row>
    <row r="131" spans="1:24" ht="15.6" x14ac:dyDescent="0.3">
      <c r="A131" s="93">
        <v>3</v>
      </c>
      <c r="B131" s="91" t="s">
        <v>170</v>
      </c>
      <c r="C131" s="91">
        <v>4655</v>
      </c>
      <c r="D131" s="91">
        <v>4178</v>
      </c>
      <c r="E131" s="91">
        <v>4111</v>
      </c>
      <c r="F131" s="91">
        <v>4282</v>
      </c>
      <c r="G131" s="91">
        <v>4193</v>
      </c>
      <c r="H131" s="91">
        <v>4157</v>
      </c>
      <c r="I131" s="28"/>
      <c r="J131" s="41">
        <f t="shared" si="71"/>
        <v>12780827.422780223</v>
      </c>
      <c r="K131" s="41">
        <f t="shared" si="72"/>
        <v>13287679.378221344</v>
      </c>
      <c r="L131" s="27">
        <f t="shared" si="73"/>
        <v>5105.7327388927797</v>
      </c>
      <c r="M131" s="41"/>
      <c r="N131" s="41">
        <f t="shared" si="74"/>
        <v>1291140.843475502</v>
      </c>
      <c r="O131" s="41">
        <f>SQRT(((+(F131-$F$125)^2)+(G131-$G$125)^2)+(H131-$H$125)^2)</f>
        <v>1994.2906947082715</v>
      </c>
      <c r="P131" s="41">
        <f t="shared" si="75"/>
        <v>1137.1609974714268</v>
      </c>
      <c r="Q131" s="41"/>
      <c r="R131" s="41">
        <f t="shared" si="76"/>
        <v>93543106.192666084</v>
      </c>
      <c r="S131" s="26">
        <f t="shared" si="77"/>
        <v>17885.45772408411</v>
      </c>
      <c r="T131" s="41">
        <f t="shared" si="78"/>
        <v>9672.6930919155166</v>
      </c>
      <c r="U131" s="28"/>
      <c r="V131" s="41">
        <f t="shared" si="79"/>
        <v>1137.1609974714268</v>
      </c>
      <c r="W131" s="28" t="s">
        <v>160</v>
      </c>
      <c r="X131" s="39">
        <f t="shared" si="80"/>
        <v>1293135.1341702102</v>
      </c>
    </row>
    <row r="132" spans="1:24" ht="15.6" x14ac:dyDescent="0.3">
      <c r="A132" s="92">
        <v>4</v>
      </c>
      <c r="B132" s="92" t="s">
        <v>171</v>
      </c>
      <c r="C132" s="92">
        <v>793</v>
      </c>
      <c r="D132" s="92">
        <v>623</v>
      </c>
      <c r="E132" s="92">
        <v>810</v>
      </c>
      <c r="F132" s="92">
        <v>785</v>
      </c>
      <c r="G132" s="92">
        <v>659</v>
      </c>
      <c r="H132" s="92">
        <v>687</v>
      </c>
      <c r="I132" s="25"/>
      <c r="J132" s="39">
        <f t="shared" si="71"/>
        <v>74989.087735684952</v>
      </c>
      <c r="K132" s="39">
        <f t="shared" si="72"/>
        <v>30790.297285314853</v>
      </c>
      <c r="L132" s="24">
        <f t="shared" si="73"/>
        <v>325.2374286901798</v>
      </c>
      <c r="M132" s="39"/>
      <c r="N132" s="39">
        <f t="shared" si="74"/>
        <v>4692860.5571369836</v>
      </c>
      <c r="O132" s="39">
        <f>SQRT(((+(F132-$F$125)^2)+(G132-$G$125)^2)+(H132-$H$125)^2)</f>
        <v>4085.4391899770089</v>
      </c>
      <c r="P132" s="39">
        <f>SQRT(((N132)+(O132)))</f>
        <v>2167.2438709861335</v>
      </c>
      <c r="Q132" s="39"/>
      <c r="R132" s="39">
        <f t="shared" si="76"/>
        <v>168292898.29392248</v>
      </c>
      <c r="S132" s="23">
        <f t="shared" si="77"/>
        <v>23946.165684718711</v>
      </c>
      <c r="T132" s="39">
        <f t="shared" si="78"/>
        <v>12973.698179763825</v>
      </c>
      <c r="U132" s="25"/>
      <c r="V132" s="39">
        <f t="shared" si="79"/>
        <v>325.2374286901798</v>
      </c>
      <c r="W132" s="25" t="s">
        <v>161</v>
      </c>
      <c r="X132" s="37">
        <f t="shared" si="80"/>
        <v>105779.38502099979</v>
      </c>
    </row>
    <row r="133" spans="1:24" ht="15.6" x14ac:dyDescent="0.3">
      <c r="A133" s="92">
        <v>5</v>
      </c>
      <c r="B133" s="92" t="s">
        <v>166</v>
      </c>
      <c r="C133" s="92">
        <v>1458</v>
      </c>
      <c r="D133" s="92">
        <v>1372</v>
      </c>
      <c r="E133" s="92">
        <v>1396</v>
      </c>
      <c r="F133" s="92">
        <v>1319</v>
      </c>
      <c r="G133" s="92">
        <v>1437</v>
      </c>
      <c r="H133" s="92">
        <v>1452</v>
      </c>
      <c r="I133" s="25"/>
      <c r="J133" s="39">
        <f t="shared" si="71"/>
        <v>739622.11056550313</v>
      </c>
      <c r="K133" s="39">
        <f t="shared" si="72"/>
        <v>883917.51892757672</v>
      </c>
      <c r="L133" s="24">
        <f t="shared" si="73"/>
        <v>1274.1819452076222</v>
      </c>
      <c r="M133" s="39"/>
      <c r="N133" s="39">
        <f t="shared" si="74"/>
        <v>2497293.6667916062</v>
      </c>
      <c r="O133" s="39">
        <f t="shared" ref="O133:O141" si="81">SQRT(((+(F133-$F$125)^2)+(G133-$G$125)^2)+(H133-$H$125)^2)</f>
        <v>2880.7151672805139</v>
      </c>
      <c r="P133" s="39">
        <f t="shared" si="75"/>
        <v>1581.1939735398964</v>
      </c>
      <c r="Q133" s="39"/>
      <c r="R133" s="39">
        <f t="shared" si="76"/>
        <v>153432113.98320952</v>
      </c>
      <c r="S133" s="23">
        <f t="shared" si="77"/>
        <v>22743.258121913845</v>
      </c>
      <c r="T133" s="39">
        <f t="shared" si="78"/>
        <v>12387.689745926455</v>
      </c>
      <c r="U133" s="25"/>
      <c r="V133" s="39">
        <f>MIN(L133,P133,T133)</f>
        <v>1274.1819452076222</v>
      </c>
      <c r="W133" s="25" t="s">
        <v>161</v>
      </c>
      <c r="X133" s="37">
        <f t="shared" si="80"/>
        <v>1623539.6294930801</v>
      </c>
    </row>
    <row r="134" spans="1:24" ht="15.6" x14ac:dyDescent="0.3">
      <c r="A134" s="92">
        <v>6</v>
      </c>
      <c r="B134" s="92" t="s">
        <v>168</v>
      </c>
      <c r="C134" s="92">
        <v>1059</v>
      </c>
      <c r="D134" s="92">
        <v>918</v>
      </c>
      <c r="E134" s="92">
        <v>940</v>
      </c>
      <c r="F134" s="92">
        <v>938</v>
      </c>
      <c r="G134" s="92">
        <v>910</v>
      </c>
      <c r="H134" s="92">
        <v>951</v>
      </c>
      <c r="I134" s="25"/>
      <c r="J134" s="39">
        <f t="shared" si="71"/>
        <v>163321.82920674578</v>
      </c>
      <c r="K134" s="39">
        <f t="shared" si="72"/>
        <v>192895.4226153784</v>
      </c>
      <c r="L134" s="24">
        <f t="shared" si="73"/>
        <v>596.83938528059969</v>
      </c>
      <c r="M134" s="39"/>
      <c r="N134" s="39">
        <f t="shared" si="74"/>
        <v>4146334.5767758973</v>
      </c>
      <c r="O134" s="39">
        <f t="shared" si="81"/>
        <v>3696.5540541158057</v>
      </c>
      <c r="P134" s="39">
        <f t="shared" si="75"/>
        <v>2037.162519493723</v>
      </c>
      <c r="Q134" s="39"/>
      <c r="R134" s="39">
        <f t="shared" si="76"/>
        <v>164936682.81520274</v>
      </c>
      <c r="S134" s="23">
        <f t="shared" si="77"/>
        <v>23558.754487451155</v>
      </c>
      <c r="T134" s="39">
        <f t="shared" si="78"/>
        <v>12843.684890625829</v>
      </c>
      <c r="U134" s="25"/>
      <c r="V134" s="39">
        <f t="shared" ref="V134:V141" si="82">MIN(L134,P134,T134)</f>
        <v>596.83938528059969</v>
      </c>
      <c r="W134" s="25" t="s">
        <v>161</v>
      </c>
      <c r="X134" s="37">
        <f t="shared" si="80"/>
        <v>356217.25182212412</v>
      </c>
    </row>
    <row r="135" spans="1:24" ht="15.6" x14ac:dyDescent="0.3">
      <c r="A135" s="92">
        <v>7</v>
      </c>
      <c r="B135" s="92" t="s">
        <v>182</v>
      </c>
      <c r="C135" s="92">
        <v>583</v>
      </c>
      <c r="D135" s="92">
        <v>610</v>
      </c>
      <c r="E135" s="92">
        <v>805</v>
      </c>
      <c r="F135" s="92">
        <v>575</v>
      </c>
      <c r="G135" s="92">
        <v>673</v>
      </c>
      <c r="H135" s="92">
        <v>699</v>
      </c>
      <c r="I135" s="25"/>
      <c r="J135" s="39">
        <f t="shared" si="71"/>
        <v>72120.177669324155</v>
      </c>
      <c r="K135" s="39">
        <f t="shared" si="72"/>
        <v>34981.664533698022</v>
      </c>
      <c r="L135" s="24">
        <f t="shared" si="73"/>
        <v>327.26417800153774</v>
      </c>
      <c r="M135" s="39"/>
      <c r="N135" s="39">
        <f t="shared" si="74"/>
        <v>4714703.8869005451</v>
      </c>
      <c r="O135" s="39">
        <f t="shared" si="81"/>
        <v>4186.1567547095028</v>
      </c>
      <c r="P135" s="39">
        <f t="shared" si="75"/>
        <v>2172.3006338109039</v>
      </c>
      <c r="Q135" s="39"/>
      <c r="R135" s="39">
        <f t="shared" si="76"/>
        <v>168422806.99045762</v>
      </c>
      <c r="S135" s="23">
        <f t="shared" si="77"/>
        <v>24048.686679317852</v>
      </c>
      <c r="T135" s="39">
        <f t="shared" si="78"/>
        <v>12978.707781483368</v>
      </c>
      <c r="U135" s="25"/>
      <c r="V135" s="39">
        <f t="shared" si="82"/>
        <v>327.26417800153774</v>
      </c>
      <c r="W135" s="25" t="s">
        <v>161</v>
      </c>
      <c r="X135" s="37">
        <f t="shared" si="80"/>
        <v>107101.84220302218</v>
      </c>
    </row>
    <row r="136" spans="1:24" ht="15.6" x14ac:dyDescent="0.3">
      <c r="A136" s="91">
        <v>8</v>
      </c>
      <c r="B136" s="91" t="s">
        <v>225</v>
      </c>
      <c r="C136" s="91">
        <v>5697</v>
      </c>
      <c r="D136" s="91">
        <v>5358</v>
      </c>
      <c r="E136" s="91">
        <v>5222</v>
      </c>
      <c r="F136" s="91">
        <v>5064</v>
      </c>
      <c r="G136" s="91">
        <v>5669</v>
      </c>
      <c r="H136" s="91">
        <v>5550</v>
      </c>
      <c r="I136" s="28"/>
      <c r="J136" s="41">
        <f t="shared" si="71"/>
        <v>21958697.770163745</v>
      </c>
      <c r="K136" s="41">
        <f t="shared" si="72"/>
        <v>25383314.60916888</v>
      </c>
      <c r="L136" s="27">
        <f t="shared" si="73"/>
        <v>6880.5532030013856</v>
      </c>
      <c r="M136" s="41"/>
      <c r="N136" s="41">
        <f t="shared" si="74"/>
        <v>5050108.8841486638</v>
      </c>
      <c r="O136" s="41">
        <f t="shared" si="81"/>
        <v>4104.2125767313755</v>
      </c>
      <c r="P136" s="41">
        <f t="shared" si="75"/>
        <v>2248.1577117109455</v>
      </c>
      <c r="Q136" s="41"/>
      <c r="R136" s="41">
        <f t="shared" si="76"/>
        <v>73286900.283793971</v>
      </c>
      <c r="S136" s="26">
        <f t="shared" si="77"/>
        <v>15768.180903325532</v>
      </c>
      <c r="T136" s="41">
        <f t="shared" si="78"/>
        <v>8561.6977559767492</v>
      </c>
      <c r="U136" s="28"/>
      <c r="V136" s="41">
        <f t="shared" si="82"/>
        <v>2248.1577117109455</v>
      </c>
      <c r="W136" s="28" t="s">
        <v>160</v>
      </c>
      <c r="X136" s="37">
        <f t="shared" si="80"/>
        <v>5054213.0967253949</v>
      </c>
    </row>
    <row r="137" spans="1:24" ht="15.6" x14ac:dyDescent="0.3">
      <c r="A137" s="92">
        <v>9</v>
      </c>
      <c r="B137" s="92" t="s">
        <v>178</v>
      </c>
      <c r="C137" s="92">
        <v>412</v>
      </c>
      <c r="D137" s="92">
        <v>373</v>
      </c>
      <c r="E137" s="92">
        <v>393</v>
      </c>
      <c r="F137" s="92">
        <v>364</v>
      </c>
      <c r="G137" s="92">
        <v>409</v>
      </c>
      <c r="H137" s="92">
        <v>431</v>
      </c>
      <c r="I137" s="25"/>
      <c r="J137" s="39">
        <f t="shared" si="71"/>
        <v>20798.94236552855</v>
      </c>
      <c r="K137" s="39">
        <f t="shared" si="72"/>
        <v>6792.2713526468815</v>
      </c>
      <c r="L137" s="24">
        <f t="shared" si="73"/>
        <v>166.10603155266648</v>
      </c>
      <c r="M137" s="39"/>
      <c r="N137" s="39">
        <f t="shared" si="74"/>
        <v>6673225.591159557</v>
      </c>
      <c r="O137" s="39">
        <f t="shared" si="81"/>
        <v>4615.5972934171805</v>
      </c>
      <c r="P137" s="39">
        <f t="shared" si="75"/>
        <v>2584.1519282838181</v>
      </c>
      <c r="Q137" s="39"/>
      <c r="R137" s="39">
        <f t="shared" si="76"/>
        <v>179285885.03435612</v>
      </c>
      <c r="S137" s="23">
        <f t="shared" si="77"/>
        <v>24478.336095413022</v>
      </c>
      <c r="T137" s="39">
        <f t="shared" si="78"/>
        <v>13390.681960619166</v>
      </c>
      <c r="U137" s="25"/>
      <c r="V137" s="39">
        <f t="shared" si="82"/>
        <v>166.10603155266648</v>
      </c>
      <c r="W137" s="25" t="s">
        <v>161</v>
      </c>
      <c r="X137" s="37">
        <f t="shared" si="80"/>
        <v>27591.213718175433</v>
      </c>
    </row>
    <row r="138" spans="1:24" ht="15.6" x14ac:dyDescent="0.3">
      <c r="A138" s="92">
        <v>10</v>
      </c>
      <c r="B138" s="92" t="s">
        <v>173</v>
      </c>
      <c r="C138" s="92">
        <v>180</v>
      </c>
      <c r="D138" s="92">
        <v>213</v>
      </c>
      <c r="E138" s="92">
        <v>194</v>
      </c>
      <c r="F138" s="92">
        <v>181</v>
      </c>
      <c r="G138" s="92">
        <v>224</v>
      </c>
      <c r="H138" s="92">
        <v>219</v>
      </c>
      <c r="I138" s="25"/>
      <c r="J138" s="39">
        <f t="shared" si="71"/>
        <v>117893.29868813498</v>
      </c>
      <c r="K138" s="39">
        <f t="shared" si="72"/>
        <v>86550.747131262877</v>
      </c>
      <c r="L138" s="24">
        <f t="shared" si="73"/>
        <v>452.15489140271148</v>
      </c>
      <c r="M138" s="39"/>
      <c r="N138" s="39">
        <f t="shared" si="74"/>
        <v>7740940.9144453919</v>
      </c>
      <c r="O138" s="39">
        <f t="shared" si="81"/>
        <v>4950.4899631248627</v>
      </c>
      <c r="P138" s="39">
        <f t="shared" si="75"/>
        <v>2783.1441580357487</v>
      </c>
      <c r="Q138" s="39"/>
      <c r="R138" s="39">
        <f t="shared" si="76"/>
        <v>184654587.25053823</v>
      </c>
      <c r="S138" s="23">
        <f t="shared" si="77"/>
        <v>24813.249243095914</v>
      </c>
      <c r="T138" s="39">
        <f t="shared" si="78"/>
        <v>13589.679926318402</v>
      </c>
      <c r="U138" s="25"/>
      <c r="V138" s="39">
        <f t="shared" si="82"/>
        <v>452.15489140271148</v>
      </c>
      <c r="W138" s="25" t="s">
        <v>161</v>
      </c>
      <c r="X138" s="39">
        <f t="shared" si="80"/>
        <v>204444.04581939781</v>
      </c>
    </row>
    <row r="139" spans="1:24" ht="15.6" x14ac:dyDescent="0.3">
      <c r="A139" s="92">
        <v>11</v>
      </c>
      <c r="B139" s="92" t="s">
        <v>177</v>
      </c>
      <c r="C139" s="92">
        <v>528</v>
      </c>
      <c r="D139" s="92">
        <v>521</v>
      </c>
      <c r="E139" s="92">
        <v>648</v>
      </c>
      <c r="F139" s="92">
        <v>557</v>
      </c>
      <c r="G139" s="92">
        <v>571</v>
      </c>
      <c r="H139" s="92">
        <v>571</v>
      </c>
      <c r="I139" s="25"/>
      <c r="J139" s="39">
        <f t="shared" si="71"/>
        <v>12435.278580633843</v>
      </c>
      <c r="K139" s="39">
        <f t="shared" si="72"/>
        <v>3526.0052709504439</v>
      </c>
      <c r="L139" s="24">
        <f t="shared" si="73"/>
        <v>126.33797470113365</v>
      </c>
      <c r="M139" s="39"/>
      <c r="N139" s="39">
        <f t="shared" si="74"/>
        <v>5420990.20756872</v>
      </c>
      <c r="O139" s="39">
        <f t="shared" si="81"/>
        <v>4330.4848891319316</v>
      </c>
      <c r="P139" s="39">
        <f t="shared" si="75"/>
        <v>2329.231781609089</v>
      </c>
      <c r="Q139" s="39"/>
      <c r="R139" s="39">
        <f t="shared" si="76"/>
        <v>172522334.57652044</v>
      </c>
      <c r="S139" s="23">
        <f t="shared" si="77"/>
        <v>24193.147521560728</v>
      </c>
      <c r="T139" s="39">
        <f t="shared" si="78"/>
        <v>13135.696697322224</v>
      </c>
      <c r="U139" s="25"/>
      <c r="V139" s="39">
        <f t="shared" si="82"/>
        <v>126.33797470113365</v>
      </c>
      <c r="W139" s="25" t="s">
        <v>161</v>
      </c>
      <c r="X139" s="37">
        <f t="shared" si="80"/>
        <v>15961.283851584285</v>
      </c>
    </row>
    <row r="140" spans="1:24" ht="15.6" x14ac:dyDescent="0.3">
      <c r="A140" s="92">
        <v>12</v>
      </c>
      <c r="B140" s="92" t="s">
        <v>174</v>
      </c>
      <c r="C140" s="92">
        <v>162</v>
      </c>
      <c r="D140" s="92">
        <v>157</v>
      </c>
      <c r="E140" s="92">
        <v>165</v>
      </c>
      <c r="F140" s="92">
        <v>155</v>
      </c>
      <c r="G140" s="92">
        <v>164</v>
      </c>
      <c r="H140" s="92">
        <v>167</v>
      </c>
      <c r="I140" s="25"/>
      <c r="J140" s="39">
        <f t="shared" si="71"/>
        <v>138663.26522798534</v>
      </c>
      <c r="K140" s="39">
        <f t="shared" si="72"/>
        <v>119838.71387934397</v>
      </c>
      <c r="L140" s="24">
        <f t="shared" si="73"/>
        <v>508.43089904856225</v>
      </c>
      <c r="M140" s="39"/>
      <c r="N140" s="39">
        <f t="shared" si="74"/>
        <v>7903159.8492899332</v>
      </c>
      <c r="O140" s="39">
        <f t="shared" si="81"/>
        <v>5030.6759858889736</v>
      </c>
      <c r="P140" s="39">
        <f t="shared" si="75"/>
        <v>2812.150516113215</v>
      </c>
      <c r="Q140" s="39"/>
      <c r="R140" s="39">
        <f t="shared" si="76"/>
        <v>185443583.29254606</v>
      </c>
      <c r="S140" s="23">
        <f t="shared" si="77"/>
        <v>24893.398040444379</v>
      </c>
      <c r="T140" s="39">
        <f t="shared" si="78"/>
        <v>13618.681165611688</v>
      </c>
      <c r="U140" s="25"/>
      <c r="V140" s="39">
        <f t="shared" si="82"/>
        <v>508.43089904856225</v>
      </c>
      <c r="W140" s="25" t="s">
        <v>161</v>
      </c>
      <c r="X140" s="37">
        <f t="shared" si="80"/>
        <v>258501.9791073293</v>
      </c>
    </row>
    <row r="141" spans="1:24" ht="15.6" x14ac:dyDescent="0.3">
      <c r="A141" s="92">
        <v>13</v>
      </c>
      <c r="B141" s="92" t="s">
        <v>179</v>
      </c>
      <c r="C141" s="92">
        <v>1397</v>
      </c>
      <c r="D141" s="92">
        <v>1175</v>
      </c>
      <c r="E141" s="92">
        <v>1173</v>
      </c>
      <c r="F141" s="92">
        <v>1197</v>
      </c>
      <c r="G141" s="92">
        <v>1240</v>
      </c>
      <c r="H141" s="92">
        <v>1228</v>
      </c>
      <c r="I141" s="25"/>
      <c r="J141" s="39">
        <f t="shared" si="71"/>
        <v>405949.71939278278</v>
      </c>
      <c r="K141" s="39">
        <f t="shared" si="72"/>
        <v>512969.78091563587</v>
      </c>
      <c r="L141" s="24">
        <f t="shared" si="73"/>
        <v>958.60288978722497</v>
      </c>
      <c r="M141" s="39"/>
      <c r="N141" s="39">
        <f t="shared" si="74"/>
        <v>3251658.582110615</v>
      </c>
      <c r="O141" s="39">
        <f t="shared" si="81"/>
        <v>3195.2928465165755</v>
      </c>
      <c r="P141" s="39">
        <f t="shared" si="75"/>
        <v>1804.1213581566878</v>
      </c>
      <c r="Q141" s="39"/>
      <c r="R141" s="39">
        <f t="shared" si="76"/>
        <v>159006177.05856127</v>
      </c>
      <c r="S141" s="23">
        <f t="shared" si="77"/>
        <v>23057.896456528728</v>
      </c>
      <c r="T141" s="39">
        <f t="shared" si="78"/>
        <v>12610.679401008409</v>
      </c>
      <c r="U141" s="25"/>
      <c r="V141" s="39">
        <f t="shared" si="82"/>
        <v>958.60288978722497</v>
      </c>
      <c r="W141" s="25" t="s">
        <v>161</v>
      </c>
      <c r="X141" s="37">
        <f t="shared" si="80"/>
        <v>918919.50030841853</v>
      </c>
    </row>
    <row r="142" spans="1:24" ht="15.6" x14ac:dyDescent="0.3">
      <c r="A142" s="18"/>
      <c r="B142" s="38"/>
      <c r="C142" s="23"/>
      <c r="D142" s="23"/>
      <c r="E142" s="23"/>
      <c r="F142" s="23"/>
      <c r="G142" s="23"/>
      <c r="H142" s="23"/>
      <c r="I142" s="25"/>
      <c r="J142" s="39"/>
      <c r="K142" s="39"/>
      <c r="L142" s="24"/>
      <c r="M142" s="39"/>
      <c r="N142" s="39"/>
      <c r="O142" s="39"/>
      <c r="P142" s="39"/>
      <c r="Q142" s="39"/>
      <c r="R142" s="39"/>
      <c r="S142" s="23"/>
      <c r="T142" s="39"/>
      <c r="U142" s="25"/>
      <c r="V142" s="39"/>
      <c r="W142" s="25"/>
      <c r="X142" s="37"/>
    </row>
    <row r="143" spans="1:24" ht="15.6" x14ac:dyDescent="0.3">
      <c r="A143" s="18"/>
      <c r="B143" s="94"/>
      <c r="C143" s="18"/>
      <c r="D143" s="18"/>
      <c r="E143" s="18"/>
      <c r="F143" s="18"/>
      <c r="G143" s="18"/>
      <c r="H143" s="18"/>
      <c r="I143" s="25"/>
      <c r="J143" s="39"/>
      <c r="K143" s="39"/>
      <c r="L143" s="24"/>
      <c r="M143" s="39"/>
      <c r="N143" s="39"/>
      <c r="O143" s="39"/>
      <c r="P143" s="39"/>
      <c r="Q143" s="39"/>
      <c r="R143" s="39"/>
      <c r="S143" s="23"/>
      <c r="T143" s="39"/>
      <c r="U143" s="25"/>
      <c r="V143" s="39"/>
      <c r="W143" s="25"/>
      <c r="X143" s="37"/>
    </row>
    <row r="145" spans="1:24" ht="15.6" x14ac:dyDescent="0.3">
      <c r="B145" s="34"/>
      <c r="C145" t="s">
        <v>156</v>
      </c>
      <c r="D145">
        <f>SUM(X129:X141)</f>
        <v>10023838.593795238</v>
      </c>
      <c r="K145" s="16"/>
      <c r="L145" s="15"/>
      <c r="S145" s="17" t="s">
        <v>150</v>
      </c>
    </row>
    <row r="146" spans="1:24" ht="15.6" x14ac:dyDescent="0.3">
      <c r="B146" s="34"/>
      <c r="C146" s="17" t="s">
        <v>195</v>
      </c>
      <c r="D146" s="17" t="s">
        <v>196</v>
      </c>
      <c r="E146" s="17" t="s">
        <v>197</v>
      </c>
      <c r="F146" s="17" t="s">
        <v>200</v>
      </c>
      <c r="G146" s="17" t="s">
        <v>201</v>
      </c>
      <c r="H146" s="17" t="s">
        <v>199</v>
      </c>
      <c r="I146" s="17"/>
      <c r="K146" s="16"/>
      <c r="L146" s="15" t="s">
        <v>157</v>
      </c>
      <c r="M146" s="164" t="s">
        <v>203</v>
      </c>
      <c r="N146" s="164"/>
      <c r="O146" s="164"/>
      <c r="P146" s="164"/>
      <c r="Q146" s="164"/>
      <c r="R146" s="164"/>
      <c r="S146" s="164"/>
    </row>
    <row r="147" spans="1:24" x14ac:dyDescent="0.3">
      <c r="B147" t="s">
        <v>157</v>
      </c>
      <c r="C147">
        <f>AVERAGE(C130,C132:C135,C137:C141)</f>
        <v>694.1</v>
      </c>
      <c r="D147">
        <f t="shared" ref="D147:H147" si="83">AVERAGE(D130,D132:D135,D137:D141)</f>
        <v>626.6</v>
      </c>
      <c r="E147">
        <f t="shared" si="83"/>
        <v>686.3</v>
      </c>
      <c r="F147">
        <f t="shared" si="83"/>
        <v>641.9</v>
      </c>
      <c r="G147">
        <f t="shared" si="83"/>
        <v>662.6</v>
      </c>
      <c r="H147">
        <f t="shared" si="83"/>
        <v>678</v>
      </c>
      <c r="L147" t="s">
        <v>158</v>
      </c>
      <c r="M147" s="164" t="s">
        <v>206</v>
      </c>
      <c r="N147" s="164"/>
      <c r="O147" s="164"/>
      <c r="P147" s="164"/>
      <c r="Q147" s="164"/>
      <c r="R147" s="164"/>
      <c r="S147" s="164"/>
    </row>
    <row r="148" spans="1:24" x14ac:dyDescent="0.3">
      <c r="B148" t="s">
        <v>158</v>
      </c>
      <c r="C148">
        <f>AVERAGE(C131,C136)</f>
        <v>5176</v>
      </c>
      <c r="D148">
        <f t="shared" ref="D148:H148" si="84">AVERAGE(D131,D136)</f>
        <v>4768</v>
      </c>
      <c r="E148">
        <f t="shared" si="84"/>
        <v>4666.5</v>
      </c>
      <c r="F148">
        <f t="shared" si="84"/>
        <v>4673</v>
      </c>
      <c r="G148">
        <f t="shared" si="84"/>
        <v>4931</v>
      </c>
      <c r="H148">
        <f t="shared" si="84"/>
        <v>4853.5</v>
      </c>
      <c r="L148" t="s">
        <v>159</v>
      </c>
      <c r="M148" s="164" t="s">
        <v>205</v>
      </c>
      <c r="N148" s="164"/>
      <c r="O148" s="164"/>
      <c r="P148" s="164"/>
      <c r="Q148" s="164"/>
      <c r="R148" s="164"/>
      <c r="S148" s="164"/>
    </row>
    <row r="149" spans="1:24" x14ac:dyDescent="0.3">
      <c r="B149" t="s">
        <v>159</v>
      </c>
      <c r="C149">
        <f>AVERAGE(C129)</f>
        <v>15587</v>
      </c>
      <c r="D149">
        <f t="shared" ref="D149:H149" si="85">AVERAGE(D129)</f>
        <v>14251</v>
      </c>
      <c r="E149">
        <f t="shared" si="85"/>
        <v>13782</v>
      </c>
      <c r="F149">
        <f t="shared" si="85"/>
        <v>14136</v>
      </c>
      <c r="G149">
        <f t="shared" si="85"/>
        <v>14832</v>
      </c>
      <c r="H149">
        <f t="shared" si="85"/>
        <v>14626</v>
      </c>
    </row>
    <row r="151" spans="1:24" ht="15.6" x14ac:dyDescent="0.3">
      <c r="B151" s="36" t="s">
        <v>163</v>
      </c>
      <c r="C151" s="36" t="s">
        <v>180</v>
      </c>
      <c r="D151" s="36" t="s">
        <v>181</v>
      </c>
      <c r="E151" s="36" t="s">
        <v>184</v>
      </c>
      <c r="F151" s="36" t="s">
        <v>185</v>
      </c>
      <c r="G151" s="36" t="s">
        <v>186</v>
      </c>
      <c r="H151" s="36" t="s">
        <v>187</v>
      </c>
      <c r="I151" s="36"/>
      <c r="J151" s="12"/>
      <c r="L151" s="30" t="s">
        <v>139</v>
      </c>
      <c r="O151" s="14"/>
      <c r="P151" s="14" t="s">
        <v>140</v>
      </c>
      <c r="Q151" s="14"/>
      <c r="R151" s="14"/>
      <c r="S151" s="14"/>
      <c r="T151" s="14" t="s">
        <v>147</v>
      </c>
      <c r="U151" s="14"/>
      <c r="V151" s="14" t="s">
        <v>148</v>
      </c>
      <c r="W151" s="14" t="s">
        <v>141</v>
      </c>
      <c r="X151" s="14" t="s">
        <v>149</v>
      </c>
    </row>
    <row r="152" spans="1:24" ht="15.6" x14ac:dyDescent="0.3">
      <c r="A152" s="93">
        <v>1</v>
      </c>
      <c r="B152" s="93" t="s">
        <v>169</v>
      </c>
      <c r="C152" s="93">
        <v>15587</v>
      </c>
      <c r="D152" s="93">
        <v>14251</v>
      </c>
      <c r="E152" s="93">
        <v>13782</v>
      </c>
      <c r="F152" s="93">
        <v>14136</v>
      </c>
      <c r="G152" s="93">
        <v>14832</v>
      </c>
      <c r="H152" s="93">
        <v>14626</v>
      </c>
      <c r="I152" s="21"/>
      <c r="J152" s="21">
        <f>SQRT(((C152-$C$147)^2)+(D152-$D$147)^2)+(E152-$E$147)^2</f>
        <v>171517543.2056475</v>
      </c>
      <c r="K152" s="21">
        <f>SQRT(((F152-$F$147)^2)+(G152-$G$147)^2)+(H152-$H$147)^2</f>
        <v>194566270.87586638</v>
      </c>
      <c r="L152" s="20">
        <f>SQRT((J152)+(K152))</f>
        <v>19133.31686042736</v>
      </c>
      <c r="M152" s="21"/>
      <c r="N152" s="21">
        <f>SQRT(((C152-$C$148)^2)+(D152-$D$148)^2)+(E152-$E$148)^2</f>
        <v>83106422.728830099</v>
      </c>
      <c r="O152" s="21">
        <f>SQRT(((+(F152-$F$148)^2)+(G152-$G$148)^2)+(H152-$H$148)^2)</f>
        <v>16824.979234756873</v>
      </c>
      <c r="P152" s="21">
        <f>SQRT(((N152)+(O152)))</f>
        <v>9117.1951667201283</v>
      </c>
      <c r="Q152" s="21"/>
      <c r="R152" s="21">
        <f>SQRT(((C152-$C$149)^2)+(D152-$D$149)^2)+(E152-$E$149)^2</f>
        <v>0</v>
      </c>
      <c r="S152" s="19">
        <f>SQRT(((+(F152-$F$149)^2)+(G152-$G$149)^2)+(H152-$H$149)^2)</f>
        <v>0</v>
      </c>
      <c r="T152" s="21">
        <f>SQRT(((R152)+(S152)))</f>
        <v>0</v>
      </c>
      <c r="U152" s="21"/>
      <c r="V152" s="21">
        <f>MIN(L152,P152,T152)</f>
        <v>0</v>
      </c>
      <c r="W152" s="21" t="s">
        <v>162</v>
      </c>
      <c r="X152" s="37">
        <f>V152^2</f>
        <v>0</v>
      </c>
    </row>
    <row r="153" spans="1:24" ht="15.6" x14ac:dyDescent="0.3">
      <c r="A153" s="92">
        <v>2</v>
      </c>
      <c r="B153" s="92" t="s">
        <v>228</v>
      </c>
      <c r="C153" s="92">
        <v>369</v>
      </c>
      <c r="D153" s="92">
        <v>304</v>
      </c>
      <c r="E153" s="92">
        <v>339</v>
      </c>
      <c r="F153" s="92">
        <v>348</v>
      </c>
      <c r="G153" s="92">
        <v>339</v>
      </c>
      <c r="H153" s="92">
        <v>375</v>
      </c>
      <c r="I153" s="25"/>
      <c r="J153" s="21">
        <f t="shared" ref="J153:J163" si="86">SQRT(((C153-$C$147)^2)+(D153-$D$147)^2)+(E153-$E$147)^2</f>
        <v>121075.28647378551</v>
      </c>
      <c r="K153" s="21">
        <f t="shared" ref="K153:K163" si="87">SQRT(((F153-$F$147)^2)+(G153-$G$147)^2)+(H153-$H$147)^2</f>
        <v>92246.14319164319</v>
      </c>
      <c r="L153" s="24">
        <f t="shared" ref="L153:L164" si="88">SQRT((J153)+(K153))</f>
        <v>461.86732907343503</v>
      </c>
      <c r="M153" s="39"/>
      <c r="N153" s="21">
        <f t="shared" ref="N153:N164" si="89">SQRT(((C153-$C$148)^2)+(D153-$D$148)^2)+(E153-$E$148)^2</f>
        <v>18733816.322027043</v>
      </c>
      <c r="O153" s="21">
        <f t="shared" ref="O153:O164" si="90">SQRT(((+(F153-$F$148)^2)+(G153-$G$148)^2)+(H153-$H$148)^2)</f>
        <v>7736.2168564486346</v>
      </c>
      <c r="P153" s="39">
        <f t="shared" ref="P153:P154" si="91">SQRT(((N153)+(O153)))</f>
        <v>4329.1514802422298</v>
      </c>
      <c r="Q153" s="39"/>
      <c r="R153" s="21">
        <f t="shared" ref="R153:R164" si="92">SQRT(((C153-$C$149)^2)+(D153-$D$149)^2)+(E153-$E$149)^2</f>
        <v>180734891.34320518</v>
      </c>
      <c r="S153" s="19">
        <f t="shared" ref="S153:S164" si="93">SQRT(((+(F153-$F$149)^2)+(G153-$G$149)^2)+(H153-$H$149)^2)</f>
        <v>24561.086987346469</v>
      </c>
      <c r="T153" s="39">
        <f t="shared" ref="T153:T164" si="94">SQRT(((R153)+(S153)))</f>
        <v>13444.681194814273</v>
      </c>
      <c r="U153" s="25"/>
      <c r="V153" s="39">
        <f t="shared" ref="V153:V155" si="95">MIN(L153,P153,T153)</f>
        <v>461.86732907343503</v>
      </c>
      <c r="W153" s="25" t="s">
        <v>161</v>
      </c>
      <c r="X153" s="37">
        <f t="shared" ref="X153:X164" si="96">V153^2</f>
        <v>213321.42966542873</v>
      </c>
    </row>
    <row r="154" spans="1:24" ht="15.6" x14ac:dyDescent="0.3">
      <c r="A154" s="93">
        <v>3</v>
      </c>
      <c r="B154" s="91" t="s">
        <v>170</v>
      </c>
      <c r="C154" s="91">
        <v>4655</v>
      </c>
      <c r="D154" s="91">
        <v>4178</v>
      </c>
      <c r="E154" s="91">
        <v>4111</v>
      </c>
      <c r="F154" s="91">
        <v>4282</v>
      </c>
      <c r="G154" s="91">
        <v>4193</v>
      </c>
      <c r="H154" s="91">
        <v>4157</v>
      </c>
      <c r="I154" s="28"/>
      <c r="J154" s="21">
        <f t="shared" si="86"/>
        <v>11733889.974469608</v>
      </c>
      <c r="K154" s="21">
        <f t="shared" si="87"/>
        <v>12108511.902500542</v>
      </c>
      <c r="L154" s="27">
        <f t="shared" si="88"/>
        <v>4882.8682018840273</v>
      </c>
      <c r="M154" s="41"/>
      <c r="N154" s="21">
        <f t="shared" si="89"/>
        <v>309367.35926814517</v>
      </c>
      <c r="O154" s="21">
        <f t="shared" si="90"/>
        <v>1087.4912643327302</v>
      </c>
      <c r="P154" s="41">
        <f t="shared" si="91"/>
        <v>557.18475439702934</v>
      </c>
      <c r="Q154" s="41"/>
      <c r="R154" s="21">
        <f t="shared" si="92"/>
        <v>93543106.192666084</v>
      </c>
      <c r="S154" s="19">
        <f t="shared" si="93"/>
        <v>17885.45772408411</v>
      </c>
      <c r="T154" s="41">
        <f t="shared" si="94"/>
        <v>9672.6930919155166</v>
      </c>
      <c r="U154" s="28"/>
      <c r="V154" s="41">
        <f t="shared" si="95"/>
        <v>557.18475439702934</v>
      </c>
      <c r="W154" s="28" t="s">
        <v>160</v>
      </c>
      <c r="X154" s="39">
        <f t="shared" si="96"/>
        <v>310454.8505324779</v>
      </c>
    </row>
    <row r="155" spans="1:24" ht="15.6" x14ac:dyDescent="0.3">
      <c r="A155" s="92">
        <v>4</v>
      </c>
      <c r="B155" s="92" t="s">
        <v>171</v>
      </c>
      <c r="C155" s="92">
        <v>793</v>
      </c>
      <c r="D155" s="92">
        <v>623</v>
      </c>
      <c r="E155" s="92">
        <v>810</v>
      </c>
      <c r="F155" s="92">
        <v>785</v>
      </c>
      <c r="G155" s="92">
        <v>659</v>
      </c>
      <c r="H155" s="92">
        <v>687</v>
      </c>
      <c r="I155" s="25"/>
      <c r="J155" s="21">
        <f t="shared" si="86"/>
        <v>15400.655499038818</v>
      </c>
      <c r="K155" s="21">
        <f t="shared" si="87"/>
        <v>224.14527585638308</v>
      </c>
      <c r="L155" s="24">
        <f t="shared" si="88"/>
        <v>124.99920309704058</v>
      </c>
      <c r="M155" s="39"/>
      <c r="N155" s="21">
        <f t="shared" si="89"/>
        <v>14878624.804516952</v>
      </c>
      <c r="O155" s="21">
        <f t="shared" si="90"/>
        <v>7122.2363236556539</v>
      </c>
      <c r="P155" s="39">
        <f>SQRT(((N155)+(O155)))</f>
        <v>3858.2051579511176</v>
      </c>
      <c r="Q155" s="39"/>
      <c r="R155" s="21">
        <f t="shared" si="92"/>
        <v>168292898.29392248</v>
      </c>
      <c r="S155" s="19">
        <f t="shared" si="93"/>
        <v>23946.165684718711</v>
      </c>
      <c r="T155" s="39">
        <f t="shared" si="94"/>
        <v>12973.698179763825</v>
      </c>
      <c r="U155" s="25"/>
      <c r="V155" s="39">
        <f t="shared" si="95"/>
        <v>124.99920309704058</v>
      </c>
      <c r="W155" s="25" t="s">
        <v>161</v>
      </c>
      <c r="X155" s="37">
        <f t="shared" si="96"/>
        <v>15624.800774895199</v>
      </c>
    </row>
    <row r="156" spans="1:24" ht="15.6" x14ac:dyDescent="0.3">
      <c r="A156" s="92">
        <v>5</v>
      </c>
      <c r="B156" s="92" t="s">
        <v>166</v>
      </c>
      <c r="C156" s="92">
        <v>1458</v>
      </c>
      <c r="D156" s="92">
        <v>1372</v>
      </c>
      <c r="E156" s="92">
        <v>1396</v>
      </c>
      <c r="F156" s="92">
        <v>1319</v>
      </c>
      <c r="G156" s="92">
        <v>1437</v>
      </c>
      <c r="H156" s="92">
        <v>1452</v>
      </c>
      <c r="I156" s="25"/>
      <c r="J156" s="21">
        <f t="shared" si="86"/>
        <v>504741.40643386589</v>
      </c>
      <c r="K156" s="21">
        <f t="shared" si="87"/>
        <v>600104.66893119214</v>
      </c>
      <c r="L156" s="24">
        <f t="shared" si="88"/>
        <v>1051.1165850489936</v>
      </c>
      <c r="M156" s="39"/>
      <c r="N156" s="21">
        <f t="shared" si="89"/>
        <v>10701205.757918771</v>
      </c>
      <c r="O156" s="21">
        <f t="shared" si="90"/>
        <v>5918.4080841050491</v>
      </c>
      <c r="P156" s="39">
        <f t="shared" ref="P156:P164" si="97">SQRT(((N156)+(O156)))</f>
        <v>3272.174226107601</v>
      </c>
      <c r="Q156" s="39"/>
      <c r="R156" s="21">
        <f t="shared" si="92"/>
        <v>153432113.98320952</v>
      </c>
      <c r="S156" s="19">
        <f t="shared" si="93"/>
        <v>22743.258121913845</v>
      </c>
      <c r="T156" s="39">
        <f t="shared" si="94"/>
        <v>12387.689745926455</v>
      </c>
      <c r="U156" s="25"/>
      <c r="V156" s="39">
        <f>MIN(L156,P156,T156)</f>
        <v>1051.1165850489936</v>
      </c>
      <c r="W156" s="25" t="s">
        <v>161</v>
      </c>
      <c r="X156" s="37">
        <f t="shared" si="96"/>
        <v>1104846.0753650581</v>
      </c>
    </row>
    <row r="157" spans="1:24" ht="15.6" x14ac:dyDescent="0.3">
      <c r="A157" s="92">
        <v>6</v>
      </c>
      <c r="B157" s="92" t="s">
        <v>168</v>
      </c>
      <c r="C157" s="92">
        <v>1059</v>
      </c>
      <c r="D157" s="92">
        <v>918</v>
      </c>
      <c r="E157" s="92">
        <v>940</v>
      </c>
      <c r="F157" s="92">
        <v>938</v>
      </c>
      <c r="G157" s="92">
        <v>910</v>
      </c>
      <c r="H157" s="92">
        <v>951</v>
      </c>
      <c r="I157" s="25"/>
      <c r="J157" s="21">
        <f t="shared" si="86"/>
        <v>64830.665341961459</v>
      </c>
      <c r="K157" s="21">
        <f t="shared" si="87"/>
        <v>74914.852264474364</v>
      </c>
      <c r="L157" s="24">
        <f t="shared" si="88"/>
        <v>373.82551759669349</v>
      </c>
      <c r="M157" s="39"/>
      <c r="N157" s="21">
        <f t="shared" si="89"/>
        <v>13892438.932446262</v>
      </c>
      <c r="O157" s="21">
        <f t="shared" si="90"/>
        <v>6734.1051558466179</v>
      </c>
      <c r="P157" s="39">
        <f t="shared" si="97"/>
        <v>3728.1594705165321</v>
      </c>
      <c r="Q157" s="39"/>
      <c r="R157" s="21">
        <f t="shared" si="92"/>
        <v>164936682.81520274</v>
      </c>
      <c r="S157" s="19">
        <f t="shared" si="93"/>
        <v>23558.754487451155</v>
      </c>
      <c r="T157" s="39">
        <f t="shared" si="94"/>
        <v>12843.684890625829</v>
      </c>
      <c r="U157" s="25"/>
      <c r="V157" s="39">
        <f t="shared" ref="V157:V164" si="98">MIN(L157,P157,T157)</f>
        <v>373.82551759669349</v>
      </c>
      <c r="W157" s="25" t="s">
        <v>161</v>
      </c>
      <c r="X157" s="37">
        <f t="shared" si="96"/>
        <v>139745.51760643578</v>
      </c>
    </row>
    <row r="158" spans="1:24" ht="15.6" x14ac:dyDescent="0.3">
      <c r="A158" s="92">
        <v>7</v>
      </c>
      <c r="B158" s="92" t="s">
        <v>182</v>
      </c>
      <c r="C158" s="92">
        <v>583</v>
      </c>
      <c r="D158" s="92">
        <v>610</v>
      </c>
      <c r="E158" s="92">
        <v>805</v>
      </c>
      <c r="F158" s="92">
        <v>575</v>
      </c>
      <c r="G158" s="92">
        <v>673</v>
      </c>
      <c r="H158" s="92">
        <v>699</v>
      </c>
      <c r="I158" s="25"/>
      <c r="J158" s="21">
        <f t="shared" si="86"/>
        <v>14202.02329871415</v>
      </c>
      <c r="K158" s="21">
        <f t="shared" si="87"/>
        <v>508.70354495888671</v>
      </c>
      <c r="L158" s="24">
        <f t="shared" si="88"/>
        <v>121.28778522041301</v>
      </c>
      <c r="M158" s="39"/>
      <c r="N158" s="21">
        <f t="shared" si="89"/>
        <v>14917377.781696312</v>
      </c>
      <c r="O158" s="21">
        <f t="shared" si="90"/>
        <v>7223.8520368291047</v>
      </c>
      <c r="P158" s="39">
        <f t="shared" si="97"/>
        <v>3863.2371961521003</v>
      </c>
      <c r="Q158" s="39"/>
      <c r="R158" s="21">
        <f t="shared" si="92"/>
        <v>168422806.99045762</v>
      </c>
      <c r="S158" s="19">
        <f t="shared" si="93"/>
        <v>24048.686679317852</v>
      </c>
      <c r="T158" s="39">
        <f t="shared" si="94"/>
        <v>12978.707781483368</v>
      </c>
      <c r="U158" s="25"/>
      <c r="V158" s="39">
        <f t="shared" si="98"/>
        <v>121.28778522041301</v>
      </c>
      <c r="W158" s="25" t="s">
        <v>161</v>
      </c>
      <c r="X158" s="37">
        <f t="shared" si="96"/>
        <v>14710.726843673037</v>
      </c>
    </row>
    <row r="159" spans="1:24" ht="15.6" x14ac:dyDescent="0.3">
      <c r="A159" s="91">
        <v>8</v>
      </c>
      <c r="B159" s="91" t="s">
        <v>225</v>
      </c>
      <c r="C159" s="91">
        <v>5697</v>
      </c>
      <c r="D159" s="91">
        <v>5358</v>
      </c>
      <c r="E159" s="91">
        <v>5222</v>
      </c>
      <c r="F159" s="91">
        <v>5064</v>
      </c>
      <c r="G159" s="91">
        <v>5669</v>
      </c>
      <c r="H159" s="91">
        <v>5550</v>
      </c>
      <c r="I159" s="28"/>
      <c r="J159" s="21">
        <f t="shared" si="86"/>
        <v>20579460.356275927</v>
      </c>
      <c r="K159" s="21">
        <f t="shared" si="87"/>
        <v>23743063.746205509</v>
      </c>
      <c r="L159" s="27">
        <f t="shared" si="88"/>
        <v>6657.5163614129733</v>
      </c>
      <c r="M159" s="41"/>
      <c r="N159" s="21">
        <f t="shared" si="89"/>
        <v>309367.35926814517</v>
      </c>
      <c r="O159" s="21">
        <f t="shared" si="90"/>
        <v>1087.4912643327302</v>
      </c>
      <c r="P159" s="41">
        <f t="shared" si="97"/>
        <v>557.18475439702934</v>
      </c>
      <c r="Q159" s="41"/>
      <c r="R159" s="21">
        <f t="shared" si="92"/>
        <v>73286900.283793971</v>
      </c>
      <c r="S159" s="19">
        <f t="shared" si="93"/>
        <v>15768.180903325532</v>
      </c>
      <c r="T159" s="41">
        <f t="shared" si="94"/>
        <v>8561.6977559767492</v>
      </c>
      <c r="U159" s="28"/>
      <c r="V159" s="41">
        <f t="shared" si="98"/>
        <v>557.18475439702934</v>
      </c>
      <c r="W159" s="28" t="s">
        <v>160</v>
      </c>
      <c r="X159" s="37">
        <f t="shared" si="96"/>
        <v>310454.8505324779</v>
      </c>
    </row>
    <row r="160" spans="1:24" ht="15.6" x14ac:dyDescent="0.3">
      <c r="A160" s="92">
        <v>9</v>
      </c>
      <c r="B160" s="92" t="s">
        <v>178</v>
      </c>
      <c r="C160" s="92">
        <v>412</v>
      </c>
      <c r="D160" s="92">
        <v>373</v>
      </c>
      <c r="E160" s="92">
        <v>393</v>
      </c>
      <c r="F160" s="92">
        <v>364</v>
      </c>
      <c r="G160" s="92">
        <v>409</v>
      </c>
      <c r="H160" s="92">
        <v>431</v>
      </c>
      <c r="I160" s="25"/>
      <c r="J160" s="21">
        <f t="shared" si="86"/>
        <v>86404.222795840251</v>
      </c>
      <c r="K160" s="21">
        <f t="shared" si="87"/>
        <v>61385.219842645231</v>
      </c>
      <c r="L160" s="24">
        <f t="shared" si="88"/>
        <v>384.43392493182165</v>
      </c>
      <c r="M160" s="39"/>
      <c r="N160" s="21">
        <f t="shared" si="89"/>
        <v>18269283.894930109</v>
      </c>
      <c r="O160" s="21">
        <f t="shared" si="90"/>
        <v>7653.3960599200664</v>
      </c>
      <c r="P160" s="39">
        <f t="shared" si="97"/>
        <v>4275.153481571162</v>
      </c>
      <c r="Q160" s="39"/>
      <c r="R160" s="21">
        <f t="shared" si="92"/>
        <v>179285885.03435612</v>
      </c>
      <c r="S160" s="19">
        <f t="shared" si="93"/>
        <v>24478.336095413022</v>
      </c>
      <c r="T160" s="39">
        <f t="shared" si="94"/>
        <v>13390.681960619166</v>
      </c>
      <c r="U160" s="25"/>
      <c r="V160" s="39">
        <f t="shared" si="98"/>
        <v>384.43392493182165</v>
      </c>
      <c r="W160" s="25" t="s">
        <v>161</v>
      </c>
      <c r="X160" s="37">
        <f t="shared" si="96"/>
        <v>147789.44263848549</v>
      </c>
    </row>
    <row r="161" spans="1:24" ht="15.6" x14ac:dyDescent="0.3">
      <c r="A161" s="92">
        <v>10</v>
      </c>
      <c r="B161" s="92" t="s">
        <v>173</v>
      </c>
      <c r="C161" s="92">
        <v>180</v>
      </c>
      <c r="D161" s="92">
        <v>213</v>
      </c>
      <c r="E161" s="92">
        <v>194</v>
      </c>
      <c r="F161" s="92">
        <v>181</v>
      </c>
      <c r="G161" s="92">
        <v>224</v>
      </c>
      <c r="H161" s="92">
        <v>219</v>
      </c>
      <c r="I161" s="25"/>
      <c r="J161" s="21">
        <f t="shared" si="86"/>
        <v>243019.11101360896</v>
      </c>
      <c r="K161" s="21">
        <f t="shared" si="87"/>
        <v>211317.23798220477</v>
      </c>
      <c r="L161" s="24">
        <f t="shared" si="88"/>
        <v>674.04476779796585</v>
      </c>
      <c r="M161" s="39"/>
      <c r="N161" s="21">
        <f t="shared" si="89"/>
        <v>20010017.022219207</v>
      </c>
      <c r="O161" s="21">
        <f t="shared" si="90"/>
        <v>7988.2728577584276</v>
      </c>
      <c r="P161" s="39">
        <f t="shared" si="97"/>
        <v>4474.1485553205503</v>
      </c>
      <c r="Q161" s="39"/>
      <c r="R161" s="21">
        <f t="shared" si="92"/>
        <v>184654587.25053823</v>
      </c>
      <c r="S161" s="19">
        <f t="shared" si="93"/>
        <v>24813.249243095914</v>
      </c>
      <c r="T161" s="39">
        <f t="shared" si="94"/>
        <v>13589.679926318402</v>
      </c>
      <c r="U161" s="25"/>
      <c r="V161" s="39">
        <f t="shared" si="98"/>
        <v>674.04476779796585</v>
      </c>
      <c r="W161" s="25" t="s">
        <v>161</v>
      </c>
      <c r="X161" s="39">
        <f t="shared" si="96"/>
        <v>454336.34899581369</v>
      </c>
    </row>
    <row r="162" spans="1:24" ht="15.6" x14ac:dyDescent="0.3">
      <c r="A162" s="92">
        <v>11</v>
      </c>
      <c r="B162" s="92" t="s">
        <v>177</v>
      </c>
      <c r="C162" s="92">
        <v>528</v>
      </c>
      <c r="D162" s="92">
        <v>521</v>
      </c>
      <c r="E162" s="92">
        <v>648</v>
      </c>
      <c r="F162" s="92">
        <v>557</v>
      </c>
      <c r="G162" s="92">
        <v>571</v>
      </c>
      <c r="H162" s="92">
        <v>571</v>
      </c>
      <c r="I162" s="25"/>
      <c r="J162" s="21">
        <f t="shared" si="86"/>
        <v>1663.7162431689399</v>
      </c>
      <c r="K162" s="21">
        <f t="shared" si="87"/>
        <v>11573.894235255275</v>
      </c>
      <c r="L162" s="24">
        <f t="shared" si="88"/>
        <v>115.05481510316817</v>
      </c>
      <c r="M162" s="39"/>
      <c r="N162" s="21">
        <f t="shared" si="89"/>
        <v>16154638.353001064</v>
      </c>
      <c r="O162" s="21">
        <f t="shared" si="90"/>
        <v>7368.2333194599642</v>
      </c>
      <c r="P162" s="39">
        <f t="shared" si="97"/>
        <v>4020.1998192030856</v>
      </c>
      <c r="Q162" s="39"/>
      <c r="R162" s="21">
        <f t="shared" si="92"/>
        <v>172522334.57652044</v>
      </c>
      <c r="S162" s="19">
        <f t="shared" si="93"/>
        <v>24193.147521560728</v>
      </c>
      <c r="T162" s="39">
        <f t="shared" si="94"/>
        <v>13135.696697322224</v>
      </c>
      <c r="U162" s="25"/>
      <c r="V162" s="39">
        <f t="shared" si="98"/>
        <v>115.05481510316817</v>
      </c>
      <c r="W162" s="25" t="s">
        <v>161</v>
      </c>
      <c r="X162" s="37">
        <f t="shared" si="96"/>
        <v>13237.610478424214</v>
      </c>
    </row>
    <row r="163" spans="1:24" ht="15.6" x14ac:dyDescent="0.3">
      <c r="A163" s="92">
        <v>12</v>
      </c>
      <c r="B163" s="92" t="s">
        <v>174</v>
      </c>
      <c r="C163" s="92">
        <v>162</v>
      </c>
      <c r="D163" s="92">
        <v>157</v>
      </c>
      <c r="E163" s="92">
        <v>165</v>
      </c>
      <c r="F163" s="92">
        <v>155</v>
      </c>
      <c r="G163" s="92">
        <v>164</v>
      </c>
      <c r="H163" s="92">
        <v>167</v>
      </c>
      <c r="I163" s="25"/>
      <c r="J163" s="21">
        <f t="shared" si="86"/>
        <v>272463.37624757702</v>
      </c>
      <c r="K163" s="21">
        <f t="shared" si="87"/>
        <v>261817.90284114788</v>
      </c>
      <c r="L163" s="24">
        <f t="shared" si="88"/>
        <v>730.94546929899286</v>
      </c>
      <c r="M163" s="39"/>
      <c r="N163" s="21">
        <f t="shared" si="89"/>
        <v>20270314.115897093</v>
      </c>
      <c r="O163" s="21">
        <f t="shared" si="90"/>
        <v>8068.4506102472978</v>
      </c>
      <c r="P163" s="39">
        <f t="shared" si="97"/>
        <v>4503.1525142401451</v>
      </c>
      <c r="Q163" s="39"/>
      <c r="R163" s="21">
        <f t="shared" si="92"/>
        <v>185443583.29254606</v>
      </c>
      <c r="S163" s="19">
        <f t="shared" si="93"/>
        <v>24893.398040444379</v>
      </c>
      <c r="T163" s="39">
        <f t="shared" si="94"/>
        <v>13618.681165611688</v>
      </c>
      <c r="U163" s="25"/>
      <c r="V163" s="39">
        <f t="shared" si="98"/>
        <v>730.94546929899286</v>
      </c>
      <c r="W163" s="25" t="s">
        <v>161</v>
      </c>
      <c r="X163" s="37">
        <f t="shared" si="96"/>
        <v>534281.27908872487</v>
      </c>
    </row>
    <row r="164" spans="1:24" ht="15.6" x14ac:dyDescent="0.3">
      <c r="A164" s="92">
        <v>13</v>
      </c>
      <c r="B164" s="92" t="s">
        <v>179</v>
      </c>
      <c r="C164" s="92">
        <v>1397</v>
      </c>
      <c r="D164" s="92">
        <v>1175</v>
      </c>
      <c r="E164" s="92">
        <v>1173</v>
      </c>
      <c r="F164" s="92">
        <v>1197</v>
      </c>
      <c r="G164" s="92">
        <v>1240</v>
      </c>
      <c r="H164" s="92">
        <v>1228</v>
      </c>
      <c r="I164" s="25"/>
      <c r="J164" s="21">
        <f t="shared" ref="J164" si="99">SQRT(((C164-$C$147)^2)+(D164-$D$147)^2)+(E164-$E$147)^2</f>
        <v>237768.41171594418</v>
      </c>
      <c r="K164" s="21">
        <f t="shared" ref="K164" si="100">SQRT(((F164-$F$147)^2)+(G164-$G$147)^2)+(H164-$H$147)^2</f>
        <v>303300.95366282953</v>
      </c>
      <c r="L164" s="24">
        <f t="shared" si="88"/>
        <v>735.57417394765412</v>
      </c>
      <c r="M164" s="39"/>
      <c r="N164" s="21">
        <f t="shared" si="89"/>
        <v>12209756.700114826</v>
      </c>
      <c r="O164" s="21">
        <f t="shared" si="90"/>
        <v>6233.0014639818592</v>
      </c>
      <c r="P164" s="39">
        <f t="shared" si="97"/>
        <v>3495.1380089459713</v>
      </c>
      <c r="Q164" s="39"/>
      <c r="R164" s="21">
        <f t="shared" si="92"/>
        <v>159006177.05856127</v>
      </c>
      <c r="S164" s="19">
        <f t="shared" si="93"/>
        <v>23057.896456528728</v>
      </c>
      <c r="T164" s="39">
        <f t="shared" si="94"/>
        <v>12610.679401008409</v>
      </c>
      <c r="U164" s="25"/>
      <c r="V164" s="39">
        <f t="shared" si="98"/>
        <v>735.57417394765412</v>
      </c>
      <c r="W164" s="25" t="s">
        <v>161</v>
      </c>
      <c r="X164" s="37">
        <f t="shared" si="96"/>
        <v>541069.36537877377</v>
      </c>
    </row>
    <row r="167" spans="1:24" x14ac:dyDescent="0.3">
      <c r="C167" t="s">
        <v>156</v>
      </c>
      <c r="D167">
        <f>SUM(X152:X164)</f>
        <v>3799872.2979006688</v>
      </c>
    </row>
    <row r="168" spans="1:24" x14ac:dyDescent="0.3">
      <c r="C168" t="s">
        <v>157</v>
      </c>
      <c r="D168" s="164" t="s">
        <v>229</v>
      </c>
      <c r="E168" s="165"/>
      <c r="F168" s="165"/>
      <c r="G168" s="165"/>
      <c r="H168" s="165"/>
      <c r="I168" s="165"/>
      <c r="J168" s="165"/>
      <c r="K168" s="165"/>
    </row>
    <row r="169" spans="1:24" x14ac:dyDescent="0.3">
      <c r="C169" t="s">
        <v>158</v>
      </c>
      <c r="D169" s="165" t="s">
        <v>230</v>
      </c>
      <c r="E169" s="165"/>
      <c r="F169" s="165"/>
      <c r="G169" s="165"/>
      <c r="H169" s="165"/>
      <c r="I169" s="165"/>
      <c r="J169" s="165"/>
      <c r="K169" s="165"/>
    </row>
    <row r="170" spans="1:24" x14ac:dyDescent="0.3">
      <c r="C170" t="s">
        <v>159</v>
      </c>
      <c r="D170" s="165" t="s">
        <v>231</v>
      </c>
      <c r="E170" s="165"/>
      <c r="F170" s="165"/>
      <c r="G170" s="165"/>
      <c r="H170" s="165"/>
      <c r="I170" s="165"/>
      <c r="J170" s="165"/>
      <c r="K170" s="165"/>
    </row>
  </sheetData>
  <mergeCells count="21">
    <mergeCell ref="D168:K168"/>
    <mergeCell ref="D169:K169"/>
    <mergeCell ref="D170:K170"/>
    <mergeCell ref="L27:R27"/>
    <mergeCell ref="L75:R75"/>
    <mergeCell ref="M97:S97"/>
    <mergeCell ref="L74:R74"/>
    <mergeCell ref="M98:S98"/>
    <mergeCell ref="M99:S99"/>
    <mergeCell ref="M123:S123"/>
    <mergeCell ref="M124:S124"/>
    <mergeCell ref="M125:S125"/>
    <mergeCell ref="M146:S146"/>
    <mergeCell ref="M147:S147"/>
    <mergeCell ref="M148:S148"/>
    <mergeCell ref="L25:R25"/>
    <mergeCell ref="L26:R26"/>
    <mergeCell ref="L49:S49"/>
    <mergeCell ref="L51:R51"/>
    <mergeCell ref="L73:R73"/>
    <mergeCell ref="L50:S50"/>
  </mergeCells>
  <conditionalFormatting sqref="D168:D170">
    <cfRule type="duplicateValues" dxfId="1" priority="1"/>
  </conditionalFormatting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D97FD-CFD4-41DB-A2F1-6EC5CBAF3617}">
  <dimension ref="A1:O136"/>
  <sheetViews>
    <sheetView topLeftCell="A50" zoomScale="85" zoomScaleNormal="85" workbookViewId="0">
      <selection activeCell="G1" sqref="B1:G4"/>
    </sheetView>
  </sheetViews>
  <sheetFormatPr defaultRowHeight="14.4" x14ac:dyDescent="0.3"/>
  <cols>
    <col min="1" max="1" width="27.21875" customWidth="1"/>
    <col min="2" max="2" width="13.21875" customWidth="1"/>
    <col min="3" max="3" width="10.77734375" customWidth="1"/>
    <col min="4" max="4" width="12.6640625" customWidth="1"/>
    <col min="5" max="5" width="12.33203125" customWidth="1"/>
    <col min="6" max="6" width="12" customWidth="1"/>
    <col min="7" max="7" width="11.5546875" customWidth="1"/>
    <col min="8" max="8" width="14.109375" customWidth="1"/>
    <col min="9" max="9" width="14.33203125" customWidth="1"/>
    <col min="10" max="10" width="16.44140625" customWidth="1"/>
    <col min="11" max="11" width="21.33203125" customWidth="1"/>
    <col min="12" max="12" width="22.21875" customWidth="1"/>
    <col min="13" max="13" width="17.21875" customWidth="1"/>
  </cols>
  <sheetData>
    <row r="1" spans="1:15" x14ac:dyDescent="0.3">
      <c r="B1" s="17" t="s">
        <v>180</v>
      </c>
      <c r="C1" s="17" t="s">
        <v>181</v>
      </c>
      <c r="D1" s="17" t="s">
        <v>184</v>
      </c>
      <c r="E1" s="17" t="s">
        <v>185</v>
      </c>
      <c r="F1" s="17" t="s">
        <v>186</v>
      </c>
      <c r="G1" s="17" t="s">
        <v>187</v>
      </c>
    </row>
    <row r="2" spans="1:15" x14ac:dyDescent="0.3">
      <c r="A2" t="s">
        <v>136</v>
      </c>
      <c r="B2" s="23">
        <v>412</v>
      </c>
      <c r="C2" s="23">
        <v>373</v>
      </c>
      <c r="D2" s="23">
        <v>393</v>
      </c>
      <c r="E2" s="23">
        <v>364</v>
      </c>
      <c r="F2" s="23">
        <v>409</v>
      </c>
      <c r="G2" s="23">
        <v>431</v>
      </c>
    </row>
    <row r="3" spans="1:15" x14ac:dyDescent="0.3">
      <c r="A3" t="s">
        <v>137</v>
      </c>
      <c r="B3" s="23">
        <v>793</v>
      </c>
      <c r="C3" s="23">
        <v>623</v>
      </c>
      <c r="D3" s="23">
        <v>810</v>
      </c>
      <c r="E3" s="23">
        <v>785</v>
      </c>
      <c r="F3" s="23">
        <v>659</v>
      </c>
      <c r="G3" s="23">
        <v>687</v>
      </c>
    </row>
    <row r="4" spans="1:15" x14ac:dyDescent="0.3">
      <c r="A4" t="s">
        <v>138</v>
      </c>
      <c r="B4" s="60">
        <v>1397</v>
      </c>
      <c r="C4" s="60">
        <v>1175</v>
      </c>
      <c r="D4" s="60">
        <v>1173</v>
      </c>
      <c r="E4" s="60">
        <v>1197</v>
      </c>
      <c r="F4" s="60">
        <v>1240</v>
      </c>
      <c r="G4" s="60">
        <v>1228</v>
      </c>
    </row>
    <row r="8" spans="1:15" ht="15.6" x14ac:dyDescent="0.3">
      <c r="A8" t="s">
        <v>243</v>
      </c>
      <c r="B8" t="s">
        <v>180</v>
      </c>
      <c r="C8" t="s">
        <v>181</v>
      </c>
      <c r="D8" t="s">
        <v>184</v>
      </c>
      <c r="E8" t="s">
        <v>185</v>
      </c>
      <c r="F8" t="s">
        <v>244</v>
      </c>
      <c r="G8" t="s">
        <v>187</v>
      </c>
      <c r="H8" t="s">
        <v>245</v>
      </c>
      <c r="I8" t="s">
        <v>246</v>
      </c>
      <c r="J8" t="s">
        <v>247</v>
      </c>
      <c r="K8" s="14" t="s">
        <v>148</v>
      </c>
      <c r="L8" s="14" t="s">
        <v>141</v>
      </c>
      <c r="M8" s="14" t="s">
        <v>149</v>
      </c>
    </row>
    <row r="9" spans="1:15" ht="15.6" x14ac:dyDescent="0.3">
      <c r="A9" s="93" t="s">
        <v>169</v>
      </c>
      <c r="B9" s="93">
        <v>15587</v>
      </c>
      <c r="C9" s="93">
        <v>14251</v>
      </c>
      <c r="D9" s="93">
        <v>13782</v>
      </c>
      <c r="E9" s="93">
        <v>14136</v>
      </c>
      <c r="F9" s="93">
        <v>14832</v>
      </c>
      <c r="G9" s="93">
        <v>14626</v>
      </c>
      <c r="H9" s="135">
        <f t="shared" ref="H9:H21" si="0">SQRT((B9-$B$2)^2+(C9-$C$2)^2+(D9-$D$2)^2+(E9-$E$2)^2+(F9-$F$2)^2+(G9-$G$2)^2)</f>
        <v>34660.262087872332</v>
      </c>
      <c r="I9" s="135">
        <f t="shared" ref="I9:I21" si="1">SQRT((B9-$B$3)^2+(C9-$C$3)^2+(D9-$D$3)^2+(E9-$E$3)^2+(F9-$F$3)^2+(G9-$G$3)^2)</f>
        <v>33856.704727424374</v>
      </c>
      <c r="J9" s="135">
        <f t="shared" ref="J9:J21" si="2">SQRT((B9-$B$4)^2+(C9-$C$4)^2+(D9-$D$4)^2+(E9-$E$4)^2+(F9-$F$4)^2+(G9-$G$4)^2)</f>
        <v>32603.548058455232</v>
      </c>
      <c r="K9" s="96">
        <f>MIN(H9:J9)</f>
        <v>32603.548058455232</v>
      </c>
      <c r="L9" s="21" t="s">
        <v>248</v>
      </c>
      <c r="M9" s="37">
        <f>K9^2</f>
        <v>1062991345.9999999</v>
      </c>
    </row>
    <row r="10" spans="1:15" ht="15.6" x14ac:dyDescent="0.3">
      <c r="A10" s="92" t="s">
        <v>228</v>
      </c>
      <c r="B10" s="92">
        <v>369</v>
      </c>
      <c r="C10" s="92">
        <v>304</v>
      </c>
      <c r="D10" s="92">
        <v>339</v>
      </c>
      <c r="E10" s="92">
        <v>348</v>
      </c>
      <c r="F10" s="92">
        <v>339</v>
      </c>
      <c r="G10" s="92">
        <v>375</v>
      </c>
      <c r="H10" s="135">
        <f t="shared" si="0"/>
        <v>133.48408144793896</v>
      </c>
      <c r="I10" s="135">
        <f t="shared" si="1"/>
        <v>945.56385294701272</v>
      </c>
      <c r="J10" s="135">
        <f t="shared" si="2"/>
        <v>2184.3058393915444</v>
      </c>
      <c r="K10" s="96">
        <f t="shared" ref="K10:K21" si="3">MIN(H10:J10)</f>
        <v>133.48408144793896</v>
      </c>
      <c r="L10" s="25" t="s">
        <v>249</v>
      </c>
      <c r="M10" s="37">
        <f t="shared" ref="M10:M21" si="4">K10^2</f>
        <v>17818.000000000004</v>
      </c>
    </row>
    <row r="11" spans="1:15" ht="15.6" x14ac:dyDescent="0.3">
      <c r="A11" s="93" t="s">
        <v>170</v>
      </c>
      <c r="B11" s="93">
        <v>4655</v>
      </c>
      <c r="C11" s="93">
        <v>4178</v>
      </c>
      <c r="D11" s="93">
        <v>4111</v>
      </c>
      <c r="E11" s="93">
        <v>4282</v>
      </c>
      <c r="F11" s="93">
        <v>4193</v>
      </c>
      <c r="G11" s="93">
        <v>4157</v>
      </c>
      <c r="H11" s="135">
        <f t="shared" si="0"/>
        <v>9479.2960709115941</v>
      </c>
      <c r="I11" s="135">
        <f t="shared" si="1"/>
        <v>8672.2969852283077</v>
      </c>
      <c r="J11" s="135">
        <f t="shared" si="2"/>
        <v>7421.6502208066904</v>
      </c>
      <c r="K11" s="96">
        <f t="shared" si="3"/>
        <v>7421.6502208066904</v>
      </c>
      <c r="L11" s="22" t="s">
        <v>248</v>
      </c>
      <c r="M11" s="39">
        <f t="shared" si="4"/>
        <v>55080892</v>
      </c>
    </row>
    <row r="12" spans="1:15" ht="15.6" x14ac:dyDescent="0.3">
      <c r="A12" s="91" t="s">
        <v>171</v>
      </c>
      <c r="B12" s="91">
        <v>793</v>
      </c>
      <c r="C12" s="91">
        <v>623</v>
      </c>
      <c r="D12" s="91">
        <v>810</v>
      </c>
      <c r="E12" s="91">
        <v>785</v>
      </c>
      <c r="F12" s="91">
        <v>659</v>
      </c>
      <c r="G12" s="91">
        <v>687</v>
      </c>
      <c r="H12" s="135">
        <f t="shared" si="0"/>
        <v>828.75026395169255</v>
      </c>
      <c r="I12" s="135">
        <f t="shared" si="1"/>
        <v>0</v>
      </c>
      <c r="J12" s="135">
        <f t="shared" si="2"/>
        <v>1265.414951705566</v>
      </c>
      <c r="K12" s="96">
        <f t="shared" si="3"/>
        <v>0</v>
      </c>
      <c r="L12" s="28" t="s">
        <v>250</v>
      </c>
      <c r="M12" s="37">
        <f t="shared" si="4"/>
        <v>0</v>
      </c>
    </row>
    <row r="13" spans="1:15" ht="15.6" x14ac:dyDescent="0.3">
      <c r="A13" s="93" t="s">
        <v>166</v>
      </c>
      <c r="B13" s="93">
        <v>1458</v>
      </c>
      <c r="C13" s="93">
        <v>1372</v>
      </c>
      <c r="D13" s="93">
        <v>1396</v>
      </c>
      <c r="E13" s="93">
        <v>1319</v>
      </c>
      <c r="F13" s="93">
        <v>1437</v>
      </c>
      <c r="G13" s="93">
        <v>1452</v>
      </c>
      <c r="H13" s="135">
        <f t="shared" si="0"/>
        <v>2471.7151939493351</v>
      </c>
      <c r="I13" s="135">
        <f t="shared" si="1"/>
        <v>1679.966368710993</v>
      </c>
      <c r="J13" s="135">
        <f t="shared" si="2"/>
        <v>442.86341009390242</v>
      </c>
      <c r="K13" s="96">
        <f t="shared" si="3"/>
        <v>442.86341009390242</v>
      </c>
      <c r="L13" s="22" t="s">
        <v>248</v>
      </c>
      <c r="M13" s="37">
        <f t="shared" si="4"/>
        <v>196128</v>
      </c>
    </row>
    <row r="14" spans="1:15" ht="15.6" x14ac:dyDescent="0.3">
      <c r="A14" s="91" t="s">
        <v>168</v>
      </c>
      <c r="B14" s="91">
        <v>1059</v>
      </c>
      <c r="C14" s="91">
        <v>918</v>
      </c>
      <c r="D14" s="91">
        <v>940</v>
      </c>
      <c r="E14" s="91">
        <v>938</v>
      </c>
      <c r="F14" s="91">
        <v>910</v>
      </c>
      <c r="G14" s="91">
        <v>951</v>
      </c>
      <c r="H14" s="135">
        <f t="shared" si="0"/>
        <v>1365.9136136666916</v>
      </c>
      <c r="I14" s="135">
        <f t="shared" si="1"/>
        <v>575.14085231358763</v>
      </c>
      <c r="J14" s="135">
        <f t="shared" si="2"/>
        <v>698.06303440305442</v>
      </c>
      <c r="K14" s="96">
        <f t="shared" si="3"/>
        <v>575.14085231358763</v>
      </c>
      <c r="L14" s="28" t="s">
        <v>250</v>
      </c>
      <c r="M14" s="37">
        <f t="shared" si="4"/>
        <v>330787</v>
      </c>
      <c r="O14">
        <v>1</v>
      </c>
    </row>
    <row r="15" spans="1:15" ht="15.6" x14ac:dyDescent="0.3">
      <c r="A15" s="91" t="s">
        <v>182</v>
      </c>
      <c r="B15" s="91">
        <v>583</v>
      </c>
      <c r="C15" s="91">
        <v>610</v>
      </c>
      <c r="D15" s="91">
        <v>805</v>
      </c>
      <c r="E15" s="91">
        <v>575</v>
      </c>
      <c r="F15" s="91">
        <v>673</v>
      </c>
      <c r="G15" s="91">
        <v>699</v>
      </c>
      <c r="H15" s="135">
        <f t="shared" si="0"/>
        <v>664.22511244306327</v>
      </c>
      <c r="I15" s="135">
        <f t="shared" si="1"/>
        <v>297.88252718143775</v>
      </c>
      <c r="J15" s="135">
        <f t="shared" si="2"/>
        <v>1451.0199860787584</v>
      </c>
      <c r="K15" s="96">
        <f t="shared" si="3"/>
        <v>297.88252718143775</v>
      </c>
      <c r="L15" s="28" t="s">
        <v>250</v>
      </c>
      <c r="M15" s="37">
        <f t="shared" si="4"/>
        <v>88734</v>
      </c>
    </row>
    <row r="16" spans="1:15" ht="15.6" x14ac:dyDescent="0.3">
      <c r="A16" s="93" t="s">
        <v>225</v>
      </c>
      <c r="B16" s="93">
        <v>5697</v>
      </c>
      <c r="C16" s="93">
        <v>5358</v>
      </c>
      <c r="D16" s="93">
        <v>5222</v>
      </c>
      <c r="E16" s="93">
        <v>5064</v>
      </c>
      <c r="F16" s="93">
        <v>5669</v>
      </c>
      <c r="G16" s="93">
        <v>5550</v>
      </c>
      <c r="H16" s="135">
        <f t="shared" si="0"/>
        <v>12331.360508881411</v>
      </c>
      <c r="I16" s="135">
        <f t="shared" si="1"/>
        <v>11532.297906315116</v>
      </c>
      <c r="J16" s="135">
        <f t="shared" si="2"/>
        <v>10277.709083253914</v>
      </c>
      <c r="K16" s="96">
        <f t="shared" si="3"/>
        <v>10277.709083253914</v>
      </c>
      <c r="L16" s="22" t="s">
        <v>248</v>
      </c>
      <c r="M16" s="39">
        <f t="shared" si="4"/>
        <v>105631304.00000001</v>
      </c>
    </row>
    <row r="17" spans="1:13" ht="15.6" x14ac:dyDescent="0.3">
      <c r="A17" s="92" t="s">
        <v>178</v>
      </c>
      <c r="B17" s="92">
        <v>412</v>
      </c>
      <c r="C17" s="92">
        <v>373</v>
      </c>
      <c r="D17" s="92">
        <v>393</v>
      </c>
      <c r="E17" s="92">
        <v>364</v>
      </c>
      <c r="F17" s="92">
        <v>409</v>
      </c>
      <c r="G17" s="92">
        <v>431</v>
      </c>
      <c r="H17" s="135">
        <f t="shared" si="0"/>
        <v>0</v>
      </c>
      <c r="I17" s="135">
        <f t="shared" si="1"/>
        <v>828.75026395169255</v>
      </c>
      <c r="J17" s="135">
        <f t="shared" si="2"/>
        <v>2059.4873148431871</v>
      </c>
      <c r="K17" s="96">
        <f t="shared" si="3"/>
        <v>0</v>
      </c>
      <c r="L17" s="25" t="s">
        <v>249</v>
      </c>
      <c r="M17" s="37">
        <f t="shared" si="4"/>
        <v>0</v>
      </c>
    </row>
    <row r="18" spans="1:13" ht="15.6" x14ac:dyDescent="0.3">
      <c r="A18" s="92" t="s">
        <v>173</v>
      </c>
      <c r="B18" s="92">
        <v>180</v>
      </c>
      <c r="C18" s="92">
        <v>213</v>
      </c>
      <c r="D18" s="92">
        <v>194</v>
      </c>
      <c r="E18" s="92">
        <v>181</v>
      </c>
      <c r="F18" s="92">
        <v>224</v>
      </c>
      <c r="G18" s="92">
        <v>219</v>
      </c>
      <c r="H18" s="135">
        <f t="shared" si="0"/>
        <v>481.33460295308089</v>
      </c>
      <c r="I18" s="135">
        <f t="shared" si="1"/>
        <v>1302.4553735157301</v>
      </c>
      <c r="J18" s="135">
        <f t="shared" si="2"/>
        <v>2539.2059782538322</v>
      </c>
      <c r="K18" s="96">
        <f t="shared" si="3"/>
        <v>481.33460295308089</v>
      </c>
      <c r="L18" s="25" t="s">
        <v>249</v>
      </c>
      <c r="M18" s="37">
        <f t="shared" si="4"/>
        <v>231683.00000000003</v>
      </c>
    </row>
    <row r="19" spans="1:13" ht="15.6" x14ac:dyDescent="0.3">
      <c r="A19" s="91" t="s">
        <v>177</v>
      </c>
      <c r="B19" s="91">
        <v>528</v>
      </c>
      <c r="C19" s="91">
        <v>521</v>
      </c>
      <c r="D19" s="91">
        <v>648</v>
      </c>
      <c r="E19" s="91">
        <v>557</v>
      </c>
      <c r="F19" s="91">
        <v>571</v>
      </c>
      <c r="G19" s="91">
        <v>571</v>
      </c>
      <c r="H19" s="135">
        <f t="shared" si="0"/>
        <v>428.34332024673853</v>
      </c>
      <c r="I19" s="135">
        <f t="shared" si="1"/>
        <v>424.33123853895086</v>
      </c>
      <c r="J19" s="135">
        <f t="shared" si="2"/>
        <v>1657.5017345390622</v>
      </c>
      <c r="K19" s="96">
        <f t="shared" si="3"/>
        <v>424.33123853895086</v>
      </c>
      <c r="L19" s="28" t="s">
        <v>250</v>
      </c>
      <c r="M19" s="39">
        <f t="shared" si="4"/>
        <v>180057</v>
      </c>
    </row>
    <row r="20" spans="1:13" ht="15.6" x14ac:dyDescent="0.3">
      <c r="A20" s="60" t="s">
        <v>174</v>
      </c>
      <c r="B20" s="60">
        <v>162</v>
      </c>
      <c r="C20" s="60">
        <v>157</v>
      </c>
      <c r="D20" s="60">
        <v>165</v>
      </c>
      <c r="E20" s="60">
        <v>155</v>
      </c>
      <c r="F20" s="60">
        <v>164</v>
      </c>
      <c r="G20" s="60">
        <v>167</v>
      </c>
      <c r="H20" s="135">
        <f t="shared" si="0"/>
        <v>578.39605807785381</v>
      </c>
      <c r="I20" s="135">
        <f t="shared" si="1"/>
        <v>1394.1545825338021</v>
      </c>
      <c r="J20" s="135">
        <f t="shared" si="2"/>
        <v>2635.6923189173658</v>
      </c>
      <c r="K20" s="96">
        <f t="shared" si="3"/>
        <v>578.39605807785381</v>
      </c>
      <c r="L20" s="25" t="s">
        <v>249</v>
      </c>
      <c r="M20" s="39">
        <f t="shared" si="4"/>
        <v>334542.00000000006</v>
      </c>
    </row>
    <row r="21" spans="1:13" ht="15.6" x14ac:dyDescent="0.3">
      <c r="A21" s="93" t="s">
        <v>179</v>
      </c>
      <c r="B21" s="93">
        <v>1397</v>
      </c>
      <c r="C21" s="93">
        <v>1175</v>
      </c>
      <c r="D21" s="93">
        <v>1173</v>
      </c>
      <c r="E21" s="93">
        <v>1197</v>
      </c>
      <c r="F21" s="93">
        <v>1240</v>
      </c>
      <c r="G21" s="93">
        <v>1228</v>
      </c>
      <c r="H21" s="135">
        <f t="shared" si="0"/>
        <v>2059.4873148431871</v>
      </c>
      <c r="I21" s="135">
        <f t="shared" si="1"/>
        <v>1265.414951705566</v>
      </c>
      <c r="J21" s="135">
        <f t="shared" si="2"/>
        <v>0</v>
      </c>
      <c r="K21" s="96">
        <f t="shared" si="3"/>
        <v>0</v>
      </c>
      <c r="L21" s="22" t="s">
        <v>248</v>
      </c>
      <c r="M21" s="39">
        <f t="shared" si="4"/>
        <v>0</v>
      </c>
    </row>
    <row r="24" spans="1:13" ht="15" x14ac:dyDescent="0.3">
      <c r="A24" s="34"/>
      <c r="B24" t="s">
        <v>156</v>
      </c>
      <c r="C24">
        <f>SUM(M9:M21)</f>
        <v>1225083291</v>
      </c>
    </row>
    <row r="25" spans="1:13" ht="15" x14ac:dyDescent="0.3">
      <c r="A25" s="34"/>
      <c r="B25" s="17" t="s">
        <v>180</v>
      </c>
      <c r="C25" s="17" t="s">
        <v>181</v>
      </c>
      <c r="D25" s="17" t="s">
        <v>184</v>
      </c>
      <c r="E25" s="17" t="s">
        <v>185</v>
      </c>
      <c r="F25" s="17" t="s">
        <v>186</v>
      </c>
      <c r="G25" s="17" t="s">
        <v>187</v>
      </c>
    </row>
    <row r="26" spans="1:13" x14ac:dyDescent="0.3">
      <c r="A26" t="s">
        <v>157</v>
      </c>
      <c r="B26">
        <f>AVERAGE(B10,B17:B18,B20)</f>
        <v>280.75</v>
      </c>
      <c r="C26">
        <f t="shared" ref="C26:G26" si="5">AVERAGE(C10,C17:C18,C20)</f>
        <v>261.75</v>
      </c>
      <c r="D26">
        <f t="shared" si="5"/>
        <v>272.75</v>
      </c>
      <c r="E26">
        <f t="shared" si="5"/>
        <v>262</v>
      </c>
      <c r="F26">
        <f t="shared" si="5"/>
        <v>284</v>
      </c>
      <c r="G26">
        <f t="shared" si="5"/>
        <v>298</v>
      </c>
    </row>
    <row r="27" spans="1:13" x14ac:dyDescent="0.3">
      <c r="A27" t="s">
        <v>158</v>
      </c>
      <c r="B27">
        <f>AVERAGE(B12,B14:B15,B19)</f>
        <v>740.75</v>
      </c>
      <c r="C27">
        <f>AVERAGE(C12,C14:C15,C19)</f>
        <v>668</v>
      </c>
      <c r="D27">
        <f t="shared" ref="D27:G27" si="6">AVERAGE(D12,D14:D15,D19)</f>
        <v>800.75</v>
      </c>
      <c r="E27">
        <f t="shared" si="6"/>
        <v>713.75</v>
      </c>
      <c r="F27">
        <f t="shared" si="6"/>
        <v>703.25</v>
      </c>
      <c r="G27">
        <f t="shared" si="6"/>
        <v>727</v>
      </c>
    </row>
    <row r="28" spans="1:13" x14ac:dyDescent="0.3">
      <c r="A28" t="s">
        <v>159</v>
      </c>
      <c r="B28">
        <f>AVERAGE(B16,B9,B11,B13,B21)</f>
        <v>5758.8</v>
      </c>
      <c r="C28">
        <f t="shared" ref="C28:G28" si="7">AVERAGE(C16,C9,C11,C13,C21)</f>
        <v>5266.8</v>
      </c>
      <c r="D28">
        <f t="shared" si="7"/>
        <v>5136.8</v>
      </c>
      <c r="E28">
        <f t="shared" si="7"/>
        <v>5199.6000000000004</v>
      </c>
      <c r="F28">
        <f t="shared" si="7"/>
        <v>5474.2</v>
      </c>
      <c r="G28">
        <f t="shared" si="7"/>
        <v>5402.6</v>
      </c>
    </row>
    <row r="30" spans="1:13" ht="15.6" x14ac:dyDescent="0.3">
      <c r="A30" t="s">
        <v>243</v>
      </c>
      <c r="B30" t="s">
        <v>180</v>
      </c>
      <c r="C30" t="s">
        <v>181</v>
      </c>
      <c r="D30" t="s">
        <v>184</v>
      </c>
      <c r="E30" t="s">
        <v>185</v>
      </c>
      <c r="F30" t="s">
        <v>244</v>
      </c>
      <c r="G30" t="s">
        <v>187</v>
      </c>
      <c r="H30" t="s">
        <v>245</v>
      </c>
      <c r="I30" t="s">
        <v>246</v>
      </c>
      <c r="J30" t="s">
        <v>247</v>
      </c>
      <c r="K30" s="14" t="s">
        <v>148</v>
      </c>
      <c r="L30" s="14" t="s">
        <v>141</v>
      </c>
      <c r="M30" s="14" t="s">
        <v>149</v>
      </c>
    </row>
    <row r="31" spans="1:13" ht="15.6" x14ac:dyDescent="0.3">
      <c r="A31" s="93" t="s">
        <v>169</v>
      </c>
      <c r="B31" s="93">
        <v>15587</v>
      </c>
      <c r="C31" s="93">
        <v>14251</v>
      </c>
      <c r="D31" s="93">
        <v>13782</v>
      </c>
      <c r="E31" s="93">
        <v>14136</v>
      </c>
      <c r="F31" s="93">
        <v>14832</v>
      </c>
      <c r="G31" s="93">
        <v>14626</v>
      </c>
      <c r="H31" s="135">
        <f>SQRT((B31-$B$26)^2+(C31-$C$26)^2+(D31-$D$26)^2+(E31-$E$26)^2+(F31-$F$26)^2+(G31-$G$26)^2)</f>
        <v>34955.743507862913</v>
      </c>
      <c r="I31" s="135">
        <f>SQRT((B31-$B$27)^2+(C31-$C$27)^2+(D31-$D$27)^2+(E31-$E$27)^2+(F31-$F$27)^2+(G31-$G$27)^2)</f>
        <v>33858.27007172694</v>
      </c>
      <c r="J31" s="135">
        <f>SQRT((B31-$B$28)^2+(C31-$C$28)^2+(D31-$D$28)^2+(E31-$E$28)^2+(F31-$F$28)^2+(G31-$G$28)^2)</f>
        <v>22462.13750469888</v>
      </c>
      <c r="K31" s="96">
        <f>MIN(H31:J31)</f>
        <v>22462.13750469888</v>
      </c>
      <c r="L31" s="21" t="s">
        <v>248</v>
      </c>
      <c r="M31" s="37">
        <f>K31^2</f>
        <v>504547621.28000003</v>
      </c>
    </row>
    <row r="32" spans="1:13" ht="15.6" x14ac:dyDescent="0.3">
      <c r="A32" s="92" t="s">
        <v>228</v>
      </c>
      <c r="B32" s="92">
        <v>369</v>
      </c>
      <c r="C32" s="92">
        <v>304</v>
      </c>
      <c r="D32" s="92">
        <v>339</v>
      </c>
      <c r="E32" s="92">
        <v>348</v>
      </c>
      <c r="F32" s="92">
        <v>339</v>
      </c>
      <c r="G32" s="92">
        <v>375</v>
      </c>
      <c r="H32" s="135">
        <f t="shared" ref="H32:H43" si="8">SQRT((B32-$B$26)^2+(C32-$C$26)^2+(D32-$D$26)^2+(E32-$E$26)^2+(F32-$F$26)^2+(G32-$G$26)^2)</f>
        <v>174.10395601479019</v>
      </c>
      <c r="I32" s="135">
        <f t="shared" ref="I32:I43" si="9">SQRT((B32-$B$27)^2+(C32-$C$27)^2+(D32-$D$27)^2+(E32-$E$27)^2+(F32-$F$27)^2+(G32-$G$27)^2)</f>
        <v>935.01991957390942</v>
      </c>
      <c r="J32" s="135">
        <f t="shared" ref="J32:J42" si="10">SQRT((B32-$B$28)^2+(C32-$C$28)^2+(D32-$D$28)^2+(E32-$E$28)^2+(F32-$F$28)^2+(G32-$G$28)^2)</f>
        <v>12324.093316751543</v>
      </c>
      <c r="K32" s="96">
        <f t="shared" ref="K32:K43" si="11">MIN(H32:J32)</f>
        <v>174.10395601479019</v>
      </c>
      <c r="L32" s="25" t="s">
        <v>249</v>
      </c>
      <c r="M32" s="37">
        <f t="shared" ref="M32:M43" si="12">K32^2</f>
        <v>30312.187499999996</v>
      </c>
    </row>
    <row r="33" spans="1:15" ht="15.6" x14ac:dyDescent="0.3">
      <c r="A33" s="93" t="s">
        <v>170</v>
      </c>
      <c r="B33" s="93">
        <v>4655</v>
      </c>
      <c r="C33" s="93">
        <v>4178</v>
      </c>
      <c r="D33" s="93">
        <v>4111</v>
      </c>
      <c r="E33" s="93">
        <v>4282</v>
      </c>
      <c r="F33" s="93">
        <v>4193</v>
      </c>
      <c r="G33" s="93">
        <v>4157</v>
      </c>
      <c r="H33" s="135">
        <f t="shared" si="8"/>
        <v>9774.2417704648578</v>
      </c>
      <c r="I33" s="135">
        <f t="shared" si="9"/>
        <v>8676.1092230330996</v>
      </c>
      <c r="J33" s="135">
        <f t="shared" si="10"/>
        <v>2736.9888710040459</v>
      </c>
      <c r="K33" s="96">
        <f t="shared" si="11"/>
        <v>2736.9888710040459</v>
      </c>
      <c r="L33" s="22" t="s">
        <v>248</v>
      </c>
      <c r="M33" s="39">
        <f t="shared" si="12"/>
        <v>7491108.0800000019</v>
      </c>
    </row>
    <row r="34" spans="1:15" ht="15.6" x14ac:dyDescent="0.3">
      <c r="A34" s="91" t="s">
        <v>171</v>
      </c>
      <c r="B34" s="91">
        <v>793</v>
      </c>
      <c r="C34" s="91">
        <v>623</v>
      </c>
      <c r="D34" s="91">
        <v>810</v>
      </c>
      <c r="E34" s="91">
        <v>785</v>
      </c>
      <c r="F34" s="91">
        <v>659</v>
      </c>
      <c r="G34" s="91">
        <v>687</v>
      </c>
      <c r="H34" s="135">
        <f t="shared" si="8"/>
        <v>1116.6978944638518</v>
      </c>
      <c r="I34" s="135">
        <f t="shared" si="9"/>
        <v>116.08294448367512</v>
      </c>
      <c r="J34" s="135">
        <f t="shared" si="10"/>
        <v>11395.480414620526</v>
      </c>
      <c r="K34" s="96">
        <f t="shared" si="11"/>
        <v>116.08294448367512</v>
      </c>
      <c r="L34" s="28" t="s">
        <v>250</v>
      </c>
      <c r="M34" s="37">
        <f t="shared" si="12"/>
        <v>13475.25</v>
      </c>
    </row>
    <row r="35" spans="1:15" ht="15.6" x14ac:dyDescent="0.3">
      <c r="A35" s="91" t="s">
        <v>166</v>
      </c>
      <c r="B35" s="91">
        <v>1458</v>
      </c>
      <c r="C35" s="91">
        <v>1372</v>
      </c>
      <c r="D35" s="91">
        <v>1396</v>
      </c>
      <c r="E35" s="91">
        <v>1319</v>
      </c>
      <c r="F35" s="91">
        <v>1437</v>
      </c>
      <c r="G35" s="91">
        <v>1452</v>
      </c>
      <c r="H35" s="135">
        <f t="shared" si="8"/>
        <v>2767.4242875822274</v>
      </c>
      <c r="I35" s="135">
        <f t="shared" si="9"/>
        <v>1671.743924768384</v>
      </c>
      <c r="J35" s="135">
        <f t="shared" si="10"/>
        <v>9727.5491712969524</v>
      </c>
      <c r="K35" s="96">
        <f t="shared" si="11"/>
        <v>1671.743924768384</v>
      </c>
      <c r="L35" s="28" t="s">
        <v>250</v>
      </c>
      <c r="M35" s="37">
        <f t="shared" si="12"/>
        <v>2794727.7500000005</v>
      </c>
      <c r="O35">
        <v>2</v>
      </c>
    </row>
    <row r="36" spans="1:15" ht="15.6" x14ac:dyDescent="0.3">
      <c r="A36" s="91" t="s">
        <v>168</v>
      </c>
      <c r="B36" s="91">
        <v>1059</v>
      </c>
      <c r="C36" s="91">
        <v>918</v>
      </c>
      <c r="D36" s="91">
        <v>940</v>
      </c>
      <c r="E36" s="91">
        <v>938</v>
      </c>
      <c r="F36" s="91">
        <v>910</v>
      </c>
      <c r="G36" s="91">
        <v>951</v>
      </c>
      <c r="H36" s="135">
        <f t="shared" si="8"/>
        <v>1660.3676362480689</v>
      </c>
      <c r="I36" s="135">
        <f t="shared" si="9"/>
        <v>571.2996149132257</v>
      </c>
      <c r="J36" s="135">
        <f t="shared" si="10"/>
        <v>10836.199079012898</v>
      </c>
      <c r="K36" s="96">
        <f t="shared" si="11"/>
        <v>571.2996149132257</v>
      </c>
      <c r="L36" s="28" t="s">
        <v>250</v>
      </c>
      <c r="M36" s="37">
        <f t="shared" si="12"/>
        <v>326383.25</v>
      </c>
    </row>
    <row r="37" spans="1:15" ht="15.6" x14ac:dyDescent="0.3">
      <c r="A37" s="91" t="s">
        <v>182</v>
      </c>
      <c r="B37" s="91">
        <v>583</v>
      </c>
      <c r="C37" s="91">
        <v>610</v>
      </c>
      <c r="D37" s="91">
        <v>805</v>
      </c>
      <c r="E37" s="91">
        <v>575</v>
      </c>
      <c r="F37" s="91">
        <v>673</v>
      </c>
      <c r="G37" s="91">
        <v>699</v>
      </c>
      <c r="H37" s="135">
        <f t="shared" si="8"/>
        <v>951.84777538217736</v>
      </c>
      <c r="I37" s="135">
        <f t="shared" si="9"/>
        <v>221.85073811010861</v>
      </c>
      <c r="J37" s="135">
        <f t="shared" si="10"/>
        <v>11567.259082427436</v>
      </c>
      <c r="K37" s="96">
        <f t="shared" si="11"/>
        <v>221.85073811010861</v>
      </c>
      <c r="L37" s="28" t="s">
        <v>250</v>
      </c>
      <c r="M37" s="37">
        <f t="shared" si="12"/>
        <v>49217.749999999993</v>
      </c>
    </row>
    <row r="38" spans="1:15" ht="15.6" x14ac:dyDescent="0.3">
      <c r="A38" s="93" t="s">
        <v>225</v>
      </c>
      <c r="B38" s="93">
        <v>5697</v>
      </c>
      <c r="C38" s="93">
        <v>5358</v>
      </c>
      <c r="D38" s="93">
        <v>5222</v>
      </c>
      <c r="E38" s="93">
        <v>5064</v>
      </c>
      <c r="F38" s="93">
        <v>5669</v>
      </c>
      <c r="G38" s="93">
        <v>5550</v>
      </c>
      <c r="H38" s="135">
        <f t="shared" si="8"/>
        <v>12627.095338497291</v>
      </c>
      <c r="I38" s="135">
        <f t="shared" si="9"/>
        <v>11530.509214687789</v>
      </c>
      <c r="J38" s="135">
        <f t="shared" si="10"/>
        <v>312.18084502416229</v>
      </c>
      <c r="K38" s="96">
        <f t="shared" si="11"/>
        <v>312.18084502416229</v>
      </c>
      <c r="L38" s="22" t="s">
        <v>248</v>
      </c>
      <c r="M38" s="39">
        <f t="shared" si="12"/>
        <v>97456.880000000034</v>
      </c>
    </row>
    <row r="39" spans="1:15" ht="15.6" x14ac:dyDescent="0.3">
      <c r="A39" s="92" t="s">
        <v>178</v>
      </c>
      <c r="B39" s="92">
        <v>412</v>
      </c>
      <c r="C39" s="92">
        <v>373</v>
      </c>
      <c r="D39" s="92">
        <v>393</v>
      </c>
      <c r="E39" s="92">
        <v>364</v>
      </c>
      <c r="F39" s="92">
        <v>409</v>
      </c>
      <c r="G39" s="92">
        <v>431</v>
      </c>
      <c r="H39" s="135">
        <f t="shared" si="8"/>
        <v>296.27890154379878</v>
      </c>
      <c r="I39" s="135">
        <f t="shared" si="9"/>
        <v>811.10156577336227</v>
      </c>
      <c r="J39" s="135">
        <f t="shared" si="10"/>
        <v>12198.248730043179</v>
      </c>
      <c r="K39" s="96">
        <f t="shared" si="11"/>
        <v>296.27890154379878</v>
      </c>
      <c r="L39" s="25" t="s">
        <v>249</v>
      </c>
      <c r="M39" s="37">
        <f t="shared" si="12"/>
        <v>87781.187500000015</v>
      </c>
    </row>
    <row r="40" spans="1:15" ht="15.6" x14ac:dyDescent="0.3">
      <c r="A40" s="92" t="s">
        <v>173</v>
      </c>
      <c r="B40" s="92">
        <v>180</v>
      </c>
      <c r="C40" s="92">
        <v>213</v>
      </c>
      <c r="D40" s="92">
        <v>194</v>
      </c>
      <c r="E40" s="92">
        <v>181</v>
      </c>
      <c r="F40" s="92">
        <v>224</v>
      </c>
      <c r="G40" s="92">
        <v>219</v>
      </c>
      <c r="H40" s="135">
        <f t="shared" si="8"/>
        <v>187.43182093764122</v>
      </c>
      <c r="I40" s="135">
        <f t="shared" si="9"/>
        <v>1288.8670412420358</v>
      </c>
      <c r="J40" s="135">
        <f t="shared" si="10"/>
        <v>12677.374755050827</v>
      </c>
      <c r="K40" s="96">
        <f t="shared" si="11"/>
        <v>187.43182093764122</v>
      </c>
      <c r="L40" s="25" t="s">
        <v>249</v>
      </c>
      <c r="M40" s="37">
        <f t="shared" si="12"/>
        <v>35130.6875</v>
      </c>
    </row>
    <row r="41" spans="1:15" ht="15.6" x14ac:dyDescent="0.3">
      <c r="A41" s="91" t="s">
        <v>177</v>
      </c>
      <c r="B41" s="91">
        <v>528</v>
      </c>
      <c r="C41" s="91">
        <v>521</v>
      </c>
      <c r="D41" s="91">
        <v>648</v>
      </c>
      <c r="E41" s="91">
        <v>557</v>
      </c>
      <c r="F41" s="91">
        <v>571</v>
      </c>
      <c r="G41" s="91">
        <v>571</v>
      </c>
      <c r="H41" s="135">
        <f t="shared" si="8"/>
        <v>716.29511201738626</v>
      </c>
      <c r="I41" s="135">
        <f t="shared" si="9"/>
        <v>395.72812636960742</v>
      </c>
      <c r="J41" s="135">
        <f t="shared" si="10"/>
        <v>11788.667239344742</v>
      </c>
      <c r="K41" s="96">
        <f t="shared" si="11"/>
        <v>395.72812636960742</v>
      </c>
      <c r="L41" s="28" t="s">
        <v>250</v>
      </c>
      <c r="M41" s="39">
        <f t="shared" si="12"/>
        <v>156600.74999999997</v>
      </c>
    </row>
    <row r="42" spans="1:15" ht="15.6" x14ac:dyDescent="0.3">
      <c r="A42" s="60" t="s">
        <v>174</v>
      </c>
      <c r="B42" s="60">
        <v>162</v>
      </c>
      <c r="C42" s="60">
        <v>157</v>
      </c>
      <c r="D42" s="60">
        <v>165</v>
      </c>
      <c r="E42" s="60">
        <v>155</v>
      </c>
      <c r="F42" s="60">
        <v>164</v>
      </c>
      <c r="G42" s="60">
        <v>167</v>
      </c>
      <c r="H42" s="135">
        <f t="shared" si="8"/>
        <v>282.30158961649505</v>
      </c>
      <c r="I42" s="135">
        <f t="shared" si="9"/>
        <v>1384.5009028527211</v>
      </c>
      <c r="J42" s="135">
        <f t="shared" si="10"/>
        <v>12775.395965683412</v>
      </c>
      <c r="K42" s="96">
        <f t="shared" si="11"/>
        <v>282.30158961649505</v>
      </c>
      <c r="L42" s="25" t="s">
        <v>249</v>
      </c>
      <c r="M42" s="39">
        <f t="shared" si="12"/>
        <v>79694.187499999985</v>
      </c>
    </row>
    <row r="43" spans="1:15" ht="15.6" x14ac:dyDescent="0.3">
      <c r="A43" s="91" t="s">
        <v>179</v>
      </c>
      <c r="B43" s="91">
        <v>1397</v>
      </c>
      <c r="C43" s="91">
        <v>1175</v>
      </c>
      <c r="D43" s="91">
        <v>1173</v>
      </c>
      <c r="E43" s="91">
        <v>1197</v>
      </c>
      <c r="F43" s="91">
        <v>1240</v>
      </c>
      <c r="G43" s="91">
        <v>1228</v>
      </c>
      <c r="H43" s="135">
        <f t="shared" si="8"/>
        <v>2354.4746096528625</v>
      </c>
      <c r="I43" s="135">
        <f t="shared" si="9"/>
        <v>1264.4822062804997</v>
      </c>
      <c r="J43" s="135">
        <f>SQRT((B43-$B$28)^2+(C43-$C$28)^2+(D43-$D$28)^2+(E43-$E$28)^2+(F43-$F$28)^2+(G43-$G$28)^2)</f>
        <v>10141.813372370842</v>
      </c>
      <c r="K43" s="96">
        <f t="shared" si="11"/>
        <v>1264.4822062804997</v>
      </c>
      <c r="L43" s="28" t="s">
        <v>250</v>
      </c>
      <c r="M43" s="39">
        <f t="shared" si="12"/>
        <v>1598915.25</v>
      </c>
    </row>
    <row r="46" spans="1:15" ht="15" x14ac:dyDescent="0.3">
      <c r="A46" s="34"/>
      <c r="B46" t="s">
        <v>156</v>
      </c>
      <c r="C46">
        <f>SUM(M31:M43)</f>
        <v>517308424.49000001</v>
      </c>
    </row>
    <row r="47" spans="1:15" ht="15" x14ac:dyDescent="0.3">
      <c r="A47" s="34"/>
      <c r="B47" s="17" t="s">
        <v>180</v>
      </c>
      <c r="C47" s="17" t="s">
        <v>181</v>
      </c>
      <c r="D47" s="17" t="s">
        <v>184</v>
      </c>
      <c r="E47" s="17" t="s">
        <v>185</v>
      </c>
      <c r="F47" s="17" t="s">
        <v>186</v>
      </c>
      <c r="G47" s="17" t="s">
        <v>187</v>
      </c>
    </row>
    <row r="48" spans="1:15" x14ac:dyDescent="0.3">
      <c r="A48" t="s">
        <v>157</v>
      </c>
      <c r="B48">
        <f>AVERAGE(B32,B39:B40,B42)</f>
        <v>280.75</v>
      </c>
      <c r="C48">
        <f t="shared" ref="C48:G48" si="13">AVERAGE(C32,C39:C40,C42)</f>
        <v>261.75</v>
      </c>
      <c r="D48">
        <f t="shared" si="13"/>
        <v>272.75</v>
      </c>
      <c r="E48">
        <f t="shared" si="13"/>
        <v>262</v>
      </c>
      <c r="F48">
        <f t="shared" si="13"/>
        <v>284</v>
      </c>
      <c r="G48">
        <f t="shared" si="13"/>
        <v>298</v>
      </c>
    </row>
    <row r="49" spans="1:15" x14ac:dyDescent="0.3">
      <c r="A49" t="s">
        <v>158</v>
      </c>
      <c r="B49" s="134">
        <f>AVERAGE(B34:B35,B36:B37,B43,B41)</f>
        <v>969.66666666666663</v>
      </c>
      <c r="C49">
        <f t="shared" ref="C49:G49" si="14">AVERAGE(C34:C35,C36:C37,C43,C41)</f>
        <v>869.83333333333337</v>
      </c>
      <c r="D49">
        <f t="shared" si="14"/>
        <v>962</v>
      </c>
      <c r="E49">
        <f t="shared" si="14"/>
        <v>895.16666666666663</v>
      </c>
      <c r="F49">
        <f t="shared" si="14"/>
        <v>915</v>
      </c>
      <c r="G49">
        <f t="shared" si="14"/>
        <v>931.33333333333337</v>
      </c>
    </row>
    <row r="50" spans="1:15" x14ac:dyDescent="0.3">
      <c r="A50" t="s">
        <v>159</v>
      </c>
      <c r="B50" s="134">
        <f>AVERAGE(B31,B33,B38)</f>
        <v>8646.3333333333339</v>
      </c>
      <c r="C50">
        <f t="shared" ref="C50:G50" si="15">AVERAGE(C31,C33,C38)</f>
        <v>7929</v>
      </c>
      <c r="D50">
        <f t="shared" si="15"/>
        <v>7705</v>
      </c>
      <c r="E50">
        <f t="shared" si="15"/>
        <v>7827.333333333333</v>
      </c>
      <c r="F50">
        <f t="shared" si="15"/>
        <v>8231.3333333333339</v>
      </c>
      <c r="G50">
        <f t="shared" si="15"/>
        <v>8111</v>
      </c>
    </row>
    <row r="52" spans="1:15" ht="15.6" x14ac:dyDescent="0.3">
      <c r="A52" t="s">
        <v>243</v>
      </c>
      <c r="B52" t="s">
        <v>180</v>
      </c>
      <c r="C52" t="s">
        <v>181</v>
      </c>
      <c r="D52" t="s">
        <v>184</v>
      </c>
      <c r="E52" t="s">
        <v>185</v>
      </c>
      <c r="F52" t="s">
        <v>244</v>
      </c>
      <c r="G52" t="s">
        <v>187</v>
      </c>
      <c r="H52" t="s">
        <v>245</v>
      </c>
      <c r="I52" t="s">
        <v>246</v>
      </c>
      <c r="J52" t="s">
        <v>247</v>
      </c>
      <c r="K52" s="14" t="s">
        <v>148</v>
      </c>
      <c r="L52" s="14" t="s">
        <v>141</v>
      </c>
      <c r="M52" s="14" t="s">
        <v>149</v>
      </c>
    </row>
    <row r="53" spans="1:15" ht="15.6" x14ac:dyDescent="0.3">
      <c r="A53" s="93" t="s">
        <v>169</v>
      </c>
      <c r="B53" s="93">
        <v>15587</v>
      </c>
      <c r="C53" s="93">
        <v>14251</v>
      </c>
      <c r="D53" s="93">
        <v>13782</v>
      </c>
      <c r="E53" s="93">
        <v>14136</v>
      </c>
      <c r="F53" s="93">
        <v>14832</v>
      </c>
      <c r="G53" s="93">
        <v>14626</v>
      </c>
      <c r="H53" s="135">
        <f>SQRT((B53-$B$48)^2+(C53-$C$48)^2+(D53-$D$48)^2+(E53-$E$48)^2+(F53-$F$48)^2+(G53-$G$48)^2)</f>
        <v>34955.743507862913</v>
      </c>
      <c r="I53" s="135">
        <f>SQRT((B53-$B$49)^2+(C53-$C$49)^2+(D53-$D$49)^2+(E53-$E$49)^2+(F53-$F$49)^2+(G53-$G$49)^2)</f>
        <v>33370.959030437094</v>
      </c>
      <c r="J53" s="135">
        <f>SQRT((B53-$B$50)^2+(C53-$C$50)^2+(D53-$D$50)^2+(E53-$E$50)^2+(F53-$F$50)^2+(G53-$G$50)^2)</f>
        <v>15839.310822549487</v>
      </c>
      <c r="K53" s="96">
        <f>MIN(H53:J53)</f>
        <v>15839.310822549487</v>
      </c>
      <c r="L53" s="21" t="s">
        <v>162</v>
      </c>
      <c r="M53" s="37">
        <f>K53^2</f>
        <v>250883767.33333331</v>
      </c>
    </row>
    <row r="54" spans="1:15" ht="15.6" x14ac:dyDescent="0.3">
      <c r="A54" s="92" t="s">
        <v>228</v>
      </c>
      <c r="B54" s="92">
        <v>369</v>
      </c>
      <c r="C54" s="92">
        <v>304</v>
      </c>
      <c r="D54" s="92">
        <v>339</v>
      </c>
      <c r="E54" s="92">
        <v>348</v>
      </c>
      <c r="F54" s="92">
        <v>339</v>
      </c>
      <c r="G54" s="92">
        <v>375</v>
      </c>
      <c r="H54" s="135">
        <f t="shared" ref="H54:H65" si="16">SQRT((B54-$B$48)^2+(C54-$C$48)^2+(D54-$D$48)^2+(E54-$E$48)^2+(F54-$F$48)^2+(G54-$G$48)^2)</f>
        <v>174.10395601479019</v>
      </c>
      <c r="I54" s="135">
        <f t="shared" ref="I54:I65" si="17">SQRT((B54-$B$49)^2+(C54-$C$49)^2+(D54-$D$49)^2+(E54-$E$49)^2+(F54-$F$49)^2+(G54-$G$49)^2)</f>
        <v>1417.6639039082727</v>
      </c>
      <c r="J54" s="135">
        <f t="shared" ref="J54:J65" si="18">SQRT((B54-$B$50)^2+(C54-$C$50)^2+(D54-$D$50)^2+(E54-$E$50)^2+(F54-$F$50)^2+(G54-$G$50)^2)</f>
        <v>18946.975396264879</v>
      </c>
      <c r="K54" s="96">
        <f t="shared" ref="K54:K65" si="19">MIN(H54:J54)</f>
        <v>174.10395601479019</v>
      </c>
      <c r="L54" s="25" t="s">
        <v>161</v>
      </c>
      <c r="M54" s="37">
        <f t="shared" ref="M54:M65" si="20">K54^2</f>
        <v>30312.187499999996</v>
      </c>
    </row>
    <row r="55" spans="1:15" ht="15.6" x14ac:dyDescent="0.3">
      <c r="A55" s="91" t="s">
        <v>170</v>
      </c>
      <c r="B55" s="91">
        <v>4655</v>
      </c>
      <c r="C55" s="91">
        <v>4178</v>
      </c>
      <c r="D55" s="91">
        <v>4111</v>
      </c>
      <c r="E55" s="91">
        <v>4282</v>
      </c>
      <c r="F55" s="91">
        <v>4193</v>
      </c>
      <c r="G55" s="91">
        <v>4157</v>
      </c>
      <c r="H55" s="135">
        <f t="shared" si="16"/>
        <v>9774.2417704648578</v>
      </c>
      <c r="I55" s="135">
        <f t="shared" si="17"/>
        <v>8189.1818238725436</v>
      </c>
      <c r="J55" s="135">
        <f t="shared" si="18"/>
        <v>9350.3593157339856</v>
      </c>
      <c r="K55" s="96">
        <f t="shared" si="19"/>
        <v>8189.1818238725436</v>
      </c>
      <c r="L55" s="28" t="s">
        <v>160</v>
      </c>
      <c r="M55" s="39">
        <f t="shared" si="20"/>
        <v>67062698.94444444</v>
      </c>
    </row>
    <row r="56" spans="1:15" ht="15.6" x14ac:dyDescent="0.3">
      <c r="A56" s="91" t="s">
        <v>171</v>
      </c>
      <c r="B56" s="91">
        <v>793</v>
      </c>
      <c r="C56" s="91">
        <v>623</v>
      </c>
      <c r="D56" s="91">
        <v>810</v>
      </c>
      <c r="E56" s="91">
        <v>785</v>
      </c>
      <c r="F56" s="91">
        <v>659</v>
      </c>
      <c r="G56" s="91">
        <v>687</v>
      </c>
      <c r="H56" s="135">
        <f t="shared" si="16"/>
        <v>1116.6978944638518</v>
      </c>
      <c r="I56" s="135">
        <f t="shared" si="17"/>
        <v>502.60648401883736</v>
      </c>
      <c r="J56" s="135">
        <f t="shared" si="18"/>
        <v>18017.879240724567</v>
      </c>
      <c r="K56" s="96">
        <f t="shared" si="19"/>
        <v>502.60648401883736</v>
      </c>
      <c r="L56" s="28" t="s">
        <v>160</v>
      </c>
      <c r="M56" s="37">
        <f t="shared" si="20"/>
        <v>252613.27777777781</v>
      </c>
    </row>
    <row r="57" spans="1:15" ht="15.6" x14ac:dyDescent="0.3">
      <c r="A57" s="91" t="s">
        <v>166</v>
      </c>
      <c r="B57" s="91">
        <v>1458</v>
      </c>
      <c r="C57" s="91">
        <v>1372</v>
      </c>
      <c r="D57" s="91">
        <v>1396</v>
      </c>
      <c r="E57" s="91">
        <v>1319</v>
      </c>
      <c r="F57" s="91">
        <v>1437</v>
      </c>
      <c r="G57" s="91">
        <v>1452</v>
      </c>
      <c r="H57" s="135">
        <f t="shared" si="16"/>
        <v>2767.4242875822274</v>
      </c>
      <c r="I57" s="135">
        <f t="shared" si="17"/>
        <v>1184.1491788528074</v>
      </c>
      <c r="J57" s="135">
        <f t="shared" si="18"/>
        <v>16350.336856876476</v>
      </c>
      <c r="K57" s="96">
        <f t="shared" si="19"/>
        <v>1184.1491788528074</v>
      </c>
      <c r="L57" s="28" t="s">
        <v>160</v>
      </c>
      <c r="M57" s="37">
        <f t="shared" si="20"/>
        <v>1402209.277777778</v>
      </c>
    </row>
    <row r="58" spans="1:15" ht="15.6" x14ac:dyDescent="0.3">
      <c r="A58" s="91" t="s">
        <v>168</v>
      </c>
      <c r="B58" s="91">
        <v>1059</v>
      </c>
      <c r="C58" s="91">
        <v>918</v>
      </c>
      <c r="D58" s="91">
        <v>940</v>
      </c>
      <c r="E58" s="91">
        <v>938</v>
      </c>
      <c r="F58" s="91">
        <v>910</v>
      </c>
      <c r="G58" s="91">
        <v>951</v>
      </c>
      <c r="H58" s="135">
        <f t="shared" si="16"/>
        <v>1660.3676362480689</v>
      </c>
      <c r="I58" s="135">
        <f t="shared" si="17"/>
        <v>114.15316221833038</v>
      </c>
      <c r="J58" s="135">
        <f t="shared" si="18"/>
        <v>17459.020839287256</v>
      </c>
      <c r="K58" s="96">
        <f t="shared" si="19"/>
        <v>114.15316221833038</v>
      </c>
      <c r="L58" s="28" t="s">
        <v>160</v>
      </c>
      <c r="M58" s="37">
        <f t="shared" si="20"/>
        <v>13030.944444444451</v>
      </c>
      <c r="O58">
        <v>3</v>
      </c>
    </row>
    <row r="59" spans="1:15" ht="15.6" x14ac:dyDescent="0.3">
      <c r="A59" s="91" t="s">
        <v>182</v>
      </c>
      <c r="B59" s="91">
        <v>583</v>
      </c>
      <c r="C59" s="91">
        <v>610</v>
      </c>
      <c r="D59" s="91">
        <v>805</v>
      </c>
      <c r="E59" s="91">
        <v>575</v>
      </c>
      <c r="F59" s="91">
        <v>673</v>
      </c>
      <c r="G59" s="91">
        <v>699</v>
      </c>
      <c r="H59" s="135">
        <f t="shared" si="16"/>
        <v>951.84777538217736</v>
      </c>
      <c r="I59" s="135">
        <f t="shared" si="17"/>
        <v>675.81280281187662</v>
      </c>
      <c r="J59" s="135">
        <f t="shared" si="18"/>
        <v>18189.491224330603</v>
      </c>
      <c r="K59" s="96">
        <f t="shared" si="19"/>
        <v>675.81280281187662</v>
      </c>
      <c r="L59" s="28" t="s">
        <v>160</v>
      </c>
      <c r="M59" s="37">
        <f t="shared" si="20"/>
        <v>456722.94444444444</v>
      </c>
    </row>
    <row r="60" spans="1:15" ht="15.6" x14ac:dyDescent="0.3">
      <c r="A60" s="93" t="s">
        <v>225</v>
      </c>
      <c r="B60" s="93">
        <v>5697</v>
      </c>
      <c r="C60" s="93">
        <v>5358</v>
      </c>
      <c r="D60" s="93">
        <v>5222</v>
      </c>
      <c r="E60" s="93">
        <v>5064</v>
      </c>
      <c r="F60" s="93">
        <v>5669</v>
      </c>
      <c r="G60" s="93">
        <v>5550</v>
      </c>
      <c r="H60" s="135">
        <f t="shared" si="16"/>
        <v>12627.095338497291</v>
      </c>
      <c r="I60" s="135">
        <f t="shared" si="17"/>
        <v>11043.128615166586</v>
      </c>
      <c r="J60" s="135">
        <f t="shared" si="18"/>
        <v>6498.7830655695325</v>
      </c>
      <c r="K60" s="96">
        <f t="shared" si="19"/>
        <v>6498.7830655695325</v>
      </c>
      <c r="L60" s="22" t="s">
        <v>162</v>
      </c>
      <c r="M60" s="39">
        <f t="shared" si="20"/>
        <v>42234181.333333328</v>
      </c>
    </row>
    <row r="61" spans="1:15" ht="15.6" x14ac:dyDescent="0.3">
      <c r="A61" s="92" t="s">
        <v>178</v>
      </c>
      <c r="B61" s="92">
        <v>412</v>
      </c>
      <c r="C61" s="92">
        <v>373</v>
      </c>
      <c r="D61" s="92">
        <v>393</v>
      </c>
      <c r="E61" s="92">
        <v>364</v>
      </c>
      <c r="F61" s="92">
        <v>409</v>
      </c>
      <c r="G61" s="92">
        <v>431</v>
      </c>
      <c r="H61" s="135">
        <f t="shared" si="16"/>
        <v>296.27890154379878</v>
      </c>
      <c r="I61" s="135">
        <f t="shared" si="17"/>
        <v>1292.3250150192266</v>
      </c>
      <c r="J61" s="135">
        <f t="shared" si="18"/>
        <v>18821.14153463245</v>
      </c>
      <c r="K61" s="96">
        <f t="shared" si="19"/>
        <v>296.27890154379878</v>
      </c>
      <c r="L61" s="25" t="s">
        <v>161</v>
      </c>
      <c r="M61" s="37">
        <f t="shared" si="20"/>
        <v>87781.187500000015</v>
      </c>
    </row>
    <row r="62" spans="1:15" ht="15.6" x14ac:dyDescent="0.3">
      <c r="A62" s="92" t="s">
        <v>173</v>
      </c>
      <c r="B62" s="92">
        <v>180</v>
      </c>
      <c r="C62" s="92">
        <v>213</v>
      </c>
      <c r="D62" s="92">
        <v>194</v>
      </c>
      <c r="E62" s="92">
        <v>181</v>
      </c>
      <c r="F62" s="92">
        <v>224</v>
      </c>
      <c r="G62" s="92">
        <v>219</v>
      </c>
      <c r="H62" s="135">
        <f t="shared" si="16"/>
        <v>187.43182093764122</v>
      </c>
      <c r="I62" s="135">
        <f t="shared" si="17"/>
        <v>1771.9371540147179</v>
      </c>
      <c r="J62" s="135">
        <f t="shared" si="18"/>
        <v>19300.20833220892</v>
      </c>
      <c r="K62" s="96">
        <f t="shared" si="19"/>
        <v>187.43182093764122</v>
      </c>
      <c r="L62" s="25" t="s">
        <v>161</v>
      </c>
      <c r="M62" s="37">
        <f t="shared" si="20"/>
        <v>35130.6875</v>
      </c>
    </row>
    <row r="63" spans="1:15" ht="15.6" x14ac:dyDescent="0.3">
      <c r="A63" s="92" t="s">
        <v>177</v>
      </c>
      <c r="B63" s="92">
        <v>528</v>
      </c>
      <c r="C63" s="92">
        <v>521</v>
      </c>
      <c r="D63" s="92">
        <v>648</v>
      </c>
      <c r="E63" s="92">
        <v>557</v>
      </c>
      <c r="F63" s="92">
        <v>571</v>
      </c>
      <c r="G63" s="92">
        <v>571</v>
      </c>
      <c r="H63" s="135">
        <f t="shared" si="16"/>
        <v>716.29511201738626</v>
      </c>
      <c r="I63" s="135">
        <f t="shared" si="17"/>
        <v>881.97672556844964</v>
      </c>
      <c r="J63" s="135">
        <f t="shared" si="18"/>
        <v>18411.330822802211</v>
      </c>
      <c r="K63" s="96">
        <f t="shared" si="19"/>
        <v>716.29511201738626</v>
      </c>
      <c r="L63" s="25" t="s">
        <v>161</v>
      </c>
      <c r="M63" s="39">
        <f t="shared" si="20"/>
        <v>513078.68749999994</v>
      </c>
    </row>
    <row r="64" spans="1:15" ht="15.6" x14ac:dyDescent="0.3">
      <c r="A64" s="60" t="s">
        <v>174</v>
      </c>
      <c r="B64" s="60">
        <v>162</v>
      </c>
      <c r="C64" s="60">
        <v>157</v>
      </c>
      <c r="D64" s="60">
        <v>165</v>
      </c>
      <c r="E64" s="60">
        <v>155</v>
      </c>
      <c r="F64" s="60">
        <v>164</v>
      </c>
      <c r="G64" s="60">
        <v>167</v>
      </c>
      <c r="H64" s="135">
        <f t="shared" si="16"/>
        <v>282.30158961649505</v>
      </c>
      <c r="I64" s="135">
        <f t="shared" si="17"/>
        <v>1868.6141775242006</v>
      </c>
      <c r="J64" s="135">
        <f t="shared" si="18"/>
        <v>19398.278222563982</v>
      </c>
      <c r="K64" s="96">
        <f t="shared" si="19"/>
        <v>282.30158961649505</v>
      </c>
      <c r="L64" s="25" t="s">
        <v>161</v>
      </c>
      <c r="M64" s="39">
        <f t="shared" si="20"/>
        <v>79694.187499999985</v>
      </c>
    </row>
    <row r="65" spans="1:13" ht="15.6" x14ac:dyDescent="0.3">
      <c r="A65" s="91" t="s">
        <v>179</v>
      </c>
      <c r="B65" s="91">
        <v>1397</v>
      </c>
      <c r="C65" s="91">
        <v>1175</v>
      </c>
      <c r="D65" s="91">
        <v>1173</v>
      </c>
      <c r="E65" s="91">
        <v>1197</v>
      </c>
      <c r="F65" s="91">
        <v>1240</v>
      </c>
      <c r="G65" s="91">
        <v>1228</v>
      </c>
      <c r="H65" s="135">
        <f t="shared" si="16"/>
        <v>2354.4746096528625</v>
      </c>
      <c r="I65" s="135">
        <f t="shared" si="17"/>
        <v>777.81806641684818</v>
      </c>
      <c r="J65" s="135">
        <f t="shared" si="18"/>
        <v>16764.609290605811</v>
      </c>
      <c r="K65" s="96">
        <f t="shared" si="19"/>
        <v>777.81806641684818</v>
      </c>
      <c r="L65" s="28" t="s">
        <v>160</v>
      </c>
      <c r="M65" s="39">
        <f t="shared" si="20"/>
        <v>605000.9444444445</v>
      </c>
    </row>
    <row r="68" spans="1:13" ht="15" x14ac:dyDescent="0.3">
      <c r="A68" s="34"/>
      <c r="B68" t="s">
        <v>156</v>
      </c>
      <c r="C68">
        <f>SUM(M53:M65)</f>
        <v>363656221.93749988</v>
      </c>
    </row>
    <row r="69" spans="1:13" ht="15" x14ac:dyDescent="0.3">
      <c r="A69" s="34"/>
      <c r="B69" s="17" t="s">
        <v>180</v>
      </c>
      <c r="C69" s="17" t="s">
        <v>181</v>
      </c>
      <c r="D69" s="17" t="s">
        <v>184</v>
      </c>
      <c r="E69" s="17" t="s">
        <v>185</v>
      </c>
      <c r="F69" s="17" t="s">
        <v>186</v>
      </c>
      <c r="G69" s="17" t="s">
        <v>187</v>
      </c>
    </row>
    <row r="70" spans="1:13" x14ac:dyDescent="0.3">
      <c r="A70" t="s">
        <v>157</v>
      </c>
      <c r="B70" s="134">
        <f>AVERAGE(B54,B61:B63,B64)</f>
        <v>330.2</v>
      </c>
      <c r="C70" s="134">
        <f t="shared" ref="C70:G70" si="21">AVERAGE(C54,C61:C63,C64)</f>
        <v>313.60000000000002</v>
      </c>
      <c r="D70" s="134">
        <f t="shared" si="21"/>
        <v>347.8</v>
      </c>
      <c r="E70" s="134">
        <f t="shared" si="21"/>
        <v>321</v>
      </c>
      <c r="F70" s="134">
        <f t="shared" si="21"/>
        <v>341.4</v>
      </c>
      <c r="G70" s="134">
        <f t="shared" si="21"/>
        <v>352.6</v>
      </c>
    </row>
    <row r="71" spans="1:13" x14ac:dyDescent="0.3">
      <c r="A71" t="s">
        <v>158</v>
      </c>
      <c r="B71" s="134">
        <f>AVERAGE(B55:B59,B65)</f>
        <v>1657.5</v>
      </c>
      <c r="C71" s="134">
        <f t="shared" ref="C71:G71" si="22">AVERAGE(C55:C59,C65)</f>
        <v>1479.3333333333333</v>
      </c>
      <c r="D71" s="134">
        <f t="shared" si="22"/>
        <v>1539.1666666666667</v>
      </c>
      <c r="E71" s="134">
        <f t="shared" si="22"/>
        <v>1516</v>
      </c>
      <c r="F71" s="134">
        <f t="shared" si="22"/>
        <v>1518.6666666666667</v>
      </c>
      <c r="G71" s="134">
        <f t="shared" si="22"/>
        <v>1529</v>
      </c>
    </row>
    <row r="72" spans="1:13" x14ac:dyDescent="0.3">
      <c r="A72" t="s">
        <v>159</v>
      </c>
      <c r="B72" s="134">
        <f>AVERAGE(B53,B60)</f>
        <v>10642</v>
      </c>
      <c r="C72" s="134">
        <f t="shared" ref="C72:G72" si="23">AVERAGE(C53,C60)</f>
        <v>9804.5</v>
      </c>
      <c r="D72" s="134">
        <f t="shared" si="23"/>
        <v>9502</v>
      </c>
      <c r="E72" s="134">
        <f t="shared" si="23"/>
        <v>9600</v>
      </c>
      <c r="F72" s="134">
        <f t="shared" si="23"/>
        <v>10250.5</v>
      </c>
      <c r="G72" s="134">
        <f t="shared" si="23"/>
        <v>10088</v>
      </c>
    </row>
    <row r="74" spans="1:13" ht="15.6" x14ac:dyDescent="0.3">
      <c r="A74" t="s">
        <v>243</v>
      </c>
      <c r="B74" t="s">
        <v>180</v>
      </c>
      <c r="C74" t="s">
        <v>181</v>
      </c>
      <c r="D74" t="s">
        <v>184</v>
      </c>
      <c r="E74" t="s">
        <v>185</v>
      </c>
      <c r="F74" t="s">
        <v>244</v>
      </c>
      <c r="G74" t="s">
        <v>187</v>
      </c>
      <c r="H74" t="s">
        <v>245</v>
      </c>
      <c r="I74" t="s">
        <v>246</v>
      </c>
      <c r="J74" t="s">
        <v>247</v>
      </c>
      <c r="K74" s="14" t="s">
        <v>148</v>
      </c>
      <c r="L74" s="14" t="s">
        <v>141</v>
      </c>
      <c r="M74" s="14" t="s">
        <v>149</v>
      </c>
    </row>
    <row r="75" spans="1:13" ht="15.6" x14ac:dyDescent="0.3">
      <c r="A75" s="93" t="s">
        <v>169</v>
      </c>
      <c r="B75" s="93">
        <v>15587</v>
      </c>
      <c r="C75" s="93">
        <v>14251</v>
      </c>
      <c r="D75" s="93">
        <v>13782</v>
      </c>
      <c r="E75" s="93">
        <v>14136</v>
      </c>
      <c r="F75" s="93">
        <v>14832</v>
      </c>
      <c r="G75" s="93">
        <v>14626</v>
      </c>
      <c r="H75" s="135">
        <f>SQRT((B75-$B$70)^2+(C75-$C$70)^2+(D75-$D$70)^2+(E75-$E$70)^2+(F75-$F$70)^2+(G75-$G$70)^2)</f>
        <v>34814.658630525162</v>
      </c>
      <c r="I75" s="135">
        <f>SQRT((B75-$B$71)^2+(C75-$C$71)^2+(D75-$D$71)^2+(E75-$E$71)^2+(F75-$F$71)^2+(G75-$G$71)^2)</f>
        <v>31860.226947821113</v>
      </c>
      <c r="J75" s="135">
        <f>SQRT((B75-$B$72)^2+(C75-$C$72)^2+(D75-$D$72)^2+(E75-$E$72)^2+(F75-$F$72)^2+(G75-$G$72)^2)</f>
        <v>11166.990171930842</v>
      </c>
      <c r="K75" s="96">
        <f>MIN(H75:J75)</f>
        <v>11166.990171930842</v>
      </c>
      <c r="L75" s="21" t="s">
        <v>162</v>
      </c>
      <c r="M75" s="37">
        <f>K75^2</f>
        <v>124701669.50000001</v>
      </c>
    </row>
    <row r="76" spans="1:13" ht="15.6" x14ac:dyDescent="0.3">
      <c r="A76" s="92" t="s">
        <v>228</v>
      </c>
      <c r="B76" s="92">
        <v>369</v>
      </c>
      <c r="C76" s="92">
        <v>304</v>
      </c>
      <c r="D76" s="92">
        <v>339</v>
      </c>
      <c r="E76" s="92">
        <v>348</v>
      </c>
      <c r="F76" s="92">
        <v>339</v>
      </c>
      <c r="G76" s="92">
        <v>375</v>
      </c>
      <c r="H76" s="135">
        <f t="shared" ref="H76:H87" si="24">SQRT((B76-$B$70)^2+(C76-$C$70)^2+(D76-$D$70)^2+(E76-$E$70)^2+(F76-$F$70)^2+(G76-$G$70)^2)</f>
        <v>53.958873227672207</v>
      </c>
      <c r="I76" s="135">
        <f t="shared" ref="I76:I87" si="25">SQRT((B76-$B$71)^2+(C76-$C$71)^2+(D76-$D$71)^2+(E76-$E$71)^2+(F76-$F$71)^2+(G76-$G$71)^2)</f>
        <v>2927.3869178273426</v>
      </c>
      <c r="J76" s="135">
        <f t="shared" ref="J76:J87" si="26">SQRT((B76-$B$72)^2+(C76-$C$72)^2+(D76-$D$72)^2+(E76-$E$72)^2+(F76-$F$72)^2+(G76-$G$72)^2)</f>
        <v>23620.633003795643</v>
      </c>
      <c r="K76" s="96">
        <f t="shared" ref="K76:K87" si="27">MIN(H76:J76)</f>
        <v>53.958873227672207</v>
      </c>
      <c r="L76" s="25" t="s">
        <v>161</v>
      </c>
      <c r="M76" s="37">
        <f t="shared" ref="M76:M87" si="28">K76^2</f>
        <v>2911.5600000000004</v>
      </c>
    </row>
    <row r="77" spans="1:13" ht="15.6" x14ac:dyDescent="0.3">
      <c r="A77" s="91" t="s">
        <v>170</v>
      </c>
      <c r="B77" s="91">
        <v>4655</v>
      </c>
      <c r="C77" s="91">
        <v>4178</v>
      </c>
      <c r="D77" s="91">
        <v>4111</v>
      </c>
      <c r="E77" s="91">
        <v>4282</v>
      </c>
      <c r="F77" s="91">
        <v>4193</v>
      </c>
      <c r="G77" s="91">
        <v>4157</v>
      </c>
      <c r="H77" s="135">
        <f t="shared" si="24"/>
        <v>9633.117852491996</v>
      </c>
      <c r="I77" s="135">
        <f t="shared" si="25"/>
        <v>6677.6742583028108</v>
      </c>
      <c r="J77" s="135">
        <f t="shared" si="26"/>
        <v>14025.538973600978</v>
      </c>
      <c r="K77" s="96">
        <f t="shared" si="27"/>
        <v>6677.6742583028108</v>
      </c>
      <c r="L77" s="28" t="s">
        <v>160</v>
      </c>
      <c r="M77" s="39">
        <f t="shared" si="28"/>
        <v>44591333.499999993</v>
      </c>
    </row>
    <row r="78" spans="1:13" ht="15.6" x14ac:dyDescent="0.3">
      <c r="A78" s="92" t="s">
        <v>171</v>
      </c>
      <c r="B78" s="92">
        <v>793</v>
      </c>
      <c r="C78" s="92">
        <v>623</v>
      </c>
      <c r="D78" s="92">
        <v>810</v>
      </c>
      <c r="E78" s="92">
        <v>785</v>
      </c>
      <c r="F78" s="92">
        <v>659</v>
      </c>
      <c r="G78" s="92">
        <v>687</v>
      </c>
      <c r="H78" s="135">
        <f t="shared" si="24"/>
        <v>975.46407417187845</v>
      </c>
      <c r="I78" s="135">
        <f t="shared" si="25"/>
        <v>1998.675269605679</v>
      </c>
      <c r="J78" s="135">
        <f t="shared" si="26"/>
        <v>22692.146339647996</v>
      </c>
      <c r="K78" s="96">
        <f t="shared" si="27"/>
        <v>975.46407417187845</v>
      </c>
      <c r="L78" s="25" t="s">
        <v>161</v>
      </c>
      <c r="M78" s="37">
        <f t="shared" si="28"/>
        <v>951530.16</v>
      </c>
    </row>
    <row r="79" spans="1:13" ht="15.6" x14ac:dyDescent="0.3">
      <c r="A79" s="91" t="s">
        <v>166</v>
      </c>
      <c r="B79" s="91">
        <v>1458</v>
      </c>
      <c r="C79" s="91">
        <v>1372</v>
      </c>
      <c r="D79" s="91">
        <v>1396</v>
      </c>
      <c r="E79" s="91">
        <v>1319</v>
      </c>
      <c r="F79" s="91">
        <v>1437</v>
      </c>
      <c r="G79" s="91">
        <v>1452</v>
      </c>
      <c r="H79" s="135">
        <f t="shared" si="24"/>
        <v>2626.0027341950731</v>
      </c>
      <c r="I79" s="135">
        <f t="shared" si="25"/>
        <v>351.03394897549919</v>
      </c>
      <c r="J79" s="135">
        <f t="shared" si="26"/>
        <v>21023.638778765202</v>
      </c>
      <c r="K79" s="96">
        <f t="shared" si="27"/>
        <v>351.03394897549919</v>
      </c>
      <c r="L79" s="28" t="s">
        <v>160</v>
      </c>
      <c r="M79" s="37">
        <f t="shared" si="28"/>
        <v>123224.83333333337</v>
      </c>
    </row>
    <row r="80" spans="1:13" ht="15.6" x14ac:dyDescent="0.3">
      <c r="A80" s="91" t="s">
        <v>168</v>
      </c>
      <c r="B80" s="91">
        <v>1059</v>
      </c>
      <c r="C80" s="91">
        <v>918</v>
      </c>
      <c r="D80" s="91">
        <v>940</v>
      </c>
      <c r="E80" s="91">
        <v>938</v>
      </c>
      <c r="F80" s="91">
        <v>910</v>
      </c>
      <c r="G80" s="91">
        <v>951</v>
      </c>
      <c r="H80" s="135">
        <f t="shared" si="24"/>
        <v>1519.6141483942558</v>
      </c>
      <c r="I80" s="135">
        <f t="shared" si="25"/>
        <v>1439.0764978508498</v>
      </c>
      <c r="J80" s="135">
        <f t="shared" si="26"/>
        <v>22133.042459183056</v>
      </c>
      <c r="K80" s="96">
        <f t="shared" si="27"/>
        <v>1439.0764978508498</v>
      </c>
      <c r="L80" s="28" t="s">
        <v>160</v>
      </c>
      <c r="M80" s="37">
        <f t="shared" si="28"/>
        <v>2070941.166666667</v>
      </c>
    </row>
    <row r="81" spans="1:15" ht="15.6" x14ac:dyDescent="0.3">
      <c r="A81" s="92" t="s">
        <v>182</v>
      </c>
      <c r="B81" s="92">
        <v>583</v>
      </c>
      <c r="C81" s="92">
        <v>610</v>
      </c>
      <c r="D81" s="92">
        <v>805</v>
      </c>
      <c r="E81" s="92">
        <v>575</v>
      </c>
      <c r="F81" s="92">
        <v>673</v>
      </c>
      <c r="G81" s="92">
        <v>699</v>
      </c>
      <c r="H81" s="135">
        <f t="shared" si="24"/>
        <v>809.48141424000585</v>
      </c>
      <c r="I81" s="135">
        <f t="shared" si="25"/>
        <v>2176.8841264523016</v>
      </c>
      <c r="J81" s="135">
        <f t="shared" si="26"/>
        <v>22862.470831036615</v>
      </c>
      <c r="K81" s="96">
        <f t="shared" si="27"/>
        <v>809.48141424000585</v>
      </c>
      <c r="L81" s="25" t="s">
        <v>161</v>
      </c>
      <c r="M81" s="37">
        <f t="shared" si="28"/>
        <v>655260.15999999992</v>
      </c>
      <c r="O81">
        <v>4</v>
      </c>
    </row>
    <row r="82" spans="1:15" ht="15.6" x14ac:dyDescent="0.3">
      <c r="A82" s="91" t="s">
        <v>225</v>
      </c>
      <c r="B82" s="91">
        <v>5697</v>
      </c>
      <c r="C82" s="91">
        <v>5358</v>
      </c>
      <c r="D82" s="91">
        <v>5222</v>
      </c>
      <c r="E82" s="91">
        <v>5064</v>
      </c>
      <c r="F82" s="91">
        <v>5669</v>
      </c>
      <c r="G82" s="91">
        <v>5550</v>
      </c>
      <c r="H82" s="135">
        <f t="shared" si="24"/>
        <v>12485.939162113516</v>
      </c>
      <c r="I82" s="135">
        <f t="shared" si="25"/>
        <v>9534.5103964493119</v>
      </c>
      <c r="J82" s="135">
        <f t="shared" si="26"/>
        <v>11166.990171930842</v>
      </c>
      <c r="K82" s="96">
        <f t="shared" si="27"/>
        <v>9534.5103964493119</v>
      </c>
      <c r="L82" s="28" t="s">
        <v>160</v>
      </c>
      <c r="M82" s="39">
        <f t="shared" si="28"/>
        <v>90906888.500000015</v>
      </c>
    </row>
    <row r="83" spans="1:15" ht="15.6" x14ac:dyDescent="0.3">
      <c r="A83" s="92" t="s">
        <v>178</v>
      </c>
      <c r="B83" s="92">
        <v>412</v>
      </c>
      <c r="C83" s="92">
        <v>373</v>
      </c>
      <c r="D83" s="92">
        <v>393</v>
      </c>
      <c r="E83" s="92">
        <v>364</v>
      </c>
      <c r="F83" s="92">
        <v>409</v>
      </c>
      <c r="G83" s="92">
        <v>431</v>
      </c>
      <c r="H83" s="135">
        <f t="shared" si="24"/>
        <v>157.56890556197945</v>
      </c>
      <c r="I83" s="135">
        <f t="shared" si="25"/>
        <v>2802.3222215393671</v>
      </c>
      <c r="J83" s="135">
        <f t="shared" si="26"/>
        <v>23494.60449762881</v>
      </c>
      <c r="K83" s="96">
        <f t="shared" si="27"/>
        <v>157.56890556197945</v>
      </c>
      <c r="L83" s="25" t="s">
        <v>161</v>
      </c>
      <c r="M83" s="37">
        <f t="shared" si="28"/>
        <v>24827.96</v>
      </c>
    </row>
    <row r="84" spans="1:15" ht="15.6" x14ac:dyDescent="0.3">
      <c r="A84" s="92" t="s">
        <v>173</v>
      </c>
      <c r="B84" s="92">
        <v>180</v>
      </c>
      <c r="C84" s="92">
        <v>213</v>
      </c>
      <c r="D84" s="92">
        <v>194</v>
      </c>
      <c r="E84" s="92">
        <v>181</v>
      </c>
      <c r="F84" s="92">
        <v>224</v>
      </c>
      <c r="G84" s="92">
        <v>219</v>
      </c>
      <c r="H84" s="135">
        <f t="shared" si="24"/>
        <v>327.97341355664793</v>
      </c>
      <c r="I84" s="135">
        <f t="shared" si="25"/>
        <v>3281.8541253382973</v>
      </c>
      <c r="J84" s="135">
        <f t="shared" si="26"/>
        <v>23973.623099147946</v>
      </c>
      <c r="K84" s="96">
        <f t="shared" si="27"/>
        <v>327.97341355664793</v>
      </c>
      <c r="L84" s="25" t="s">
        <v>161</v>
      </c>
      <c r="M84" s="37">
        <f t="shared" si="28"/>
        <v>107566.56000000001</v>
      </c>
    </row>
    <row r="85" spans="1:15" ht="15.6" x14ac:dyDescent="0.3">
      <c r="A85" s="92" t="s">
        <v>177</v>
      </c>
      <c r="B85" s="92">
        <v>528</v>
      </c>
      <c r="C85" s="92">
        <v>521</v>
      </c>
      <c r="D85" s="92">
        <v>648</v>
      </c>
      <c r="E85" s="92">
        <v>557</v>
      </c>
      <c r="F85" s="92">
        <v>571</v>
      </c>
      <c r="G85" s="92">
        <v>571</v>
      </c>
      <c r="H85" s="135">
        <f t="shared" si="24"/>
        <v>573.03608961390898</v>
      </c>
      <c r="I85" s="135">
        <f t="shared" si="25"/>
        <v>2392.4606928153839</v>
      </c>
      <c r="J85" s="135">
        <f t="shared" si="26"/>
        <v>23084.876921915784</v>
      </c>
      <c r="K85" s="96">
        <f t="shared" si="27"/>
        <v>573.03608961390898</v>
      </c>
      <c r="L85" s="25" t="s">
        <v>161</v>
      </c>
      <c r="M85" s="39">
        <f t="shared" si="28"/>
        <v>328370.35999999993</v>
      </c>
    </row>
    <row r="86" spans="1:15" ht="15.6" x14ac:dyDescent="0.3">
      <c r="A86" s="60" t="s">
        <v>174</v>
      </c>
      <c r="B86" s="60">
        <v>162</v>
      </c>
      <c r="C86" s="60">
        <v>157</v>
      </c>
      <c r="D86" s="60">
        <v>165</v>
      </c>
      <c r="E86" s="60">
        <v>155</v>
      </c>
      <c r="F86" s="60">
        <v>164</v>
      </c>
      <c r="G86" s="60">
        <v>167</v>
      </c>
      <c r="H86" s="135">
        <f t="shared" si="24"/>
        <v>423.91598224176454</v>
      </c>
      <c r="I86" s="135">
        <f t="shared" si="25"/>
        <v>3378.743331476956</v>
      </c>
      <c r="J86" s="135">
        <f t="shared" si="26"/>
        <v>24071.891772355575</v>
      </c>
      <c r="K86" s="96">
        <f t="shared" si="27"/>
        <v>423.91598224176454</v>
      </c>
      <c r="L86" s="25" t="s">
        <v>161</v>
      </c>
      <c r="M86" s="39">
        <f t="shared" si="28"/>
        <v>179704.76000000004</v>
      </c>
    </row>
    <row r="87" spans="1:15" ht="15.6" x14ac:dyDescent="0.3">
      <c r="A87" s="91" t="s">
        <v>179</v>
      </c>
      <c r="B87" s="91">
        <v>1397</v>
      </c>
      <c r="C87" s="91">
        <v>1175</v>
      </c>
      <c r="D87" s="91">
        <v>1173</v>
      </c>
      <c r="E87" s="91">
        <v>1197</v>
      </c>
      <c r="F87" s="91">
        <v>1240</v>
      </c>
      <c r="G87" s="91">
        <v>1228</v>
      </c>
      <c r="H87" s="135">
        <f t="shared" si="24"/>
        <v>2214.0935752582818</v>
      </c>
      <c r="I87" s="135">
        <f t="shared" si="25"/>
        <v>751.38150540631932</v>
      </c>
      <c r="J87" s="135">
        <f t="shared" si="26"/>
        <v>21438.50870513152</v>
      </c>
      <c r="K87" s="96">
        <f t="shared" si="27"/>
        <v>751.38150540631932</v>
      </c>
      <c r="L87" s="28" t="s">
        <v>160</v>
      </c>
      <c r="M87" s="39">
        <f t="shared" si="28"/>
        <v>564574.16666666663</v>
      </c>
    </row>
    <row r="89" spans="1:15" x14ac:dyDescent="0.3">
      <c r="B89" t="s">
        <v>156</v>
      </c>
      <c r="C89">
        <f>SUM(M74:M86)</f>
        <v>264644229.02000001</v>
      </c>
    </row>
    <row r="90" spans="1:15" ht="15" x14ac:dyDescent="0.3">
      <c r="A90" s="34"/>
      <c r="B90" s="17" t="s">
        <v>180</v>
      </c>
      <c r="C90" s="17" t="s">
        <v>181</v>
      </c>
      <c r="D90" s="17" t="s">
        <v>184</v>
      </c>
      <c r="E90" s="17" t="s">
        <v>185</v>
      </c>
      <c r="F90" s="17" t="s">
        <v>186</v>
      </c>
      <c r="G90" s="17" t="s">
        <v>187</v>
      </c>
    </row>
    <row r="91" spans="1:15" x14ac:dyDescent="0.3">
      <c r="A91" t="s">
        <v>157</v>
      </c>
      <c r="B91">
        <f>AVERAGE(B76,B83:B86,B78,B81)</f>
        <v>432.42857142857144</v>
      </c>
      <c r="C91">
        <f t="shared" ref="C91:G91" si="29">AVERAGE(C76,C83:C86,C78,C81)</f>
        <v>400.14285714285717</v>
      </c>
      <c r="D91">
        <f t="shared" si="29"/>
        <v>479.14285714285717</v>
      </c>
      <c r="E91">
        <f t="shared" si="29"/>
        <v>423.57142857142856</v>
      </c>
      <c r="F91">
        <f t="shared" si="29"/>
        <v>434.14285714285717</v>
      </c>
      <c r="G91">
        <f t="shared" si="29"/>
        <v>449.85714285714283</v>
      </c>
    </row>
    <row r="92" spans="1:15" x14ac:dyDescent="0.3">
      <c r="A92" t="s">
        <v>158</v>
      </c>
      <c r="B92">
        <f>AVERAGE(B79:B80,B87,B77,B82)</f>
        <v>2853.2</v>
      </c>
      <c r="C92">
        <f t="shared" ref="C92:G92" si="30">AVERAGE(C79:C80,C87,C77,C82)</f>
        <v>2600.1999999999998</v>
      </c>
      <c r="D92">
        <f t="shared" si="30"/>
        <v>2568.4</v>
      </c>
      <c r="E92">
        <f t="shared" si="30"/>
        <v>2560</v>
      </c>
      <c r="F92">
        <f t="shared" si="30"/>
        <v>2689.8</v>
      </c>
      <c r="G92">
        <f t="shared" si="30"/>
        <v>2667.6</v>
      </c>
    </row>
    <row r="93" spans="1:15" x14ac:dyDescent="0.3">
      <c r="A93" t="s">
        <v>159</v>
      </c>
      <c r="B93">
        <f>AVERAGE(B75)</f>
        <v>15587</v>
      </c>
      <c r="C93">
        <f t="shared" ref="C93:G93" si="31">AVERAGE(C75)</f>
        <v>14251</v>
      </c>
      <c r="D93">
        <f t="shared" si="31"/>
        <v>13782</v>
      </c>
      <c r="E93">
        <f t="shared" si="31"/>
        <v>14136</v>
      </c>
      <c r="F93">
        <f t="shared" si="31"/>
        <v>14832</v>
      </c>
      <c r="G93">
        <f t="shared" si="31"/>
        <v>14626</v>
      </c>
    </row>
    <row r="95" spans="1:15" ht="15.6" x14ac:dyDescent="0.3">
      <c r="A95" t="s">
        <v>243</v>
      </c>
      <c r="B95" t="s">
        <v>180</v>
      </c>
      <c r="C95" t="s">
        <v>181</v>
      </c>
      <c r="D95" t="s">
        <v>184</v>
      </c>
      <c r="E95" t="s">
        <v>185</v>
      </c>
      <c r="F95" t="s">
        <v>244</v>
      </c>
      <c r="G95" t="s">
        <v>187</v>
      </c>
      <c r="H95" t="s">
        <v>245</v>
      </c>
      <c r="I95" t="s">
        <v>246</v>
      </c>
      <c r="J95" t="s">
        <v>247</v>
      </c>
      <c r="K95" s="14" t="s">
        <v>148</v>
      </c>
      <c r="L95" s="14" t="s">
        <v>141</v>
      </c>
      <c r="M95" s="14" t="s">
        <v>149</v>
      </c>
    </row>
    <row r="96" spans="1:15" ht="15.6" x14ac:dyDescent="0.3">
      <c r="A96" s="93" t="s">
        <v>169</v>
      </c>
      <c r="B96" s="93">
        <v>15587</v>
      </c>
      <c r="C96" s="93">
        <v>14251</v>
      </c>
      <c r="D96" s="93">
        <v>13782</v>
      </c>
      <c r="E96" s="93">
        <v>14136</v>
      </c>
      <c r="F96" s="93">
        <v>14832</v>
      </c>
      <c r="G96" s="93">
        <v>14626</v>
      </c>
      <c r="H96" s="135">
        <f>SQRT((B96-$B$91)^2+(C96-$C$91)^2+(D96-$D$91)^2+(E96-$E$91)^2+(F96-$F$91)^2+(G96-$G$91)^2)</f>
        <v>34565.377198542927</v>
      </c>
      <c r="I96" s="135">
        <f>SQRT((B96-$B$92)^2+(C96-$C$92)^2+(D96-$D$92)^2+(E96-$E$92)^2+(F96-$F$92)^2+(G96-$G$92)^2)</f>
        <v>29121.740254318596</v>
      </c>
      <c r="J96" s="135">
        <f>SQRT((B96-$B$93)^2+(C96-$C$93)^2+(D96-$D$93)^2+(E96-$E$93)^2+(F96-$F$93)^2+(G96-$G$93)^2)</f>
        <v>0</v>
      </c>
      <c r="K96" s="96">
        <f>MIN(H96:J96)</f>
        <v>0</v>
      </c>
      <c r="L96" s="21" t="s">
        <v>162</v>
      </c>
      <c r="M96" s="37">
        <f>K96^2</f>
        <v>0</v>
      </c>
    </row>
    <row r="97" spans="1:15" ht="15.6" x14ac:dyDescent="0.3">
      <c r="A97" s="92" t="s">
        <v>228</v>
      </c>
      <c r="B97" s="92">
        <v>369</v>
      </c>
      <c r="C97" s="92">
        <v>304</v>
      </c>
      <c r="D97" s="92">
        <v>339</v>
      </c>
      <c r="E97" s="92">
        <v>348</v>
      </c>
      <c r="F97" s="92">
        <v>339</v>
      </c>
      <c r="G97" s="92">
        <v>375</v>
      </c>
      <c r="H97" s="135">
        <f t="shared" ref="H97:H108" si="32">SQRT((B97-$B$91)^2+(C97-$C$91)^2+(D97-$D$91)^2+(E97-$E$91)^2+(F97-$F$91)^2+(G97-$G$91)^2)</f>
        <v>230.81041783158716</v>
      </c>
      <c r="I97" s="135">
        <f t="shared" ref="I97:I108" si="33">SQRT((B97-$B$92)^2+(C97-$C$92)^2+(D97-$D$92)^2+(E97-$E$92)^2+(F97-$F$92)^2+(G97-$G$92)^2)</f>
        <v>5664.7354607254165</v>
      </c>
      <c r="J97" s="135">
        <f t="shared" ref="J97:J108" si="34">SQRT((B97-$B$93)^2+(C97-$C$93)^2+(D97-$D$93)^2+(E97-$E$93)^2+(F97-$F$93)^2+(G97-$G$93)^2)</f>
        <v>34786.025584996052</v>
      </c>
      <c r="K97" s="96">
        <f t="shared" ref="K97:K108" si="35">MIN(H97:J97)</f>
        <v>230.81041783158716</v>
      </c>
      <c r="L97" s="25" t="s">
        <v>161</v>
      </c>
      <c r="M97" s="37">
        <f t="shared" ref="M97:M108" si="36">K97^2</f>
        <v>53273.448979591849</v>
      </c>
    </row>
    <row r="98" spans="1:15" ht="15.6" x14ac:dyDescent="0.3">
      <c r="A98" s="91" t="s">
        <v>170</v>
      </c>
      <c r="B98" s="91">
        <v>4655</v>
      </c>
      <c r="C98" s="91">
        <v>4178</v>
      </c>
      <c r="D98" s="91">
        <v>4111</v>
      </c>
      <c r="E98" s="91">
        <v>4282</v>
      </c>
      <c r="F98" s="91">
        <v>4193</v>
      </c>
      <c r="G98" s="91">
        <v>4157</v>
      </c>
      <c r="H98" s="135">
        <f t="shared" si="32"/>
        <v>9383.6073336343707</v>
      </c>
      <c r="I98" s="135">
        <f>SQRT((B98-$B$92)^2+(C98-$C$92)^2+(D98-$D$92)^2+(E98-$E$92)^2+(F98-$F$92)^2+(G98-$G$92)^2)</f>
        <v>3944.4590807866166</v>
      </c>
      <c r="J98" s="135">
        <f>SQRT((B98-$B$93)^2+(C98-$C$93)^2+(D98-$D$93)^2+(E98-$E$93)^2+(F98-$F$93)^2+(G98-$G$93)^2)</f>
        <v>25187.135446493314</v>
      </c>
      <c r="K98" s="96">
        <f t="shared" si="35"/>
        <v>3944.4590807866166</v>
      </c>
      <c r="L98" s="28" t="s">
        <v>160</v>
      </c>
      <c r="M98" s="39">
        <f t="shared" si="36"/>
        <v>15558757.439999999</v>
      </c>
    </row>
    <row r="99" spans="1:15" ht="15.6" x14ac:dyDescent="0.3">
      <c r="A99" s="92" t="s">
        <v>171</v>
      </c>
      <c r="B99" s="92">
        <v>793</v>
      </c>
      <c r="C99" s="92">
        <v>623</v>
      </c>
      <c r="D99" s="92">
        <v>810</v>
      </c>
      <c r="E99" s="92">
        <v>785</v>
      </c>
      <c r="F99" s="92">
        <v>659</v>
      </c>
      <c r="G99" s="92">
        <v>687</v>
      </c>
      <c r="H99" s="135">
        <f t="shared" si="32"/>
        <v>725.65252830589293</v>
      </c>
      <c r="I99" s="135">
        <f t="shared" si="33"/>
        <v>4737.4322623125699</v>
      </c>
      <c r="J99" s="135">
        <f t="shared" si="34"/>
        <v>33856.704727424374</v>
      </c>
      <c r="K99" s="96">
        <f t="shared" si="35"/>
        <v>725.65252830589293</v>
      </c>
      <c r="L99" s="25" t="s">
        <v>161</v>
      </c>
      <c r="M99" s="37">
        <f t="shared" si="36"/>
        <v>526571.59183673479</v>
      </c>
    </row>
    <row r="100" spans="1:15" ht="15.6" x14ac:dyDescent="0.3">
      <c r="A100" s="92" t="s">
        <v>166</v>
      </c>
      <c r="B100" s="92">
        <v>1458</v>
      </c>
      <c r="C100" s="92">
        <v>1372</v>
      </c>
      <c r="D100" s="92">
        <v>1396</v>
      </c>
      <c r="E100" s="92">
        <v>1319</v>
      </c>
      <c r="F100" s="92">
        <v>1437</v>
      </c>
      <c r="G100" s="92">
        <v>1452</v>
      </c>
      <c r="H100" s="135">
        <f t="shared" si="32"/>
        <v>2376.7067895020846</v>
      </c>
      <c r="I100" s="135">
        <f t="shared" si="33"/>
        <v>3068.6890099845568</v>
      </c>
      <c r="J100" s="135">
        <f t="shared" si="34"/>
        <v>32189.533516346582</v>
      </c>
      <c r="K100" s="96">
        <f t="shared" si="35"/>
        <v>2376.7067895020846</v>
      </c>
      <c r="L100" s="25" t="s">
        <v>161</v>
      </c>
      <c r="M100" s="37">
        <f t="shared" si="36"/>
        <v>5648735.1632653065</v>
      </c>
    </row>
    <row r="101" spans="1:15" ht="15.6" x14ac:dyDescent="0.3">
      <c r="A101" s="92" t="s">
        <v>168</v>
      </c>
      <c r="B101" s="92">
        <v>1059</v>
      </c>
      <c r="C101" s="92">
        <v>918</v>
      </c>
      <c r="D101" s="92">
        <v>940</v>
      </c>
      <c r="E101" s="92">
        <v>938</v>
      </c>
      <c r="F101" s="92">
        <v>910</v>
      </c>
      <c r="G101" s="92">
        <v>951</v>
      </c>
      <c r="H101" s="135">
        <f t="shared" si="32"/>
        <v>1270.975224151975</v>
      </c>
      <c r="I101" s="135">
        <f t="shared" si="33"/>
        <v>4176.8318903207009</v>
      </c>
      <c r="J101" s="135">
        <f t="shared" si="34"/>
        <v>33298.101297221139</v>
      </c>
      <c r="K101" s="96">
        <f t="shared" si="35"/>
        <v>1270.975224151975</v>
      </c>
      <c r="L101" s="25" t="s">
        <v>161</v>
      </c>
      <c r="M101" s="37">
        <f t="shared" si="36"/>
        <v>1615378.0204081631</v>
      </c>
    </row>
    <row r="102" spans="1:15" ht="15.6" x14ac:dyDescent="0.3">
      <c r="A102" s="92" t="s">
        <v>182</v>
      </c>
      <c r="B102" s="92">
        <v>583</v>
      </c>
      <c r="C102" s="92">
        <v>610</v>
      </c>
      <c r="D102" s="92">
        <v>805</v>
      </c>
      <c r="E102" s="92">
        <v>575</v>
      </c>
      <c r="F102" s="92">
        <v>673</v>
      </c>
      <c r="G102" s="92">
        <v>699</v>
      </c>
      <c r="H102" s="135">
        <f t="shared" si="32"/>
        <v>561.20420816785224</v>
      </c>
      <c r="I102" s="135">
        <f t="shared" si="33"/>
        <v>4909.9263578998816</v>
      </c>
      <c r="J102" s="135">
        <f t="shared" si="34"/>
        <v>34028.499188180489</v>
      </c>
      <c r="K102" s="96">
        <f t="shared" si="35"/>
        <v>561.20420816785224</v>
      </c>
      <c r="L102" s="25" t="s">
        <v>161</v>
      </c>
      <c r="M102" s="37">
        <f t="shared" si="36"/>
        <v>314950.16326530604</v>
      </c>
    </row>
    <row r="103" spans="1:15" ht="15.6" x14ac:dyDescent="0.3">
      <c r="A103" s="91" t="s">
        <v>225</v>
      </c>
      <c r="B103" s="91">
        <v>5697</v>
      </c>
      <c r="C103" s="91">
        <v>5358</v>
      </c>
      <c r="D103" s="91">
        <v>5222</v>
      </c>
      <c r="E103" s="91">
        <v>5064</v>
      </c>
      <c r="F103" s="91">
        <v>5669</v>
      </c>
      <c r="G103" s="91">
        <v>5550</v>
      </c>
      <c r="H103" s="135">
        <f t="shared" si="32"/>
        <v>12236.809937601369</v>
      </c>
      <c r="I103" s="135">
        <f t="shared" si="33"/>
        <v>6796.1850063105258</v>
      </c>
      <c r="J103" s="135">
        <f t="shared" si="34"/>
        <v>22333.980343861684</v>
      </c>
      <c r="K103" s="96">
        <f t="shared" si="35"/>
        <v>6796.1850063105258</v>
      </c>
      <c r="L103" s="28" t="s">
        <v>160</v>
      </c>
      <c r="M103" s="39">
        <f t="shared" si="36"/>
        <v>46188130.640000001</v>
      </c>
      <c r="O103">
        <v>5</v>
      </c>
    </row>
    <row r="104" spans="1:15" ht="15.6" x14ac:dyDescent="0.3">
      <c r="A104" s="92" t="s">
        <v>178</v>
      </c>
      <c r="B104" s="92">
        <v>412</v>
      </c>
      <c r="C104" s="92">
        <v>373</v>
      </c>
      <c r="D104" s="92">
        <v>393</v>
      </c>
      <c r="E104" s="92">
        <v>364</v>
      </c>
      <c r="F104" s="92">
        <v>409</v>
      </c>
      <c r="G104" s="92">
        <v>431</v>
      </c>
      <c r="H104" s="135">
        <f t="shared" si="32"/>
        <v>114.50398798865535</v>
      </c>
      <c r="I104" s="135">
        <f t="shared" si="33"/>
        <v>5538.8705202414685</v>
      </c>
      <c r="J104" s="135">
        <f t="shared" si="34"/>
        <v>34660.262087872332</v>
      </c>
      <c r="K104" s="96">
        <f t="shared" si="35"/>
        <v>114.50398798865535</v>
      </c>
      <c r="L104" s="25" t="s">
        <v>161</v>
      </c>
      <c r="M104" s="37">
        <f t="shared" si="36"/>
        <v>13111.16326530613</v>
      </c>
    </row>
    <row r="105" spans="1:15" ht="15.6" x14ac:dyDescent="0.3">
      <c r="A105" s="92" t="s">
        <v>173</v>
      </c>
      <c r="B105" s="92">
        <v>180</v>
      </c>
      <c r="C105" s="92">
        <v>213</v>
      </c>
      <c r="D105" s="92">
        <v>194</v>
      </c>
      <c r="E105" s="92">
        <v>181</v>
      </c>
      <c r="F105" s="92">
        <v>224</v>
      </c>
      <c r="G105" s="92">
        <v>219</v>
      </c>
      <c r="H105" s="135">
        <f t="shared" si="32"/>
        <v>579.95260186343091</v>
      </c>
      <c r="I105" s="135">
        <f t="shared" si="33"/>
        <v>6018.1350965228421</v>
      </c>
      <c r="J105" s="135">
        <f t="shared" si="34"/>
        <v>35139.325192723889</v>
      </c>
      <c r="K105" s="96">
        <f t="shared" si="35"/>
        <v>579.95260186343091</v>
      </c>
      <c r="L105" s="25" t="s">
        <v>161</v>
      </c>
      <c r="M105" s="37">
        <f t="shared" si="36"/>
        <v>336345.0204081632</v>
      </c>
    </row>
    <row r="106" spans="1:15" ht="15.6" x14ac:dyDescent="0.3">
      <c r="A106" s="92" t="s">
        <v>177</v>
      </c>
      <c r="B106" s="92">
        <v>528</v>
      </c>
      <c r="C106" s="92">
        <v>521</v>
      </c>
      <c r="D106" s="92">
        <v>648</v>
      </c>
      <c r="E106" s="92">
        <v>557</v>
      </c>
      <c r="F106" s="92">
        <v>571</v>
      </c>
      <c r="G106" s="92">
        <v>571</v>
      </c>
      <c r="H106" s="135">
        <f t="shared" si="32"/>
        <v>321.65468237517939</v>
      </c>
      <c r="I106" s="135">
        <f t="shared" si="33"/>
        <v>5129.7775624289989</v>
      </c>
      <c r="J106" s="135">
        <f t="shared" si="34"/>
        <v>34250.49961679391</v>
      </c>
      <c r="K106" s="96">
        <f t="shared" si="35"/>
        <v>321.65468237517939</v>
      </c>
      <c r="L106" s="25" t="s">
        <v>161</v>
      </c>
      <c r="M106" s="39">
        <f t="shared" si="36"/>
        <v>103461.73469387754</v>
      </c>
    </row>
    <row r="107" spans="1:15" ht="15.6" x14ac:dyDescent="0.3">
      <c r="A107" s="60" t="s">
        <v>174</v>
      </c>
      <c r="B107" s="60">
        <v>162</v>
      </c>
      <c r="C107" s="60">
        <v>157</v>
      </c>
      <c r="D107" s="60">
        <v>165</v>
      </c>
      <c r="E107" s="60">
        <v>155</v>
      </c>
      <c r="F107" s="60">
        <v>164</v>
      </c>
      <c r="G107" s="60">
        <v>167</v>
      </c>
      <c r="H107" s="135">
        <f t="shared" si="32"/>
        <v>675.31602579375942</v>
      </c>
      <c r="I107" s="135">
        <f t="shared" si="33"/>
        <v>6115.9468800832474</v>
      </c>
      <c r="J107" s="135">
        <f t="shared" si="34"/>
        <v>35237.415001671165</v>
      </c>
      <c r="K107" s="96">
        <f t="shared" si="35"/>
        <v>675.31602579375942</v>
      </c>
      <c r="L107" s="25" t="s">
        <v>161</v>
      </c>
      <c r="M107" s="39">
        <f t="shared" si="36"/>
        <v>456051.73469387752</v>
      </c>
    </row>
    <row r="108" spans="1:15" ht="15.6" x14ac:dyDescent="0.3">
      <c r="A108" s="92" t="s">
        <v>179</v>
      </c>
      <c r="B108" s="92">
        <v>1397</v>
      </c>
      <c r="C108" s="92">
        <v>1175</v>
      </c>
      <c r="D108" s="92">
        <v>1173</v>
      </c>
      <c r="E108" s="92">
        <v>1197</v>
      </c>
      <c r="F108" s="92">
        <v>1240</v>
      </c>
      <c r="G108" s="92">
        <v>1228</v>
      </c>
      <c r="H108" s="135">
        <f t="shared" si="32"/>
        <v>1966.0475994403864</v>
      </c>
      <c r="I108" s="135">
        <f t="shared" si="33"/>
        <v>3482.9573411111423</v>
      </c>
      <c r="J108" s="135">
        <f t="shared" si="34"/>
        <v>32603.548058455232</v>
      </c>
      <c r="K108" s="96">
        <f t="shared" si="35"/>
        <v>1966.0475994403864</v>
      </c>
      <c r="L108" s="25" t="s">
        <v>161</v>
      </c>
      <c r="M108" s="39">
        <f t="shared" si="36"/>
        <v>3865343.163265306</v>
      </c>
    </row>
    <row r="112" spans="1:15" x14ac:dyDescent="0.3">
      <c r="B112" t="s">
        <v>156</v>
      </c>
      <c r="C112">
        <f>SUM(M97:M109)</f>
        <v>74680109.284081653</v>
      </c>
    </row>
    <row r="113" spans="1:15" ht="15" x14ac:dyDescent="0.3">
      <c r="A113" s="34"/>
      <c r="B113" s="17" t="s">
        <v>180</v>
      </c>
      <c r="C113" s="17" t="s">
        <v>181</v>
      </c>
      <c r="D113" s="17" t="s">
        <v>184</v>
      </c>
      <c r="E113" s="17" t="s">
        <v>185</v>
      </c>
      <c r="F113" s="17" t="s">
        <v>186</v>
      </c>
      <c r="G113" s="17" t="s">
        <v>187</v>
      </c>
    </row>
    <row r="114" spans="1:15" x14ac:dyDescent="0.3">
      <c r="A114" t="s">
        <v>157</v>
      </c>
      <c r="B114">
        <f>AVERAGE(B97,B105:B108,B99:B102,B104)</f>
        <v>694.1</v>
      </c>
      <c r="C114">
        <f t="shared" ref="C114:G114" si="37">AVERAGE(C97,C105:C108,C99:C102,C104)</f>
        <v>626.6</v>
      </c>
      <c r="D114">
        <f t="shared" si="37"/>
        <v>686.3</v>
      </c>
      <c r="E114">
        <f t="shared" si="37"/>
        <v>641.9</v>
      </c>
      <c r="F114">
        <f t="shared" si="37"/>
        <v>662.6</v>
      </c>
      <c r="G114">
        <f t="shared" si="37"/>
        <v>678</v>
      </c>
    </row>
    <row r="115" spans="1:15" x14ac:dyDescent="0.3">
      <c r="A115" t="s">
        <v>158</v>
      </c>
      <c r="B115">
        <f>AVERAGE(B103,B98)</f>
        <v>5176</v>
      </c>
      <c r="C115">
        <f t="shared" ref="C115:G115" si="38">AVERAGE(C103,C98)</f>
        <v>4768</v>
      </c>
      <c r="D115">
        <f t="shared" si="38"/>
        <v>4666.5</v>
      </c>
      <c r="E115">
        <f t="shared" si="38"/>
        <v>4673</v>
      </c>
      <c r="F115">
        <f t="shared" si="38"/>
        <v>4931</v>
      </c>
      <c r="G115">
        <f t="shared" si="38"/>
        <v>4853.5</v>
      </c>
    </row>
    <row r="116" spans="1:15" x14ac:dyDescent="0.3">
      <c r="A116" t="s">
        <v>159</v>
      </c>
      <c r="B116">
        <f>AVERAGE(B96)</f>
        <v>15587</v>
      </c>
      <c r="C116">
        <f t="shared" ref="C116:G116" si="39">AVERAGE(C96)</f>
        <v>14251</v>
      </c>
      <c r="D116">
        <f t="shared" si="39"/>
        <v>13782</v>
      </c>
      <c r="E116">
        <f t="shared" si="39"/>
        <v>14136</v>
      </c>
      <c r="F116">
        <f t="shared" si="39"/>
        <v>14832</v>
      </c>
      <c r="G116">
        <f t="shared" si="39"/>
        <v>14626</v>
      </c>
    </row>
    <row r="118" spans="1:15" ht="15.6" x14ac:dyDescent="0.3">
      <c r="A118" t="s">
        <v>243</v>
      </c>
      <c r="B118" t="s">
        <v>180</v>
      </c>
      <c r="C118" t="s">
        <v>181</v>
      </c>
      <c r="D118" t="s">
        <v>184</v>
      </c>
      <c r="E118" t="s">
        <v>185</v>
      </c>
      <c r="F118" t="s">
        <v>244</v>
      </c>
      <c r="G118" t="s">
        <v>187</v>
      </c>
      <c r="H118" t="s">
        <v>245</v>
      </c>
      <c r="I118" t="s">
        <v>246</v>
      </c>
      <c r="J118" t="s">
        <v>247</v>
      </c>
      <c r="K118" s="14" t="s">
        <v>148</v>
      </c>
      <c r="L118" s="14" t="s">
        <v>141</v>
      </c>
      <c r="M118" s="14" t="s">
        <v>149</v>
      </c>
    </row>
    <row r="119" spans="1:15" ht="15.6" x14ac:dyDescent="0.3">
      <c r="A119" s="93" t="s">
        <v>169</v>
      </c>
      <c r="B119" s="93">
        <v>15587</v>
      </c>
      <c r="C119" s="93">
        <v>14251</v>
      </c>
      <c r="D119" s="93">
        <v>13782</v>
      </c>
      <c r="E119" s="93">
        <v>14136</v>
      </c>
      <c r="F119" s="93">
        <v>14832</v>
      </c>
      <c r="G119" s="93">
        <v>14626</v>
      </c>
      <c r="H119" s="134">
        <f>SQRT((B119-$B$114)^2+(C119-$C$114)^2+(D119-$D$114)^2+(E119-$E$114)^2+(F119-$F$114)^2+(G119-$G$114)^2)</f>
        <v>34004.844352386026</v>
      </c>
      <c r="I119" s="134">
        <f>SQRT((B119-$B$115)^2+(C119-$C$115)^2+(D119-$D$115)^2+(E119-$E$115)^2+(F119-$F$115)^2+(G119-$G$115)^2)</f>
        <v>23758.966233824231</v>
      </c>
      <c r="J119" s="134">
        <f>SQRT((B119-$B$116)^2+(C119-$C$116)^2+(D119-$D$116)^2+(E119-$E$116)^2+(F119-$F$116)^2+(G119-$G$116)^2)</f>
        <v>0</v>
      </c>
      <c r="K119" s="136">
        <f>MIN(H119:J119)</f>
        <v>0</v>
      </c>
      <c r="L119" s="21" t="s">
        <v>162</v>
      </c>
      <c r="M119" s="37">
        <f>K119^2</f>
        <v>0</v>
      </c>
    </row>
    <row r="120" spans="1:15" ht="15.6" x14ac:dyDescent="0.3">
      <c r="A120" s="92" t="s">
        <v>228</v>
      </c>
      <c r="B120" s="92">
        <v>369</v>
      </c>
      <c r="C120" s="92">
        <v>304</v>
      </c>
      <c r="D120" s="92">
        <v>339</v>
      </c>
      <c r="E120" s="92">
        <v>348</v>
      </c>
      <c r="F120" s="92">
        <v>339</v>
      </c>
      <c r="G120" s="92">
        <v>375</v>
      </c>
      <c r="H120" s="134">
        <f t="shared" ref="H120:H131" si="40">SQRT((B120-$B$114)^2+(C120-$C$114)^2+(D120-$D$114)^2+(E120-$E$114)^2+(F120-$F$114)^2+(G120-$G$114)^2)</f>
        <v>783.12274261446396</v>
      </c>
      <c r="I120" s="134">
        <f t="shared" ref="I120:I131" si="41">SQRT((B120-$B$115)^2+(C120-$C$115)^2+(D120-$D$115)^2+(E120-$E$115)^2+(F120-$F$115)^2+(G120-$G$115)^2)</f>
        <v>11027.731067631274</v>
      </c>
      <c r="J120" s="134">
        <f t="shared" ref="J120:J131" si="42">SQRT((B120-$B$116)^2+(C120-$C$116)^2+(D120-$D$116)^2+(E120-$E$116)^2+(F120-$F$116)^2+(G120-$G$116)^2)</f>
        <v>34786.025584996052</v>
      </c>
      <c r="K120" s="136">
        <f t="shared" ref="K120:K131" si="43">MIN(H120:J120)</f>
        <v>783.12274261446396</v>
      </c>
      <c r="L120" s="25" t="s">
        <v>161</v>
      </c>
      <c r="M120" s="37">
        <f t="shared" ref="M120:M131" si="44">K120^2</f>
        <v>613281.23</v>
      </c>
    </row>
    <row r="121" spans="1:15" ht="15.6" x14ac:dyDescent="0.3">
      <c r="A121" s="91" t="s">
        <v>170</v>
      </c>
      <c r="B121" s="91">
        <v>4655</v>
      </c>
      <c r="C121" s="91">
        <v>4178</v>
      </c>
      <c r="D121" s="91">
        <v>4111</v>
      </c>
      <c r="E121" s="91">
        <v>4282</v>
      </c>
      <c r="F121" s="91">
        <v>4193</v>
      </c>
      <c r="G121" s="91">
        <v>4157</v>
      </c>
      <c r="H121" s="134">
        <f t="shared" si="40"/>
        <v>8823.1079575170115</v>
      </c>
      <c r="I121" s="134">
        <f t="shared" si="41"/>
        <v>1452.8449676410762</v>
      </c>
      <c r="J121" s="134">
        <f t="shared" si="42"/>
        <v>25187.135446493314</v>
      </c>
      <c r="K121" s="137">
        <f t="shared" si="43"/>
        <v>1452.8449676410762</v>
      </c>
      <c r="L121" s="28" t="s">
        <v>160</v>
      </c>
      <c r="M121" s="39">
        <f t="shared" si="44"/>
        <v>2110758.5</v>
      </c>
    </row>
    <row r="122" spans="1:15" ht="15.6" x14ac:dyDescent="0.3">
      <c r="A122" s="92" t="s">
        <v>171</v>
      </c>
      <c r="B122" s="92">
        <v>793</v>
      </c>
      <c r="C122" s="92">
        <v>623</v>
      </c>
      <c r="D122" s="92">
        <v>810</v>
      </c>
      <c r="E122" s="92">
        <v>785</v>
      </c>
      <c r="F122" s="92">
        <v>659</v>
      </c>
      <c r="G122" s="92">
        <v>687</v>
      </c>
      <c r="H122" s="134">
        <f t="shared" si="40"/>
        <v>213.69939166970039</v>
      </c>
      <c r="I122" s="134">
        <f t="shared" si="41"/>
        <v>10099.037404624265</v>
      </c>
      <c r="J122" s="134">
        <f t="shared" si="42"/>
        <v>33856.704727424374</v>
      </c>
      <c r="K122" s="96">
        <f t="shared" si="43"/>
        <v>213.69939166970039</v>
      </c>
      <c r="L122" s="25" t="s">
        <v>161</v>
      </c>
      <c r="M122" s="37">
        <f t="shared" si="44"/>
        <v>45667.430000000015</v>
      </c>
    </row>
    <row r="123" spans="1:15" ht="15.6" x14ac:dyDescent="0.3">
      <c r="A123" s="92" t="s">
        <v>166</v>
      </c>
      <c r="B123" s="92">
        <v>1458</v>
      </c>
      <c r="C123" s="92">
        <v>1372</v>
      </c>
      <c r="D123" s="92">
        <v>1396</v>
      </c>
      <c r="E123" s="92">
        <v>1319</v>
      </c>
      <c r="F123" s="92">
        <v>1437</v>
      </c>
      <c r="G123" s="92">
        <v>1452</v>
      </c>
      <c r="H123" s="134">
        <f t="shared" si="40"/>
        <v>1816.6106434786734</v>
      </c>
      <c r="I123" s="134">
        <f t="shared" si="41"/>
        <v>8430.8993885587315</v>
      </c>
      <c r="J123" s="134">
        <f t="shared" si="42"/>
        <v>32189.533516346582</v>
      </c>
      <c r="K123" s="96">
        <f t="shared" si="43"/>
        <v>1816.6106434786734</v>
      </c>
      <c r="L123" s="25" t="s">
        <v>161</v>
      </c>
      <c r="M123" s="37">
        <f t="shared" si="44"/>
        <v>3300074.23</v>
      </c>
    </row>
    <row r="124" spans="1:15" ht="15.6" x14ac:dyDescent="0.3">
      <c r="A124" s="92" t="s">
        <v>168</v>
      </c>
      <c r="B124" s="92">
        <v>1059</v>
      </c>
      <c r="C124" s="92">
        <v>918</v>
      </c>
      <c r="D124" s="92">
        <v>940</v>
      </c>
      <c r="E124" s="92">
        <v>938</v>
      </c>
      <c r="F124" s="92">
        <v>910</v>
      </c>
      <c r="G124" s="92">
        <v>951</v>
      </c>
      <c r="H124" s="134">
        <f t="shared" si="40"/>
        <v>711.22473944597846</v>
      </c>
      <c r="I124" s="134">
        <f t="shared" si="41"/>
        <v>9539.7674762019233</v>
      </c>
      <c r="J124" s="134">
        <f t="shared" si="42"/>
        <v>33298.101297221139</v>
      </c>
      <c r="K124" s="96">
        <f t="shared" si="43"/>
        <v>711.22473944597846</v>
      </c>
      <c r="L124" s="25" t="s">
        <v>161</v>
      </c>
      <c r="M124" s="37">
        <f t="shared" si="44"/>
        <v>505840.62999999995</v>
      </c>
    </row>
    <row r="125" spans="1:15" ht="15.6" x14ac:dyDescent="0.3">
      <c r="A125" s="92" t="s">
        <v>182</v>
      </c>
      <c r="B125" s="92">
        <v>583</v>
      </c>
      <c r="C125" s="92">
        <v>610</v>
      </c>
      <c r="D125" s="92">
        <v>805</v>
      </c>
      <c r="E125" s="92">
        <v>575</v>
      </c>
      <c r="F125" s="92">
        <v>673</v>
      </c>
      <c r="G125" s="92">
        <v>699</v>
      </c>
      <c r="H125" s="134">
        <f t="shared" si="40"/>
        <v>178.13823284180185</v>
      </c>
      <c r="I125" s="134">
        <f t="shared" si="41"/>
        <v>10270.337555309465</v>
      </c>
      <c r="J125" s="134">
        <f t="shared" si="42"/>
        <v>34028.499188180489</v>
      </c>
      <c r="K125" s="96">
        <f t="shared" si="43"/>
        <v>178.13823284180185</v>
      </c>
      <c r="L125" s="25" t="s">
        <v>161</v>
      </c>
      <c r="M125" s="37">
        <f t="shared" si="44"/>
        <v>31733.23000000001</v>
      </c>
      <c r="O125">
        <v>6</v>
      </c>
    </row>
    <row r="126" spans="1:15" ht="15.6" x14ac:dyDescent="0.3">
      <c r="A126" s="91" t="s">
        <v>225</v>
      </c>
      <c r="B126" s="91">
        <v>5697</v>
      </c>
      <c r="C126" s="91">
        <v>5358</v>
      </c>
      <c r="D126" s="91">
        <v>5222</v>
      </c>
      <c r="E126" s="91">
        <v>5064</v>
      </c>
      <c r="F126" s="91">
        <v>5669</v>
      </c>
      <c r="G126" s="91">
        <v>5550</v>
      </c>
      <c r="H126" s="134">
        <f t="shared" si="40"/>
        <v>11676.605766660103</v>
      </c>
      <c r="I126" s="134">
        <f t="shared" si="41"/>
        <v>1452.8449676410762</v>
      </c>
      <c r="J126" s="134">
        <f t="shared" si="42"/>
        <v>22333.980343861684</v>
      </c>
      <c r="K126" s="137">
        <f t="shared" si="43"/>
        <v>1452.8449676410762</v>
      </c>
      <c r="L126" s="28" t="s">
        <v>160</v>
      </c>
      <c r="M126" s="39">
        <f t="shared" si="44"/>
        <v>2110758.5</v>
      </c>
    </row>
    <row r="127" spans="1:15" ht="15.6" x14ac:dyDescent="0.3">
      <c r="A127" s="92" t="s">
        <v>178</v>
      </c>
      <c r="B127" s="92">
        <v>412</v>
      </c>
      <c r="C127" s="92">
        <v>373</v>
      </c>
      <c r="D127" s="92">
        <v>393</v>
      </c>
      <c r="E127" s="92">
        <v>364</v>
      </c>
      <c r="F127" s="92">
        <v>409</v>
      </c>
      <c r="G127" s="92">
        <v>431</v>
      </c>
      <c r="H127" s="134">
        <f t="shared" si="40"/>
        <v>657.62347129645548</v>
      </c>
      <c r="I127" s="134">
        <f t="shared" si="41"/>
        <v>10901.788591786211</v>
      </c>
      <c r="J127" s="134">
        <f t="shared" si="42"/>
        <v>34660.262087872332</v>
      </c>
      <c r="K127" s="136">
        <f t="shared" si="43"/>
        <v>657.62347129645548</v>
      </c>
      <c r="L127" s="25" t="s">
        <v>161</v>
      </c>
      <c r="M127" s="37">
        <f t="shared" si="44"/>
        <v>432468.63</v>
      </c>
    </row>
    <row r="128" spans="1:15" ht="15.6" x14ac:dyDescent="0.3">
      <c r="A128" s="92" t="s">
        <v>173</v>
      </c>
      <c r="B128" s="92">
        <v>180</v>
      </c>
      <c r="C128" s="92">
        <v>213</v>
      </c>
      <c r="D128" s="92">
        <v>194</v>
      </c>
      <c r="E128" s="92">
        <v>181</v>
      </c>
      <c r="F128" s="92">
        <v>224</v>
      </c>
      <c r="G128" s="92">
        <v>219</v>
      </c>
      <c r="H128" s="134">
        <f t="shared" si="40"/>
        <v>1137.1907623613549</v>
      </c>
      <c r="I128" s="134">
        <f t="shared" si="41"/>
        <v>11380.852362630842</v>
      </c>
      <c r="J128" s="134">
        <f t="shared" si="42"/>
        <v>35139.325192723889</v>
      </c>
      <c r="K128" s="136">
        <f t="shared" si="43"/>
        <v>1137.1907623613549</v>
      </c>
      <c r="L128" s="25" t="s">
        <v>161</v>
      </c>
      <c r="M128" s="37">
        <f t="shared" si="44"/>
        <v>1293202.8299999996</v>
      </c>
    </row>
    <row r="129" spans="1:13" ht="15.6" x14ac:dyDescent="0.3">
      <c r="A129" s="92" t="s">
        <v>177</v>
      </c>
      <c r="B129" s="92">
        <v>528</v>
      </c>
      <c r="C129" s="92">
        <v>521</v>
      </c>
      <c r="D129" s="92">
        <v>648</v>
      </c>
      <c r="E129" s="92">
        <v>557</v>
      </c>
      <c r="F129" s="92">
        <v>571</v>
      </c>
      <c r="G129" s="92">
        <v>571</v>
      </c>
      <c r="H129" s="134">
        <f t="shared" si="40"/>
        <v>259.33574763229228</v>
      </c>
      <c r="I129" s="134">
        <f t="shared" si="41"/>
        <v>10491.907238438585</v>
      </c>
      <c r="J129" s="134">
        <f t="shared" si="42"/>
        <v>34250.49961679391</v>
      </c>
      <c r="K129" s="96">
        <f t="shared" si="43"/>
        <v>259.33574763229228</v>
      </c>
      <c r="L129" s="25" t="s">
        <v>161</v>
      </c>
      <c r="M129" s="39">
        <f t="shared" si="44"/>
        <v>67255.03</v>
      </c>
    </row>
    <row r="130" spans="1:13" ht="15.6" x14ac:dyDescent="0.3">
      <c r="A130" s="60" t="s">
        <v>174</v>
      </c>
      <c r="B130" s="60">
        <v>162</v>
      </c>
      <c r="C130" s="60">
        <v>157</v>
      </c>
      <c r="D130" s="60">
        <v>165</v>
      </c>
      <c r="E130" s="60">
        <v>155</v>
      </c>
      <c r="F130" s="60">
        <v>164</v>
      </c>
      <c r="G130" s="60">
        <v>167</v>
      </c>
      <c r="H130" s="134">
        <f t="shared" si="40"/>
        <v>1233.7758426878036</v>
      </c>
      <c r="I130" s="134">
        <f t="shared" si="41"/>
        <v>11478.889950687741</v>
      </c>
      <c r="J130" s="134">
        <f t="shared" si="42"/>
        <v>35237.415001671165</v>
      </c>
      <c r="K130" s="136">
        <f t="shared" si="43"/>
        <v>1233.7758426878036</v>
      </c>
      <c r="L130" s="25" t="s">
        <v>161</v>
      </c>
      <c r="M130" s="39">
        <f t="shared" si="44"/>
        <v>1522202.8299999998</v>
      </c>
    </row>
    <row r="131" spans="1:13" ht="15.6" x14ac:dyDescent="0.3">
      <c r="A131" s="92" t="s">
        <v>179</v>
      </c>
      <c r="B131" s="92">
        <v>1397</v>
      </c>
      <c r="C131" s="92">
        <v>1175</v>
      </c>
      <c r="D131" s="92">
        <v>1173</v>
      </c>
      <c r="E131" s="92">
        <v>1197</v>
      </c>
      <c r="F131" s="92">
        <v>1240</v>
      </c>
      <c r="G131" s="92">
        <v>1228</v>
      </c>
      <c r="H131" s="134">
        <f t="shared" si="40"/>
        <v>1405.6011632038442</v>
      </c>
      <c r="I131" s="134">
        <f t="shared" si="41"/>
        <v>8845.6395755196809</v>
      </c>
      <c r="J131" s="134">
        <f t="shared" si="42"/>
        <v>32603.548058455232</v>
      </c>
      <c r="K131" s="96">
        <f t="shared" si="43"/>
        <v>1405.6011632038442</v>
      </c>
      <c r="L131" s="25" t="s">
        <v>161</v>
      </c>
      <c r="M131" s="39">
        <f t="shared" si="44"/>
        <v>1975714.63</v>
      </c>
    </row>
    <row r="133" spans="1:13" x14ac:dyDescent="0.3">
      <c r="B133" t="s">
        <v>156</v>
      </c>
      <c r="C133">
        <f>SUM(M118:M130)</f>
        <v>12033243.07</v>
      </c>
    </row>
    <row r="134" spans="1:13" ht="15" x14ac:dyDescent="0.3">
      <c r="A134" s="34"/>
      <c r="B134" t="s">
        <v>157</v>
      </c>
      <c r="C134" s="164" t="s">
        <v>229</v>
      </c>
      <c r="D134" s="165"/>
      <c r="E134" s="165"/>
      <c r="F134" s="165"/>
      <c r="G134" s="165"/>
      <c r="H134" s="165"/>
      <c r="I134" s="165"/>
      <c r="J134" s="165"/>
    </row>
    <row r="135" spans="1:13" x14ac:dyDescent="0.3">
      <c r="B135" t="s">
        <v>158</v>
      </c>
      <c r="C135" s="165" t="s">
        <v>230</v>
      </c>
      <c r="D135" s="165"/>
      <c r="E135" s="165"/>
      <c r="F135" s="165"/>
      <c r="G135" s="165"/>
      <c r="H135" s="165"/>
      <c r="I135" s="165"/>
      <c r="J135" s="165"/>
    </row>
    <row r="136" spans="1:13" x14ac:dyDescent="0.3">
      <c r="B136" t="s">
        <v>159</v>
      </c>
      <c r="C136" s="165" t="s">
        <v>231</v>
      </c>
      <c r="D136" s="165"/>
      <c r="E136" s="165"/>
      <c r="F136" s="165"/>
      <c r="G136" s="165"/>
      <c r="H136" s="165"/>
      <c r="I136" s="165"/>
      <c r="J136" s="165"/>
    </row>
  </sheetData>
  <mergeCells count="3">
    <mergeCell ref="C134:J134"/>
    <mergeCell ref="C135:J135"/>
    <mergeCell ref="C136:J136"/>
  </mergeCells>
  <conditionalFormatting sqref="C134:C13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Laporan Penjualan</vt:lpstr>
      <vt:lpstr>499</vt:lpstr>
      <vt:lpstr>cluster</vt:lpstr>
      <vt:lpstr>percobaan 1</vt:lpstr>
      <vt:lpstr>percobaan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KHODIR</dc:creator>
  <cp:lastModifiedBy>ilham faros</cp:lastModifiedBy>
  <cp:lastPrinted>2024-08-01T18:35:04Z</cp:lastPrinted>
  <dcterms:created xsi:type="dcterms:W3CDTF">2024-05-07T18:46:03Z</dcterms:created>
  <dcterms:modified xsi:type="dcterms:W3CDTF">2024-08-29T23:03:00Z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fd71565aa1a64a02b025317b1f7a8445</vt:lpwstr>
  </property>
</Properties>
</file>