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2"/>
  <workbookPr defaultThemeVersion="166925"/>
  <xr:revisionPtr revIDLastSave="0" documentId="8_{B0AB9DD6-3FA4-4F6D-A929-42B3C6D126AA}" xr6:coauthVersionLast="47" xr6:coauthVersionMax="47" xr10:uidLastSave="{00000000-0000-0000-0000-000000000000}"/>
  <bookViews>
    <workbookView xWindow="240" yWindow="105" windowWidth="14805" windowHeight="8010" firstSheet="4" xr2:uid="{00000000-000D-0000-FFFF-FFFF00000000}"/>
  </bookViews>
  <sheets>
    <sheet name="1.INCOME AND EXPENSES STATEMENT" sheetId="1" r:id="rId1"/>
    <sheet name="2.COSTING" sheetId="3" r:id="rId2"/>
    <sheet name="3.NET RESULTS" sheetId="2" r:id="rId3"/>
    <sheet name="4.EXPENSES" sheetId="6" r:id="rId4"/>
    <sheet name="5.SOURCES OF INCOME &amp; EXPENSES" sheetId="4" r:id="rId5"/>
  </sheets>
  <externalReferences>
    <externalReference r:id="rId6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2" i="6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G3" i="3"/>
  <c r="G4" i="3"/>
  <c r="G5" i="3"/>
  <c r="G6" i="3"/>
  <c r="G7" i="3"/>
  <c r="G8" i="3"/>
  <c r="G9" i="3"/>
  <c r="G2" i="3"/>
  <c r="E6" i="3"/>
  <c r="E7" i="3"/>
  <c r="E8" i="3"/>
  <c r="E9" i="3"/>
  <c r="E5" i="3"/>
  <c r="E4" i="3"/>
  <c r="E3" i="3"/>
  <c r="E2" i="3"/>
  <c r="N8" i="1"/>
  <c r="M8" i="1"/>
  <c r="L8" i="1"/>
  <c r="N4" i="1"/>
  <c r="M4" i="1"/>
  <c r="L4" i="1"/>
  <c r="F300" i="1"/>
  <c r="G300" i="1" s="1"/>
  <c r="G299" i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G277" i="1"/>
  <c r="G276" i="1"/>
  <c r="F275" i="1"/>
  <c r="G275" i="1" s="1"/>
  <c r="G274" i="1"/>
  <c r="G273" i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G250" i="1"/>
  <c r="G249" i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G226" i="1"/>
  <c r="G225" i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G207" i="1"/>
  <c r="G206" i="1"/>
  <c r="F205" i="1"/>
  <c r="G205" i="1" s="1"/>
  <c r="F204" i="1"/>
  <c r="G204" i="1" s="1"/>
  <c r="F203" i="1"/>
  <c r="G203" i="1" s="1"/>
  <c r="F202" i="1"/>
  <c r="G202" i="1" s="1"/>
  <c r="G201" i="1"/>
  <c r="G200" i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G175" i="1"/>
  <c r="G174" i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G151" i="1"/>
  <c r="G150" i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G141" i="1"/>
  <c r="G140" i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G125" i="1"/>
  <c r="G124" i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G101" i="1"/>
  <c r="G100" i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G77" i="1"/>
  <c r="F76" i="1"/>
  <c r="G76" i="1" s="1"/>
  <c r="G75" i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G57" i="1"/>
  <c r="G56" i="1"/>
  <c r="F55" i="1"/>
  <c r="G55" i="1" s="1"/>
  <c r="F54" i="1"/>
  <c r="G54" i="1" s="1"/>
  <c r="F53" i="1"/>
  <c r="G53" i="1" s="1"/>
  <c r="F52" i="1"/>
  <c r="G52" i="1" s="1"/>
  <c r="G51" i="1"/>
  <c r="G50" i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G26" i="1"/>
  <c r="G25" i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P6" i="1"/>
  <c r="F4" i="1"/>
  <c r="G4" i="1" s="1"/>
  <c r="F3" i="1"/>
  <c r="G2" i="1"/>
  <c r="G3" i="1" l="1"/>
</calcChain>
</file>

<file path=xl/sharedStrings.xml><?xml version="1.0" encoding="utf-8"?>
<sst xmlns="http://schemas.openxmlformats.org/spreadsheetml/2006/main" count="977" uniqueCount="351">
  <si>
    <t>INCOME/EXPENSE</t>
  </si>
  <si>
    <t>DATE</t>
  </si>
  <si>
    <t>INVOICE NUMBER</t>
  </si>
  <si>
    <t>INVOICE DESCRIPTION</t>
  </si>
  <si>
    <t>NET VALUE</t>
  </si>
  <si>
    <t>VAT 24%</t>
  </si>
  <si>
    <t>TOTAL VALUE</t>
  </si>
  <si>
    <t>NET VALUE OF INCOME</t>
  </si>
  <si>
    <t>NET VALUE OF EXPENSES</t>
  </si>
  <si>
    <t>EXPENSE</t>
  </si>
  <si>
    <t>RENT-01</t>
  </si>
  <si>
    <t>RENT</t>
  </si>
  <si>
    <t>REVENUE</t>
  </si>
  <si>
    <t>INVOICE74568</t>
  </si>
  <si>
    <t>PURCHASE OF GOODS (SKATEBOARD)</t>
  </si>
  <si>
    <t>INVOICE7414678</t>
  </si>
  <si>
    <t>PURCHASE OF GOODS (SCOOTER)</t>
  </si>
  <si>
    <t>NET INCOME</t>
  </si>
  <si>
    <t>INVOICE1212</t>
  </si>
  <si>
    <t>PURCHASE &amp; MAINTENANCE OF FIXED ASSETS</t>
  </si>
  <si>
    <t>INVOICE06865</t>
  </si>
  <si>
    <t>MATERIALS PURCHASE (SCREWS)</t>
  </si>
  <si>
    <t>EXPENSES</t>
  </si>
  <si>
    <t>INVOICE95874</t>
  </si>
  <si>
    <t>MATERIALS PURCHASE (IRON)</t>
  </si>
  <si>
    <t>INVOICE567845</t>
  </si>
  <si>
    <t>MATERIALS PURCHASE (PAINT)</t>
  </si>
  <si>
    <t>INCOME</t>
  </si>
  <si>
    <t>RECEIPT-SKATE-0001</t>
  </si>
  <si>
    <t>SALES OF GOODS (SKATEBOARD)</t>
  </si>
  <si>
    <t>RECEIPT-SCOOTER-0001</t>
  </si>
  <si>
    <t>SALES OF GOODS (SCOOTER)</t>
  </si>
  <si>
    <t>RECEIPT-BIKE-0001</t>
  </si>
  <si>
    <t>PRODUCT SALES (BIKE BMX)</t>
  </si>
  <si>
    <t>RECEIPT-BIKE-0002</t>
  </si>
  <si>
    <t>PRODUCT SALES (BIKE MOUNTAIN)</t>
  </si>
  <si>
    <t>RECEIPT-BIKE-0003</t>
  </si>
  <si>
    <t>PRODUCT SALES (BIKE BASIC)</t>
  </si>
  <si>
    <t>RECEIPT-SCOOTER-0002</t>
  </si>
  <si>
    <t>RECEIPT-REPAIR-0001</t>
  </si>
  <si>
    <t>SKATEBOARD REPAIR</t>
  </si>
  <si>
    <t>INVOICE976546</t>
  </si>
  <si>
    <t>RECEIPT-SKATE-0002</t>
  </si>
  <si>
    <t>RECEIPT-BIKE-0004</t>
  </si>
  <si>
    <t>INVOICE45336</t>
  </si>
  <si>
    <t>RECEIPT-BIKE-0005</t>
  </si>
  <si>
    <t>INVOICE94576</t>
  </si>
  <si>
    <t>RECEIPT-REPAIR-0002</t>
  </si>
  <si>
    <t>BIKE REPAIR</t>
  </si>
  <si>
    <t>INVOICE01231</t>
  </si>
  <si>
    <t>RECEIPT-SCOOTER-0003</t>
  </si>
  <si>
    <t>PAYROLL JANUARY</t>
  </si>
  <si>
    <t>PAYROLL</t>
  </si>
  <si>
    <t>RENT-02</t>
  </si>
  <si>
    <t>RECEIPT-BIKE-0006</t>
  </si>
  <si>
    <t>RECEIPT-REPAIR-0003</t>
  </si>
  <si>
    <t>INVOICE2310</t>
  </si>
  <si>
    <t>RECEIPT-REPAIR-0004</t>
  </si>
  <si>
    <t>RECEIPT-BIKE-0007</t>
  </si>
  <si>
    <t>RECEIPT-SCOOTER-0004</t>
  </si>
  <si>
    <t>INVOICE2432</t>
  </si>
  <si>
    <t>RECEIPT-REPAIR-0005</t>
  </si>
  <si>
    <t>RECEIPT-BIKE-0008</t>
  </si>
  <si>
    <t>RECEIPT-REPAIR-0006</t>
  </si>
  <si>
    <t>RECEIPT-BIKE-0009</t>
  </si>
  <si>
    <t>RECEIPT-REPAIR-0007</t>
  </si>
  <si>
    <t>RECEIPT-BIKE-0010</t>
  </si>
  <si>
    <t>INVOICE24786</t>
  </si>
  <si>
    <t>RECEIPT-BIKE-0011</t>
  </si>
  <si>
    <t>RECEIPT-BIKE-0012</t>
  </si>
  <si>
    <t>INVOICE01102345</t>
  </si>
  <si>
    <t>RECEIPT-BIKE-0013</t>
  </si>
  <si>
    <t>RECEIPT-BIKE-0014</t>
  </si>
  <si>
    <t>RECEIPT-SCOOTER-0005</t>
  </si>
  <si>
    <t>RECEIPT-SKATE-0003</t>
  </si>
  <si>
    <t>RECEIPT-SCOOTER-0006</t>
  </si>
  <si>
    <t>RECEIPT-BIKE-0015</t>
  </si>
  <si>
    <t>PAYROLL FEBRUARY</t>
  </si>
  <si>
    <t>RENT-03</t>
  </si>
  <si>
    <t>INVOICE656565</t>
  </si>
  <si>
    <t>RECEIPT-BIKE-0016</t>
  </si>
  <si>
    <t>RECEIPT-BIKE-0017</t>
  </si>
  <si>
    <t>RECEIPT-REPAIR-0008</t>
  </si>
  <si>
    <t>ELECTRIC POWER BILL 1ST Q</t>
  </si>
  <si>
    <t>ELECTRICITY</t>
  </si>
  <si>
    <t>RUNNING WATER BILL 1ST Q</t>
  </si>
  <si>
    <t>RUNNING WATER BILL</t>
  </si>
  <si>
    <t>RECEIPT-SCOOTER-0007</t>
  </si>
  <si>
    <t>RECEIPT-BIKE-0018</t>
  </si>
  <si>
    <t>RECEIPT-BIKE-0019</t>
  </si>
  <si>
    <t>INVOICE87465</t>
  </si>
  <si>
    <t>RECEIPT-SCOOTER-0008</t>
  </si>
  <si>
    <t>INVOICE234254</t>
  </si>
  <si>
    <t>RECEIPT-REPAIR-0009</t>
  </si>
  <si>
    <t>RECEIPT-BIKE-0020</t>
  </si>
  <si>
    <t>RECEIPT-BIKE-0021</t>
  </si>
  <si>
    <t>RECEIPT-SKATE-0004</t>
  </si>
  <si>
    <t>RECEIPT-REPAIR-0010</t>
  </si>
  <si>
    <t>RECEIPT-SKATE-0005</t>
  </si>
  <si>
    <t>RECEIPT-BIKE-0022</t>
  </si>
  <si>
    <t>RECEIPT-BIKE-0023</t>
  </si>
  <si>
    <t>RECEIPT-REPAIR-0011</t>
  </si>
  <si>
    <t>RECEIPT-SKATE-0006</t>
  </si>
  <si>
    <t>RECEIPT-REPAIR-0012</t>
  </si>
  <si>
    <t>PAYROLL MARCH</t>
  </si>
  <si>
    <t>INVOICE94654</t>
  </si>
  <si>
    <t>RENT-04</t>
  </si>
  <si>
    <t>RECEIPT-SCOOTER-0009</t>
  </si>
  <si>
    <t>RECEIPT-BIKE-0024</t>
  </si>
  <si>
    <t>RECEIPT-BIKE-0025</t>
  </si>
  <si>
    <t>RECEIPT-BIKE-0026</t>
  </si>
  <si>
    <t>INVOICE94765</t>
  </si>
  <si>
    <t>INVOICE8465965</t>
  </si>
  <si>
    <t>RECEIPT-REPAIR-0013</t>
  </si>
  <si>
    <t>RECEIPT-SKATE-0007</t>
  </si>
  <si>
    <t>RECEIPT-SCOOTER-0010</t>
  </si>
  <si>
    <t>RECEIPT-BIKE-0027</t>
  </si>
  <si>
    <t>INVOICE7436</t>
  </si>
  <si>
    <t>RECEIPT-BIKE-0028</t>
  </si>
  <si>
    <t>RECEIPT-SCOOTER-0011</t>
  </si>
  <si>
    <t>RECEIPT-SKATE-0008</t>
  </si>
  <si>
    <t>RECEIPT-BIKE-0029</t>
  </si>
  <si>
    <t>INVOICE067845</t>
  </si>
  <si>
    <t>RECEIPT-REPAIR-0014</t>
  </si>
  <si>
    <t>RECEIPT-BIKE-0030</t>
  </si>
  <si>
    <t>INVOICE67243</t>
  </si>
  <si>
    <t>RECEIPT-BIKE-0031</t>
  </si>
  <si>
    <t>RECEIPT-BIKE-0032</t>
  </si>
  <si>
    <t>RECEIPT-BIKE-0033</t>
  </si>
  <si>
    <t>PAYROLL APRIL</t>
  </si>
  <si>
    <t>RENT-05</t>
  </si>
  <si>
    <t>RECEIPT-REPAIR-0015</t>
  </si>
  <si>
    <t>RECEIPT-SKATE-0009</t>
  </si>
  <si>
    <t>INVOICE62453</t>
  </si>
  <si>
    <t>RECEIPT-BIKE-0034</t>
  </si>
  <si>
    <t>RECEIPT-BIKE-0035</t>
  </si>
  <si>
    <t>RECEIPT-SKATE-0010</t>
  </si>
  <si>
    <t>INVOICE934865</t>
  </si>
  <si>
    <t>RECEIPT-BIKE-0036</t>
  </si>
  <si>
    <t>RECEIPT-SCOOTER-0012</t>
  </si>
  <si>
    <t>RECEIPT-REPAIR-0016</t>
  </si>
  <si>
    <t>SCOOTER REPAIR</t>
  </si>
  <si>
    <t>RECEIPT-SCOOTER-0013</t>
  </si>
  <si>
    <t>INVOICE7623565</t>
  </si>
  <si>
    <t>RECEIPT-BIKE-0037</t>
  </si>
  <si>
    <t>RECEIPT-BIKE-0038</t>
  </si>
  <si>
    <t>RECEIPT-REPAIR-0017</t>
  </si>
  <si>
    <t>RECEIPT-SKATE-0011</t>
  </si>
  <si>
    <t>RECEIPT-REPAIR-0018</t>
  </si>
  <si>
    <t>RECEIPT-BIKE-0039</t>
  </si>
  <si>
    <t>INVOICE9864</t>
  </si>
  <si>
    <t>RECEIPT-SKATE-0012</t>
  </si>
  <si>
    <t>RECEIPT-BIKE-0040</t>
  </si>
  <si>
    <t>RECEIPT-SCOOTER-0014</t>
  </si>
  <si>
    <t>PAYROLL MAY</t>
  </si>
  <si>
    <t>RENT-06</t>
  </si>
  <si>
    <t>RECEIPT-BIKE-0042</t>
  </si>
  <si>
    <t>RECEIPT-SCOOTER-0015</t>
  </si>
  <si>
    <t>INVOICE843245</t>
  </si>
  <si>
    <t>RECEIPT-REPAIR-0019</t>
  </si>
  <si>
    <t>RECEIPT-SKATE-0013</t>
  </si>
  <si>
    <t>RECEIPT-BIKE-0043</t>
  </si>
  <si>
    <t>RECEIPT-SKATE-0014</t>
  </si>
  <si>
    <t>INVOICE43453</t>
  </si>
  <si>
    <t>RECEIPT-BIKE-0044</t>
  </si>
  <si>
    <t>INVOICE7459</t>
  </si>
  <si>
    <t>RECEIPT-REPAIR-0020</t>
  </si>
  <si>
    <t>INVOICE32554</t>
  </si>
  <si>
    <t>RECEIPT-BIKE-0045</t>
  </si>
  <si>
    <t>RECEIPT-SCOOTER-0016</t>
  </si>
  <si>
    <t>RUNNING WATER BILL 2ND Q</t>
  </si>
  <si>
    <t>ELECTRIC POWER BILL 2ND Q</t>
  </si>
  <si>
    <t>RECEIPT-SKATE-0015</t>
  </si>
  <si>
    <t>RECEIPT-SCOOTER-0017</t>
  </si>
  <si>
    <t>RECEIPT-SKATE-0016</t>
  </si>
  <si>
    <t>INVOICE1208</t>
  </si>
  <si>
    <t>RECEIPT-BIKE-0046</t>
  </si>
  <si>
    <t>INVOICE86590</t>
  </si>
  <si>
    <t>RECEIPT-BIKE-0047</t>
  </si>
  <si>
    <t>INVOICE83689</t>
  </si>
  <si>
    <t>PAYROLL JUNE</t>
  </si>
  <si>
    <t>RENT-07</t>
  </si>
  <si>
    <t>RECEIPT-BIKE-0048</t>
  </si>
  <si>
    <t>INVOICE8548</t>
  </si>
  <si>
    <t>RECEIPT-SKATE-0017</t>
  </si>
  <si>
    <t>RECEIPT-SCOOTER-0018</t>
  </si>
  <si>
    <t>RECEIPT-SKATE-0018</t>
  </si>
  <si>
    <t>RECEIPT-BIKE-0049</t>
  </si>
  <si>
    <t>RECEIPT-SKATE-0019</t>
  </si>
  <si>
    <t>INVOICE0458765</t>
  </si>
  <si>
    <t>RECEIPT-BIKE-0050</t>
  </si>
  <si>
    <t>INVOICE097658</t>
  </si>
  <si>
    <t>RECEIPT-REPAIR-0021</t>
  </si>
  <si>
    <t>INVOICE31040</t>
  </si>
  <si>
    <t>RECEIPT-REPAIR-0022</t>
  </si>
  <si>
    <t>INVOICE8735</t>
  </si>
  <si>
    <t>RECEIPT-REPAIR-0023</t>
  </si>
  <si>
    <t>RECEIPT-SCOOTER-0019</t>
  </si>
  <si>
    <t>RECEIPT-SKATE-0020</t>
  </si>
  <si>
    <t>RECEIPT-SCOOTER-0020</t>
  </si>
  <si>
    <t>RECEIPT-SKATE-0021</t>
  </si>
  <si>
    <t>RECEIPT-BIKE-0051</t>
  </si>
  <si>
    <t>INVOICE1274</t>
  </si>
  <si>
    <t>RECEIPT-REPAIR-0024</t>
  </si>
  <si>
    <t>PAYROLL JULY</t>
  </si>
  <si>
    <t>RENT-08</t>
  </si>
  <si>
    <t>RECEIPT-BIKE-0052</t>
  </si>
  <si>
    <t>RECEIPT-BIKE-0053</t>
  </si>
  <si>
    <t>RECEIPT-SKATE-0022</t>
  </si>
  <si>
    <t>INVOICE1112</t>
  </si>
  <si>
    <t>RECEIPT-REPAIR-0025</t>
  </si>
  <si>
    <t>INVOICE0684</t>
  </si>
  <si>
    <t>RECEIPT-REPAIR-0026</t>
  </si>
  <si>
    <t>INVOICE845079</t>
  </si>
  <si>
    <t>RECEIPT-REPAIR-0027</t>
  </si>
  <si>
    <t>RECEIPT-SCOOTER-0021</t>
  </si>
  <si>
    <t>RECEIPT-SKATE-0023</t>
  </si>
  <si>
    <t>RECEIPT-REPAIR-0028</t>
  </si>
  <si>
    <t>INVOICE41314</t>
  </si>
  <si>
    <t>RECEIPT-BIKE-0054</t>
  </si>
  <si>
    <t>RECEIPT-SKATE-0024</t>
  </si>
  <si>
    <t>INVOICE73985</t>
  </si>
  <si>
    <t>RECEIPT-BIKE-0055</t>
  </si>
  <si>
    <t>RECEIPT-SCOOTER-0022</t>
  </si>
  <si>
    <t>RECEIPT-BIKE-0056</t>
  </si>
  <si>
    <t>RECEIPT-REPAIR-0029</t>
  </si>
  <si>
    <t>RECEIPT-SKATE-0025</t>
  </si>
  <si>
    <t>RECEIPT-REPAIR-0030</t>
  </si>
  <si>
    <t>RECEIPT-SKATE-0026</t>
  </si>
  <si>
    <t>INVOICE7414</t>
  </si>
  <si>
    <t>PAYROLL AUGUST</t>
  </si>
  <si>
    <t>RENT-09</t>
  </si>
  <si>
    <t>INVOICE8490678</t>
  </si>
  <si>
    <t>RECEIPT-BIKE-0057</t>
  </si>
  <si>
    <t>INVOICE2727</t>
  </si>
  <si>
    <t>RECEIPT-BIKE-0058</t>
  </si>
  <si>
    <t>ELECTRIC POWER BILL 3RD Q</t>
  </si>
  <si>
    <t>RUNNING WATER BILL 3RD Q</t>
  </si>
  <si>
    <t>RECEIPT-SKATE-0027</t>
  </si>
  <si>
    <t>RECEIPT-SCOOTER-0023</t>
  </si>
  <si>
    <t>RECEIPT-BIKE-0059</t>
  </si>
  <si>
    <t>INVOICE94037</t>
  </si>
  <si>
    <t>INVOICE3631</t>
  </si>
  <si>
    <t>RECEIPT-BIKE-0060</t>
  </si>
  <si>
    <t>RECEIPT-SKATE-0028</t>
  </si>
  <si>
    <t>RECEIPT-SCOOTER-0024</t>
  </si>
  <si>
    <t>RECEIPT-BIKE-0061</t>
  </si>
  <si>
    <t>RECEIPT-SCOOTER-0025</t>
  </si>
  <si>
    <t>RECEIPT-REPAIR-0031</t>
  </si>
  <si>
    <t>RECEIPT-REPAIR-0032</t>
  </si>
  <si>
    <t>RECEIPT-SKATE-0029</t>
  </si>
  <si>
    <t>RECEIPT-BIKE-0062</t>
  </si>
  <si>
    <t>RECEIPT-BIKE-0063</t>
  </si>
  <si>
    <t>RECEIPT-REPAIR-0033</t>
  </si>
  <si>
    <t>INVOICE87741</t>
  </si>
  <si>
    <t>PAYROLL SEPTEMBER</t>
  </si>
  <si>
    <t>RENT-10</t>
  </si>
  <si>
    <t>RECEIPT-SCOOTER-0026</t>
  </si>
  <si>
    <t>RECEIPT-BIKE-0064</t>
  </si>
  <si>
    <t>RECEIPT-BIKE-0065</t>
  </si>
  <si>
    <t>INVOICE9403</t>
  </si>
  <si>
    <t>RECEIPT-REPAIR-0034</t>
  </si>
  <si>
    <t>RECEIPT-SKATE-0030</t>
  </si>
  <si>
    <t>RECEIPT-SCOOTER-0027</t>
  </si>
  <si>
    <t>RECEIPT-BIKE-0066</t>
  </si>
  <si>
    <t>INVOICE481</t>
  </si>
  <si>
    <t>RECEIPT-REPAIR-0035</t>
  </si>
  <si>
    <t>INVOICE7593</t>
  </si>
  <si>
    <t>RECEIPT-SKATE-0031</t>
  </si>
  <si>
    <t>RECEIPT-SCOOTER-0028</t>
  </si>
  <si>
    <t>RECEIPT-BIKE-0067</t>
  </si>
  <si>
    <t>INVOICE09786</t>
  </si>
  <si>
    <t>RECEIPT-REPAIR-0036</t>
  </si>
  <si>
    <t>INVOICE41793</t>
  </si>
  <si>
    <t>RECEIPT-BIKE-0068</t>
  </si>
  <si>
    <t>RECEIPT-BIKE-0069</t>
  </si>
  <si>
    <t>RECEIPT-SKATE-0032</t>
  </si>
  <si>
    <t>INVOICE01414</t>
  </si>
  <si>
    <t>RECEIPT-SKATE-0033</t>
  </si>
  <si>
    <t>PAYROLL OCTOBER</t>
  </si>
  <si>
    <t>RENT-11</t>
  </si>
  <si>
    <t>RECEIPT-SCOOTER-0029</t>
  </si>
  <si>
    <t>RECEIPT-BIKE-0070</t>
  </si>
  <si>
    <t>RECEIPT-SCOOTER-0030</t>
  </si>
  <si>
    <t>INVOICE98685</t>
  </si>
  <si>
    <t>RECEIPT-REPAIR-0037</t>
  </si>
  <si>
    <t>INVOICE76839</t>
  </si>
  <si>
    <t>RECEIPT-BIKE-0071</t>
  </si>
  <si>
    <t>RECEIPT-SKATE-0034</t>
  </si>
  <si>
    <t>INVOICE189010</t>
  </si>
  <si>
    <t>RECEIPT-BIKE-0072</t>
  </si>
  <si>
    <t>RECEIPT-REPAIR-0038</t>
  </si>
  <si>
    <t>RECEIPT-SKATE-0035</t>
  </si>
  <si>
    <t>INVOICE474</t>
  </si>
  <si>
    <t>RECEIPT-REPAIR-0039</t>
  </si>
  <si>
    <t>RECEIPT-SCOOTER-0031</t>
  </si>
  <si>
    <t>RECEIPT-SKATE-0036</t>
  </si>
  <si>
    <t>RECEIPT-SCOOTER-0032</t>
  </si>
  <si>
    <t>RECEIPT-BIKE-0073</t>
  </si>
  <si>
    <t>RECEIPT-BIKE-0074</t>
  </si>
  <si>
    <t>RECEIPT-REPAIR-0040</t>
  </si>
  <si>
    <t>INVOICE287474</t>
  </si>
  <si>
    <t>RECEIPT-SKATE-0037</t>
  </si>
  <si>
    <t>PAYROLL NOVEMBER</t>
  </si>
  <si>
    <t>RENT-12</t>
  </si>
  <si>
    <t>INVOICE20147</t>
  </si>
  <si>
    <t>RUNNING WATER BILL 4TH Q</t>
  </si>
  <si>
    <t>ELECTRIC POWER BILL 4TH Q</t>
  </si>
  <si>
    <t>INVOICE74869</t>
  </si>
  <si>
    <t>RECEIPT-SCOOTER-0033</t>
  </si>
  <si>
    <t>RECEIPT-BIKE-0075</t>
  </si>
  <si>
    <t>INVOICE34215</t>
  </si>
  <si>
    <t>RECEIPT-BIKE-0076</t>
  </si>
  <si>
    <t>RECEIPT-BIKE-0077</t>
  </si>
  <si>
    <t>RECEIPT-SKATE-0038</t>
  </si>
  <si>
    <t>INVOICE65739</t>
  </si>
  <si>
    <t>RECEIPT-SKATE-0039</t>
  </si>
  <si>
    <t>RECEIPT-SCOOTER-0034</t>
  </si>
  <si>
    <t>INVOICE15785</t>
  </si>
  <si>
    <t>RECEIPT-SCOOTER-0035</t>
  </si>
  <si>
    <t>INVOICE987</t>
  </si>
  <si>
    <t>RECEIPT-REPAIR-0041</t>
  </si>
  <si>
    <t>RECEIPT-REPAIR-0042</t>
  </si>
  <si>
    <t>RECEIPT-SCOOTER-0036</t>
  </si>
  <si>
    <t>RECEIPT-SKATE-0040</t>
  </si>
  <si>
    <t>RECEIPT-BIKE-0078</t>
  </si>
  <si>
    <t>INVOICE4532</t>
  </si>
  <si>
    <t>INVOICE4758347</t>
  </si>
  <si>
    <t>INVOICE84158</t>
  </si>
  <si>
    <t>PAYROLL DECEMBER</t>
  </si>
  <si>
    <t>RECEIPT-BIKE-0041</t>
  </si>
  <si>
    <t>GOODS/PRODUCTS/SERVICES</t>
  </si>
  <si>
    <t>FIXED COSTS</t>
  </si>
  <si>
    <t>VARIABLE EXPENSES (PER UNIT)</t>
  </si>
  <si>
    <t>VARIABLE EXPENSES (TOTAL)</t>
  </si>
  <si>
    <t>TOTAL COST</t>
  </si>
  <si>
    <t>PRICE (PER UNIT)</t>
  </si>
  <si>
    <t>BREAK-EVEN POINT (UNIT)</t>
  </si>
  <si>
    <t>SALES (UNITS)</t>
  </si>
  <si>
    <t>UNITS SALES SHORTAGE/SURPLUS (UNITS)</t>
  </si>
  <si>
    <t>BIKE BASIC</t>
  </si>
  <si>
    <t>BIKE BMX</t>
  </si>
  <si>
    <t>BIKE MOUNTAIN</t>
  </si>
  <si>
    <t>SCOOTER</t>
  </si>
  <si>
    <t>SKATEBOARD</t>
  </si>
  <si>
    <t>TOTAL EXPENSES</t>
  </si>
  <si>
    <t>SALES OF GOODS (SKATEBOARDS)</t>
  </si>
  <si>
    <t>OTHER GENERAL EXPENSES</t>
  </si>
  <si>
    <t>TOTAL AMOUNT</t>
  </si>
  <si>
    <t>SOURCES OF EXPENSES</t>
  </si>
  <si>
    <t>SOURCES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</si>
</sst>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_-;\-[$€-2]\ * #,##0.00_-;_-[$€-2]\ * &quot;-&quot;??_-;_-@_-"/>
    <numFmt numFmtId="165" formatCode="[$-409]mmmm\ d\,\ 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4" borderId="0" xfId="0" applyFill="1"/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0" fillId="2" borderId="5" xfId="0" applyFill="1" applyBorder="1" applyAlignment="1">
      <alignment horizontal="left"/>
    </xf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0" borderId="10" xfId="0" applyBorder="1" applyAlignment="1">
      <alignment horizontal="center"/>
    </xf>
    <xf numFmtId="164" fontId="0" fillId="0" borderId="2" xfId="0" applyNumberFormat="1" applyBorder="1"/>
    <xf numFmtId="164" fontId="0" fillId="0" borderId="11" xfId="0" applyNumberFormat="1" applyBorder="1"/>
    <xf numFmtId="0" fontId="3" fillId="6" borderId="7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164" fontId="0" fillId="2" borderId="2" xfId="0" applyNumberFormat="1" applyFill="1" applyBorder="1"/>
    <xf numFmtId="164" fontId="0" fillId="2" borderId="11" xfId="0" applyNumberFormat="1" applyFill="1" applyBorder="1"/>
    <xf numFmtId="164" fontId="3" fillId="6" borderId="7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3" fillId="9" borderId="7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164" fontId="3" fillId="9" borderId="7" xfId="0" applyNumberFormat="1" applyFon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right"/>
    </xf>
    <xf numFmtId="0" fontId="4" fillId="0" borderId="2" xfId="0" applyFont="1" applyBorder="1"/>
    <xf numFmtId="0" fontId="0" fillId="2" borderId="0" xfId="0" applyFill="1"/>
    <xf numFmtId="164" fontId="0" fillId="0" borderId="2" xfId="0" applyNumberFormat="1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left"/>
    </xf>
    <xf numFmtId="164" fontId="0" fillId="0" borderId="17" xfId="0" applyNumberFormat="1" applyBorder="1"/>
    <xf numFmtId="164" fontId="0" fillId="0" borderId="18" xfId="0" applyNumberFormat="1" applyBorder="1"/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19" xfId="0" applyBorder="1"/>
    <xf numFmtId="0" fontId="4" fillId="0" borderId="19" xfId="0" applyFont="1" applyBorder="1"/>
    <xf numFmtId="0" fontId="0" fillId="0" borderId="0" xfId="0" applyAlignment="1">
      <alignment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5" fontId="2" fillId="3" borderId="3" xfId="0" applyNumberFormat="1" applyFon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4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20" xfId="0" applyBorder="1"/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164" fontId="1" fillId="6" borderId="7" xfId="0" applyNumberFormat="1" applyFont="1" applyFill="1" applyBorder="1" applyAlignment="1">
      <alignment horizontal="right"/>
    </xf>
    <xf numFmtId="164" fontId="1" fillId="6" borderId="9" xfId="0" applyNumberFormat="1" applyFont="1" applyFill="1" applyBorder="1" applyAlignment="1">
      <alignment horizontal="right"/>
    </xf>
  </cellXfs>
  <cellStyles count="1">
    <cellStyle name="Κανονικό" xfId="0" builtinId="0"/>
  </cellStyles>
  <dxfs count="29">
    <dxf>
      <numFmt numFmtId="164" formatCode="_-[$€-2]\ * #,##0.00_-;\-[$€-2]\ * #,##0.00_-;_-[$€-2]\ * &quot;-&quot;??_-;_-@_-"/>
    </dxf>
    <dxf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bottom style="thin">
          <color rgb="FF000000"/>
        </bottom>
      </border>
    </dxf>
    <dxf>
      <numFmt numFmtId="164" formatCode="_-[$€-2]\ * #,##0.00_-;\-[$€-2]\ * #,##0.00_-;_-[$€-2]\ * &quot;-&quot;??_-;_-@_-"/>
      <alignment horizontal="center" vertical="bottom" textRotation="0" wrapText="0" indent="0" justifyLastLine="0" shrinkToFit="0" readingOrder="0"/>
    </dxf>
    <dxf>
      <numFmt numFmtId="164" formatCode="_-[$€-2]\ * #,##0.00_-;\-[$€-2]\ * #,##0.00_-;_-[$€-2]\ * &quot;-&quot;??_-;_-@_-"/>
      <alignment horizontal="center" vertical="bottom" textRotation="0" wrapText="0" indent="0" justifyLastLine="0" shrinkToFit="0" readingOrder="0"/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numFmt numFmtId="1" formatCode="0"/>
      <alignment horizontal="center" wrapText="1"/>
    </dxf>
    <dxf>
      <alignment horizontal="center" wrapText="1"/>
    </dxf>
    <dxf>
      <numFmt numFmtId="1" formatCode="0"/>
      <alignment horizontal="center" wrapText="1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alignment horizontal="center" vertical="center" wrapText="1"/>
    </dxf>
    <dxf>
      <numFmt numFmtId="164" formatCode="_-[$€-2]\ * #,##0.00_-;\-[$€-2]\ * #,##0.00_-;_-[$€-2]\ * &quot;-&quot;??_-;_-@_-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_-[$€-2]\ * #,##0.00_-;\-[$€-2]\ * #,##0.00_-;_-[$€-2]\ * &quot;-&quot;??_-;_-@_-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_-[$€-2]\ * #,##0.00_-;\-[$€-2]\ * #,##0.00_-;_-[$€-2]\ * &quot;-&quot;??_-;_-@_-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_-[$€-2]\ * #,##0.00_-;\-[$€-2]\ * #,##0.00_-;_-[$€-2]\ * &quot;-&quot;??_-;_-@_-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_-[$€-2]\ * #,##0.00_-;\-[$€-2]\ * #,##0.00_-;_-[$€-2]\ * &quot;-&quot;??_-;_-@_-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5" formatCode="[$-409]mmmm\ d\,\ yyyy;@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&#917;&#931;&#927;&#916;&#913;%20-%20&#917;&#926;&#927;&#916;&#913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ECD057-2C6E-4F65-8931-5DCCAEED50A7}" name="Πίνακας1" displayName="Πίνακας1" ref="A1:I300" totalsRowShown="0" headerRowDxfId="28" headerRowBorderDxfId="26" tableBorderDxfId="27">
  <autoFilter ref="A1:I300" xr:uid="{27ECD057-2C6E-4F65-8931-5DCCAEED50A7}"/>
  <sortState xmlns:xlrd2="http://schemas.microsoft.com/office/spreadsheetml/2017/richdata2" ref="A2:G300">
    <sortCondition ref="B1:B300"/>
  </sortState>
  <tableColumns count="9">
    <tableColumn id="1" xr3:uid="{19CF756B-170D-46DE-905E-357818DDB909}" name="INCOME/EXPENSE" dataDxfId="25"/>
    <tableColumn id="2" xr3:uid="{0E0858A1-137C-4C50-BFB6-617F8FE6D799}" name="DATE" dataDxfId="24"/>
    <tableColumn id="3" xr3:uid="{21411AB9-56DA-4B7B-B45A-B6F361B258C5}" name="INVOICE NUMBER" dataDxfId="23"/>
    <tableColumn id="4" xr3:uid="{BE15F048-95BA-45DE-AD04-1B39B114398C}" name="INVOICE DESCRIPTION" dataDxfId="22"/>
    <tableColumn id="5" xr3:uid="{D94DE4CD-60DC-427D-805E-97099F47EAB0}" name="NET VALUE" dataDxfId="21"/>
    <tableColumn id="6" xr3:uid="{36B1F39E-C973-4F6C-8ECC-4D0FA02B9CC8}" name="VAT 24%" dataDxfId="20"/>
    <tableColumn id="7" xr3:uid="{3A998A90-3912-406D-ABF0-83097C471774}" name="TOTAL VALUE" dataDxfId="19">
      <calculatedColumnFormula>IF(ISBLANK(E2),"",E2+F2)</calculatedColumnFormula>
    </tableColumn>
    <tableColumn id="9" xr3:uid="{3A8C8E92-0AE3-4975-BAC1-F6C157D8E7B8}" name="NET VALUE OF INCOME" dataDxfId="18">
      <calculatedColumnFormula>IF(A2="INCOME",E2,"")</calculatedColumnFormula>
    </tableColumn>
    <tableColumn id="8" xr3:uid="{9DBE6DE3-A835-4874-A27E-83A90820CDE9}" name="NET VALUE OF EXPENSES" dataDxfId="17">
      <calculatedColumnFormula>IF(A2="EXPENSE",E2,"")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95A4F0-B708-491C-92B0-65C63910C40B}" name="Πίνακας4" displayName="Πίνακας4" ref="A1:I9" totalsRowShown="0" headerRowDxfId="16">
  <autoFilter ref="A1:I9" xr:uid="{0595A4F0-B708-491C-92B0-65C63910C40B}"/>
  <tableColumns count="9">
    <tableColumn id="1" xr3:uid="{43D878AD-545A-4B22-AF82-8CD95D14DFB4}" name="GOODS/PRODUCTS/SERVICES"/>
    <tableColumn id="2" xr3:uid="{BFB9E4B5-E618-4F1A-9198-DA013B649AD3}" name="FIXED COSTS" dataDxfId="15"/>
    <tableColumn id="9" xr3:uid="{4C97A719-DCBD-4DB1-8958-8825A0526A9E}" name="VARIABLE EXPENSES (PER UNIT)" dataDxfId="14"/>
    <tableColumn id="3" xr3:uid="{118961C2-7FE2-4153-B4E9-17C4CB347766}" name="VARIABLE EXPENSES (TOTAL)" dataDxfId="13"/>
    <tableColumn id="4" xr3:uid="{A3458DE6-69DE-4084-962D-2ED28169707C}" name="TOTAL COST" dataDxfId="12">
      <calculatedColumnFormula>B2+D2</calculatedColumnFormula>
    </tableColumn>
    <tableColumn id="6" xr3:uid="{BB906326-D951-4457-9FA2-A9A96692813E}" name="PRICE (PER UNIT)" dataDxfId="11"/>
    <tableColumn id="7" xr3:uid="{7585199F-F3F7-4032-BC52-0E18913F89CD}" name="BREAK-EVEN POINT (UNIT)" dataDxfId="10">
      <calculatedColumnFormula>B2/(F2-C2)</calculatedColumnFormula>
    </tableColumn>
    <tableColumn id="8" xr3:uid="{0AF72F2F-DE7C-47E4-939F-61A3E92FD0F1}" name="SALES (UNITS)" dataDxfId="9"/>
    <tableColumn id="10" xr3:uid="{8F488668-BF83-4091-96A3-69E7B5AB21F3}" name="UNITS SALES SHORTAGE/SURPLUS (UNITS)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0CACAA-C5B9-41AA-AF3C-EF0DBFD77B14}" name="Πίνακας3" displayName="Πίνακας3" ref="A1:D10" totalsRowShown="0" headerRowDxfId="7" headerRowBorderDxfId="6">
  <autoFilter ref="A1:D10" xr:uid="{120CACAA-C5B9-41AA-AF3C-EF0DBFD77B14}"/>
  <tableColumns count="4">
    <tableColumn id="1" xr3:uid="{E1985864-0382-409C-BFA8-7F508C3B5949}" name="GOODS/PRODUCTS/SERVICES"/>
    <tableColumn id="2" xr3:uid="{3D4EA0F1-48E6-4F5C-905B-15AAF2774B97}" name="TOTAL EXPENSES" dataDxfId="5"/>
    <tableColumn id="3" xr3:uid="{0B22822A-6049-4015-A165-E800A34D78BA}" name="REVENUE" dataDxfId="4"/>
    <tableColumn id="4" xr3:uid="{55D70137-71FB-4089-A79D-E67CE2E4DD48}" name="NET INCOME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0940ED-8EB0-4A49-B3C6-1AF16D88D737}" name="Πίνακας2" displayName="Πίνακας2" ref="A1:B11" totalsRowShown="0" headerRowBorderDxfId="2">
  <autoFilter ref="A1:B11" xr:uid="{480940ED-8EB0-4A49-B3C6-1AF16D88D737}"/>
  <tableColumns count="2">
    <tableColumn id="1" xr3:uid="{AB725813-3CA6-446C-870B-010CF688D4C6}" name="EXPENSES" dataDxfId="1"/>
    <tableColumn id="2" xr3:uid="{9F109EF3-D30F-4531-B3C1-9F11F20C1481}" name="TOTAL AMOUNT" dataDxfId="0">
      <calculatedColumnFormula>SUMIF('1.INCOME AND EXPENSES STATEMENT'!$D$2:$D4300,'4.EXPENSES'!A2,'1.INCOME AND EXPENSES STATEMENT'!$E$2:$E$300)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78"/>
  <sheetViews>
    <sheetView tabSelected="1" workbookViewId="0">
      <selection activeCell="D18" sqref="D18"/>
    </sheetView>
  </sheetViews>
  <sheetFormatPr defaultRowHeight="15"/>
  <cols>
    <col min="1" max="1" width="21.7109375" bestFit="1" customWidth="1"/>
    <col min="2" max="2" width="20.7109375" style="58" customWidth="1"/>
    <col min="3" max="3" width="27.85546875" customWidth="1"/>
    <col min="4" max="4" width="43.28515625" style="39" customWidth="1"/>
    <col min="5" max="5" width="15" customWidth="1"/>
    <col min="6" max="6" width="13.42578125" customWidth="1"/>
    <col min="7" max="8" width="14.5703125" customWidth="1"/>
    <col min="9" max="9" width="13.42578125" customWidth="1"/>
    <col min="10" max="10" width="3" style="9" customWidth="1"/>
    <col min="11" max="11" width="2.5703125" style="9" customWidth="1"/>
    <col min="12" max="12" width="22" style="9" customWidth="1"/>
    <col min="13" max="13" width="16.42578125" style="9" customWidth="1"/>
    <col min="14" max="14" width="17.140625" style="9" customWidth="1"/>
    <col min="15" max="15" width="1.42578125" style="9" customWidth="1"/>
    <col min="16" max="16" width="6.42578125" style="9" customWidth="1"/>
    <col min="17" max="17" width="15.42578125" style="9" customWidth="1"/>
    <col min="18" max="62" width="9.140625" style="9"/>
  </cols>
  <sheetData>
    <row r="1" spans="1:17" ht="56.25" customHeight="1">
      <c r="A1" s="7" t="s">
        <v>0</v>
      </c>
      <c r="B1" s="52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17" ht="15.75" customHeight="1">
      <c r="A2" s="10" t="s">
        <v>9</v>
      </c>
      <c r="B2" s="53">
        <v>44931</v>
      </c>
      <c r="C2" s="11" t="s">
        <v>10</v>
      </c>
      <c r="D2" s="12" t="s">
        <v>11</v>
      </c>
      <c r="E2" s="13">
        <v>450</v>
      </c>
      <c r="F2" s="13"/>
      <c r="G2" s="14">
        <f>IF(ISBLANK(E2),"",E2+F2)</f>
        <v>450</v>
      </c>
      <c r="H2" s="14" t="str">
        <f t="shared" ref="H2:H65" si="0">IF(A2="INCOME",E2,"")</f>
        <v/>
      </c>
      <c r="I2" s="14">
        <f t="shared" ref="I2:I65" si="1">IF(A2="EXPENSE",E2,"")</f>
        <v>450</v>
      </c>
      <c r="L2" s="60" t="s">
        <v>12</v>
      </c>
      <c r="M2" s="61"/>
      <c r="N2" s="62"/>
    </row>
    <row r="3" spans="1:17" ht="15.75" customHeight="1">
      <c r="A3" s="15" t="s">
        <v>9</v>
      </c>
      <c r="B3" s="54">
        <v>44931</v>
      </c>
      <c r="C3" s="3" t="s">
        <v>13</v>
      </c>
      <c r="D3" s="4" t="s">
        <v>14</v>
      </c>
      <c r="E3" s="16">
        <v>200</v>
      </c>
      <c r="F3" s="16">
        <f>IF(ISBLANK(E3),"",E3*0.24)</f>
        <v>48</v>
      </c>
      <c r="G3" s="17">
        <f>IF(ISBLANK(E3),"",E3+F3)</f>
        <v>248</v>
      </c>
      <c r="H3" s="17" t="str">
        <f t="shared" si="0"/>
        <v/>
      </c>
      <c r="I3" s="17">
        <f t="shared" si="1"/>
        <v>200</v>
      </c>
      <c r="L3" s="18" t="s">
        <v>4</v>
      </c>
      <c r="M3" s="18" t="s">
        <v>5</v>
      </c>
      <c r="N3" s="19" t="s">
        <v>6</v>
      </c>
    </row>
    <row r="4" spans="1:17" ht="15.75" customHeight="1">
      <c r="A4" s="20" t="s">
        <v>9</v>
      </c>
      <c r="B4" s="55">
        <v>44932</v>
      </c>
      <c r="C4" s="2" t="s">
        <v>15</v>
      </c>
      <c r="D4" s="21" t="s">
        <v>16</v>
      </c>
      <c r="E4" s="22">
        <v>150</v>
      </c>
      <c r="F4" s="22">
        <f>IF(ISBLANK(E4),"",E4*0.24)</f>
        <v>36</v>
      </c>
      <c r="G4" s="23">
        <f>IF(ISBLANK(E4),"",E4+F4)</f>
        <v>186</v>
      </c>
      <c r="H4" s="23" t="str">
        <f t="shared" si="0"/>
        <v/>
      </c>
      <c r="I4" s="23">
        <f t="shared" si="1"/>
        <v>150</v>
      </c>
      <c r="L4" s="24">
        <f>SUMIF($A$2:$A$300,"INCOME",E2:E300)</f>
        <v>44858</v>
      </c>
      <c r="M4" s="24">
        <f>SUMIF($A$2:$A$300,"INCOME",F2:F300)</f>
        <v>10765.920000000004</v>
      </c>
      <c r="N4" s="24">
        <f>SUMIF($A$2:$A$300,"INCOME",G2:G300)</f>
        <v>55623.920000000027</v>
      </c>
      <c r="P4" s="63" t="s">
        <v>17</v>
      </c>
      <c r="Q4" s="64"/>
    </row>
    <row r="5" spans="1:17">
      <c r="A5" s="15" t="s">
        <v>9</v>
      </c>
      <c r="B5" s="54">
        <v>44932</v>
      </c>
      <c r="C5" s="3" t="s">
        <v>18</v>
      </c>
      <c r="D5" s="4" t="s">
        <v>19</v>
      </c>
      <c r="E5" s="16">
        <v>2500</v>
      </c>
      <c r="F5" s="16">
        <f>IF(ISBLANK(E5),"",E5*0.24)</f>
        <v>600</v>
      </c>
      <c r="G5" s="17">
        <f>IF(ISBLANK(E5),"",E5+F5)</f>
        <v>3100</v>
      </c>
      <c r="H5" s="17" t="str">
        <f t="shared" si="0"/>
        <v/>
      </c>
      <c r="I5" s="17">
        <f t="shared" si="1"/>
        <v>2500</v>
      </c>
      <c r="P5" s="65"/>
      <c r="Q5" s="66"/>
    </row>
    <row r="6" spans="1:17" ht="15.75">
      <c r="A6" s="20" t="s">
        <v>9</v>
      </c>
      <c r="B6" s="55">
        <v>44932</v>
      </c>
      <c r="C6" s="2" t="s">
        <v>20</v>
      </c>
      <c r="D6" s="21" t="s">
        <v>21</v>
      </c>
      <c r="E6" s="22">
        <v>160</v>
      </c>
      <c r="F6" s="22">
        <f>IF(ISBLANK(E6),"",E6*0.24)</f>
        <v>38.4</v>
      </c>
      <c r="G6" s="23">
        <f>IF(ISBLANK(E6),"",E6+F6)</f>
        <v>198.4</v>
      </c>
      <c r="H6" s="23" t="str">
        <f t="shared" si="0"/>
        <v/>
      </c>
      <c r="I6" s="23">
        <f t="shared" si="1"/>
        <v>160</v>
      </c>
      <c r="L6" s="67" t="s">
        <v>22</v>
      </c>
      <c r="M6" s="68"/>
      <c r="N6" s="69"/>
      <c r="P6" s="70">
        <f>L4-L8</f>
        <v>5118</v>
      </c>
      <c r="Q6" s="71"/>
    </row>
    <row r="7" spans="1:17" ht="16.5">
      <c r="A7" s="15" t="s">
        <v>9</v>
      </c>
      <c r="B7" s="54">
        <v>44932</v>
      </c>
      <c r="C7" s="3" t="s">
        <v>23</v>
      </c>
      <c r="D7" s="25" t="s">
        <v>24</v>
      </c>
      <c r="E7" s="16">
        <v>160</v>
      </c>
      <c r="F7" s="16">
        <f>IF(ISBLANK(E7),"",E7*0.24)</f>
        <v>38.4</v>
      </c>
      <c r="G7" s="17">
        <f>IF(ISBLANK(E7),"",E7+F7)</f>
        <v>198.4</v>
      </c>
      <c r="H7" s="17" t="str">
        <f t="shared" si="0"/>
        <v/>
      </c>
      <c r="I7" s="17">
        <f t="shared" si="1"/>
        <v>160</v>
      </c>
      <c r="L7" s="26" t="s">
        <v>4</v>
      </c>
      <c r="M7" s="26" t="s">
        <v>5</v>
      </c>
      <c r="N7" s="27" t="s">
        <v>6</v>
      </c>
    </row>
    <row r="8" spans="1:17" ht="15.75">
      <c r="A8" s="20" t="s">
        <v>9</v>
      </c>
      <c r="B8" s="55">
        <v>44932</v>
      </c>
      <c r="C8" s="2" t="s">
        <v>25</v>
      </c>
      <c r="D8" s="21" t="s">
        <v>26</v>
      </c>
      <c r="E8" s="22">
        <v>80</v>
      </c>
      <c r="F8" s="22">
        <f>IF(ISBLANK(E8),"",E8*0.24)</f>
        <v>19.2</v>
      </c>
      <c r="G8" s="23">
        <f>IF(ISBLANK(E8),"",E8+F8)</f>
        <v>99.2</v>
      </c>
      <c r="H8" s="23" t="str">
        <f t="shared" si="0"/>
        <v/>
      </c>
      <c r="I8" s="23">
        <f t="shared" si="1"/>
        <v>80</v>
      </c>
      <c r="L8" s="28">
        <f>SUMIF($A$2:$A$300,"EXPENSE",E2:E300)</f>
        <v>39740</v>
      </c>
      <c r="M8" s="28">
        <f>SUMIF($A$2:$A$300,"EXPENSE",F2:F300)</f>
        <v>4419.5999999999995</v>
      </c>
      <c r="N8" s="28">
        <f>SUMIF($A$2:$A$300,"EXPENSE",G2:G300)</f>
        <v>44159.600000000006</v>
      </c>
    </row>
    <row r="9" spans="1:17">
      <c r="A9" s="15" t="s">
        <v>27</v>
      </c>
      <c r="B9" s="54">
        <v>44933</v>
      </c>
      <c r="C9" s="3" t="s">
        <v>28</v>
      </c>
      <c r="D9" s="4" t="s">
        <v>29</v>
      </c>
      <c r="E9" s="16">
        <v>300</v>
      </c>
      <c r="F9" s="16">
        <f>IF(ISBLANK(E9),"",E9*0.24)</f>
        <v>72</v>
      </c>
      <c r="G9" s="17">
        <f>IF(ISBLANK(E9),"",E9+F9)</f>
        <v>372</v>
      </c>
      <c r="H9" s="17">
        <f t="shared" si="0"/>
        <v>300</v>
      </c>
      <c r="I9" s="17" t="str">
        <f t="shared" si="1"/>
        <v/>
      </c>
    </row>
    <row r="10" spans="1:17">
      <c r="A10" s="20" t="s">
        <v>27</v>
      </c>
      <c r="B10" s="55">
        <v>44934</v>
      </c>
      <c r="C10" s="2" t="s">
        <v>30</v>
      </c>
      <c r="D10" s="21" t="s">
        <v>31</v>
      </c>
      <c r="E10" s="22">
        <v>420</v>
      </c>
      <c r="F10" s="22">
        <f>IF(ISBLANK(E10),"",E10*0.24)</f>
        <v>100.8</v>
      </c>
      <c r="G10" s="23">
        <f>IF(ISBLANK(E10),"",E10+F10)</f>
        <v>520.79999999999995</v>
      </c>
      <c r="H10" s="23">
        <f t="shared" si="0"/>
        <v>420</v>
      </c>
      <c r="I10" s="23" t="str">
        <f t="shared" si="1"/>
        <v/>
      </c>
    </row>
    <row r="11" spans="1:17">
      <c r="A11" s="15" t="s">
        <v>27</v>
      </c>
      <c r="B11" s="54">
        <v>44935</v>
      </c>
      <c r="C11" s="3" t="s">
        <v>32</v>
      </c>
      <c r="D11" s="4" t="s">
        <v>33</v>
      </c>
      <c r="E11" s="16">
        <v>400</v>
      </c>
      <c r="F11" s="16">
        <f>IF(ISBLANK(E11),"",E11*0.24)</f>
        <v>96</v>
      </c>
      <c r="G11" s="17">
        <f>IF(ISBLANK(E11),"",E11+F11)</f>
        <v>496</v>
      </c>
      <c r="H11" s="17">
        <f t="shared" si="0"/>
        <v>400</v>
      </c>
      <c r="I11" s="17" t="str">
        <f t="shared" si="1"/>
        <v/>
      </c>
    </row>
    <row r="12" spans="1:17" ht="15" customHeight="1">
      <c r="A12" s="20" t="s">
        <v>27</v>
      </c>
      <c r="B12" s="55">
        <v>44935</v>
      </c>
      <c r="C12" s="2" t="s">
        <v>34</v>
      </c>
      <c r="D12" s="21" t="s">
        <v>35</v>
      </c>
      <c r="E12" s="22">
        <v>400</v>
      </c>
      <c r="F12" s="22">
        <f>IF(ISBLANK(E12),"",E12*0.24)</f>
        <v>96</v>
      </c>
      <c r="G12" s="23">
        <f>IF(ISBLANK(E12),"",E12+F12)</f>
        <v>496</v>
      </c>
      <c r="H12" s="23">
        <f t="shared" si="0"/>
        <v>400</v>
      </c>
      <c r="I12" s="23" t="str">
        <f t="shared" si="1"/>
        <v/>
      </c>
    </row>
    <row r="13" spans="1:17">
      <c r="A13" s="15" t="s">
        <v>27</v>
      </c>
      <c r="B13" s="54">
        <v>44936</v>
      </c>
      <c r="C13" s="3" t="s">
        <v>36</v>
      </c>
      <c r="D13" s="4" t="s">
        <v>37</v>
      </c>
      <c r="E13" s="16">
        <v>150</v>
      </c>
      <c r="F13" s="16">
        <f>IF(ISBLANK(E13),"",E13*0.24)</f>
        <v>36</v>
      </c>
      <c r="G13" s="17">
        <f>IF(ISBLANK(E13),"",E13+F13)</f>
        <v>186</v>
      </c>
      <c r="H13" s="17">
        <f t="shared" si="0"/>
        <v>150</v>
      </c>
      <c r="I13" s="17" t="str">
        <f t="shared" si="1"/>
        <v/>
      </c>
    </row>
    <row r="14" spans="1:17">
      <c r="A14" s="20" t="s">
        <v>27</v>
      </c>
      <c r="B14" s="55">
        <v>44937</v>
      </c>
      <c r="C14" s="2" t="s">
        <v>38</v>
      </c>
      <c r="D14" s="21" t="s">
        <v>31</v>
      </c>
      <c r="E14" s="22">
        <v>200</v>
      </c>
      <c r="F14" s="22">
        <f>IF(ISBLANK(E14),"",E14*0.24)</f>
        <v>48</v>
      </c>
      <c r="G14" s="23">
        <f>IF(ISBLANK(E14),"",E14+F14)</f>
        <v>248</v>
      </c>
      <c r="H14" s="23">
        <f t="shared" si="0"/>
        <v>200</v>
      </c>
      <c r="I14" s="23" t="str">
        <f t="shared" si="1"/>
        <v/>
      </c>
    </row>
    <row r="15" spans="1:17">
      <c r="A15" s="15" t="s">
        <v>27</v>
      </c>
      <c r="B15" s="54">
        <v>44940</v>
      </c>
      <c r="C15" s="3" t="s">
        <v>39</v>
      </c>
      <c r="D15" s="4" t="s">
        <v>40</v>
      </c>
      <c r="E15" s="16">
        <v>100</v>
      </c>
      <c r="F15" s="16">
        <f>IF(ISBLANK(E15),"",E15*0.24)</f>
        <v>24</v>
      </c>
      <c r="G15" s="17">
        <f>IF(ISBLANK(E15),"",E15+F15)</f>
        <v>124</v>
      </c>
      <c r="H15" s="17">
        <f t="shared" si="0"/>
        <v>100</v>
      </c>
      <c r="I15" s="17" t="str">
        <f t="shared" si="1"/>
        <v/>
      </c>
    </row>
    <row r="16" spans="1:17" ht="15" customHeight="1">
      <c r="A16" s="20" t="s">
        <v>9</v>
      </c>
      <c r="B16" s="55">
        <v>44941</v>
      </c>
      <c r="C16" s="2" t="s">
        <v>41</v>
      </c>
      <c r="D16" s="21" t="s">
        <v>14</v>
      </c>
      <c r="E16" s="22">
        <v>250</v>
      </c>
      <c r="F16" s="22">
        <f>IF(ISBLANK(E16),"",E16*0.24)</f>
        <v>60</v>
      </c>
      <c r="G16" s="23">
        <f>IF(ISBLANK(E16),"",E16+F16)</f>
        <v>310</v>
      </c>
      <c r="H16" s="23" t="str">
        <f t="shared" si="0"/>
        <v/>
      </c>
      <c r="I16" s="23">
        <f t="shared" si="1"/>
        <v>250</v>
      </c>
    </row>
    <row r="17" spans="1:62">
      <c r="A17" s="15" t="s">
        <v>27</v>
      </c>
      <c r="B17" s="54">
        <v>44944</v>
      </c>
      <c r="C17" s="3" t="s">
        <v>42</v>
      </c>
      <c r="D17" s="4" t="s">
        <v>29</v>
      </c>
      <c r="E17" s="16">
        <v>400</v>
      </c>
      <c r="F17" s="16">
        <f>IF(ISBLANK(E17),"",E17*0.24)</f>
        <v>96</v>
      </c>
      <c r="G17" s="17">
        <f>IF(ISBLANK(E17),"",E17+F17)</f>
        <v>496</v>
      </c>
      <c r="H17" s="17">
        <f t="shared" si="0"/>
        <v>400</v>
      </c>
      <c r="I17" s="17" t="str">
        <f t="shared" si="1"/>
        <v/>
      </c>
    </row>
    <row r="18" spans="1:62">
      <c r="A18" s="20" t="s">
        <v>27</v>
      </c>
      <c r="B18" s="55">
        <v>44946</v>
      </c>
      <c r="C18" s="2" t="s">
        <v>43</v>
      </c>
      <c r="D18" s="21" t="s">
        <v>35</v>
      </c>
      <c r="E18" s="22">
        <v>450</v>
      </c>
      <c r="F18" s="22">
        <f>IF(ISBLANK(E18),"",E18*0.24)</f>
        <v>108</v>
      </c>
      <c r="G18" s="23">
        <f>IF(ISBLANK(E18),"",E18+F18)</f>
        <v>558</v>
      </c>
      <c r="H18" s="23">
        <f t="shared" si="0"/>
        <v>450</v>
      </c>
      <c r="I18" s="23" t="str">
        <f t="shared" si="1"/>
        <v/>
      </c>
    </row>
    <row r="19" spans="1:62">
      <c r="A19" s="15" t="s">
        <v>9</v>
      </c>
      <c r="B19" s="54">
        <v>44950</v>
      </c>
      <c r="C19" s="3" t="s">
        <v>44</v>
      </c>
      <c r="D19" s="4" t="s">
        <v>24</v>
      </c>
      <c r="E19" s="16">
        <v>250</v>
      </c>
      <c r="F19" s="16">
        <f>IF(ISBLANK(E19),"",E19*0.24)</f>
        <v>60</v>
      </c>
      <c r="G19" s="17">
        <f>IF(ISBLANK(E19),"",E19+F19)</f>
        <v>310</v>
      </c>
      <c r="H19" s="17" t="str">
        <f t="shared" si="0"/>
        <v/>
      </c>
      <c r="I19" s="17">
        <f t="shared" si="1"/>
        <v>250</v>
      </c>
    </row>
    <row r="20" spans="1:62" ht="15" customHeight="1">
      <c r="A20" s="20" t="s">
        <v>27</v>
      </c>
      <c r="B20" s="55">
        <v>44951</v>
      </c>
      <c r="C20" s="2" t="s">
        <v>45</v>
      </c>
      <c r="D20" s="21" t="s">
        <v>35</v>
      </c>
      <c r="E20" s="22">
        <v>350</v>
      </c>
      <c r="F20" s="22">
        <f>IF(ISBLANK(E20),"",E20*0.24)</f>
        <v>84</v>
      </c>
      <c r="G20" s="23">
        <f>IF(ISBLANK(E20),"",E20+F20)</f>
        <v>434</v>
      </c>
      <c r="H20" s="23">
        <f t="shared" si="0"/>
        <v>350</v>
      </c>
      <c r="I20" s="23" t="str">
        <f t="shared" si="1"/>
        <v/>
      </c>
    </row>
    <row r="21" spans="1:62">
      <c r="A21" s="15" t="s">
        <v>9</v>
      </c>
      <c r="B21" s="54">
        <v>44952</v>
      </c>
      <c r="C21" s="3" t="s">
        <v>46</v>
      </c>
      <c r="D21" s="4" t="s">
        <v>21</v>
      </c>
      <c r="E21" s="16">
        <v>120</v>
      </c>
      <c r="F21" s="16">
        <f>IF(ISBLANK(E21),"",E21*0.24)</f>
        <v>28.799999999999997</v>
      </c>
      <c r="G21" s="17">
        <f>IF(ISBLANK(E21),"",E21+F21)</f>
        <v>148.80000000000001</v>
      </c>
      <c r="H21" s="17" t="str">
        <f t="shared" si="0"/>
        <v/>
      </c>
      <c r="I21" s="17">
        <f t="shared" si="1"/>
        <v>120</v>
      </c>
    </row>
    <row r="22" spans="1:62">
      <c r="A22" s="6" t="s">
        <v>27</v>
      </c>
      <c r="B22" s="55">
        <v>44953</v>
      </c>
      <c r="C22" s="2" t="s">
        <v>47</v>
      </c>
      <c r="D22" s="2" t="s">
        <v>48</v>
      </c>
      <c r="E22" s="22">
        <v>150</v>
      </c>
      <c r="F22" s="22">
        <f>IF(ISBLANK(E22),"",E22*0.24)</f>
        <v>36</v>
      </c>
      <c r="G22" s="23">
        <f>IF(ISBLANK(E22),"",E22+F22)</f>
        <v>186</v>
      </c>
      <c r="H22" s="23">
        <f t="shared" si="0"/>
        <v>150</v>
      </c>
      <c r="I22" s="23" t="str">
        <f t="shared" si="1"/>
        <v/>
      </c>
    </row>
    <row r="23" spans="1:62">
      <c r="A23" s="15" t="s">
        <v>9</v>
      </c>
      <c r="B23" s="54">
        <v>44954</v>
      </c>
      <c r="C23" s="3" t="s">
        <v>49</v>
      </c>
      <c r="D23" t="s">
        <v>16</v>
      </c>
      <c r="E23" s="16">
        <v>400</v>
      </c>
      <c r="F23" s="16">
        <f>IF(ISBLANK(E23),"",E23*0.24)</f>
        <v>96</v>
      </c>
      <c r="G23" s="17">
        <f>IF(ISBLANK(E23),"",E23+F23)</f>
        <v>496</v>
      </c>
      <c r="H23" s="17" t="str">
        <f t="shared" si="0"/>
        <v/>
      </c>
      <c r="I23" s="17">
        <f t="shared" si="1"/>
        <v>400</v>
      </c>
    </row>
    <row r="24" spans="1:62">
      <c r="A24" s="20" t="s">
        <v>27</v>
      </c>
      <c r="B24" s="55">
        <v>44956</v>
      </c>
      <c r="C24" s="2" t="s">
        <v>50</v>
      </c>
      <c r="D24" s="21" t="s">
        <v>31</v>
      </c>
      <c r="E24" s="22">
        <v>466</v>
      </c>
      <c r="F24" s="22">
        <f>IF(ISBLANK(E24),"",E24*0.24)</f>
        <v>111.83999999999999</v>
      </c>
      <c r="G24" s="23">
        <f>IF(ISBLANK(E24),"",E24+F24)</f>
        <v>577.84</v>
      </c>
      <c r="H24" s="23">
        <f t="shared" si="0"/>
        <v>466</v>
      </c>
      <c r="I24" s="23" t="str">
        <f t="shared" si="1"/>
        <v/>
      </c>
    </row>
    <row r="25" spans="1:62">
      <c r="A25" s="15" t="s">
        <v>9</v>
      </c>
      <c r="B25" s="54">
        <v>44957</v>
      </c>
      <c r="C25" s="3" t="s">
        <v>51</v>
      </c>
      <c r="D25" s="4" t="s">
        <v>52</v>
      </c>
      <c r="E25" s="16">
        <v>950</v>
      </c>
      <c r="F25" s="16"/>
      <c r="G25" s="17">
        <f>IF(ISBLANK(E25),"",E25+F25)</f>
        <v>950</v>
      </c>
      <c r="H25" s="17" t="str">
        <f t="shared" si="0"/>
        <v/>
      </c>
      <c r="I25" s="17">
        <f t="shared" si="1"/>
        <v>950</v>
      </c>
    </row>
    <row r="26" spans="1:62">
      <c r="A26" s="20" t="s">
        <v>9</v>
      </c>
      <c r="B26" s="55">
        <v>44958</v>
      </c>
      <c r="C26" s="2" t="s">
        <v>53</v>
      </c>
      <c r="D26" s="21" t="s">
        <v>11</v>
      </c>
      <c r="E26" s="22">
        <v>450</v>
      </c>
      <c r="F26" s="22"/>
      <c r="G26" s="23">
        <f>IF(ISBLANK(E26),"",E26+F26)</f>
        <v>450</v>
      </c>
      <c r="H26" s="23" t="str">
        <f t="shared" si="0"/>
        <v/>
      </c>
      <c r="I26" s="23">
        <f t="shared" si="1"/>
        <v>450</v>
      </c>
    </row>
    <row r="27" spans="1:62">
      <c r="A27" s="15" t="s">
        <v>27</v>
      </c>
      <c r="B27" s="54">
        <v>44959</v>
      </c>
      <c r="C27" s="3" t="s">
        <v>54</v>
      </c>
      <c r="D27" s="4" t="s">
        <v>37</v>
      </c>
      <c r="E27" s="16">
        <v>180</v>
      </c>
      <c r="F27" s="16">
        <f>IF(ISBLANK(E27),"",E27*0.24)</f>
        <v>43.199999999999996</v>
      </c>
      <c r="G27" s="17">
        <f>IF(ISBLANK(E27),"",E27+F27)</f>
        <v>223.2</v>
      </c>
      <c r="H27" s="17">
        <f t="shared" si="0"/>
        <v>180</v>
      </c>
      <c r="I27" s="17" t="str">
        <f t="shared" si="1"/>
        <v/>
      </c>
    </row>
    <row r="28" spans="1:62">
      <c r="A28" s="6" t="s">
        <v>27</v>
      </c>
      <c r="B28" s="55">
        <v>44961</v>
      </c>
      <c r="C28" s="2" t="s">
        <v>55</v>
      </c>
      <c r="D28" s="2" t="s">
        <v>48</v>
      </c>
      <c r="E28" s="22">
        <v>150</v>
      </c>
      <c r="F28" s="22">
        <f>IF(ISBLANK(E28),"",E28*0.24)</f>
        <v>36</v>
      </c>
      <c r="G28" s="23">
        <f>IF(ISBLANK(E28),"",E28+F28)</f>
        <v>186</v>
      </c>
      <c r="H28" s="23">
        <f t="shared" si="0"/>
        <v>150</v>
      </c>
      <c r="I28" s="23" t="str">
        <f t="shared" si="1"/>
        <v/>
      </c>
      <c r="BH28"/>
      <c r="BI28"/>
      <c r="BJ28"/>
    </row>
    <row r="29" spans="1:62">
      <c r="A29" s="15" t="s">
        <v>9</v>
      </c>
      <c r="B29" s="54">
        <v>44962</v>
      </c>
      <c r="C29" s="3" t="s">
        <v>56</v>
      </c>
      <c r="D29" t="s">
        <v>14</v>
      </c>
      <c r="E29" s="16">
        <v>200</v>
      </c>
      <c r="F29" s="16">
        <f>IF(ISBLANK(E29),"",E29*0.24)</f>
        <v>48</v>
      </c>
      <c r="G29" s="17">
        <f>IF(ISBLANK(E29),"",E29+F29)</f>
        <v>248</v>
      </c>
      <c r="H29" s="17" t="str">
        <f t="shared" si="0"/>
        <v/>
      </c>
      <c r="I29" s="17">
        <f t="shared" si="1"/>
        <v>200</v>
      </c>
    </row>
    <row r="30" spans="1:62">
      <c r="A30" s="6" t="s">
        <v>27</v>
      </c>
      <c r="B30" s="55">
        <v>44963</v>
      </c>
      <c r="C30" s="2" t="s">
        <v>57</v>
      </c>
      <c r="D30" s="2" t="s">
        <v>48</v>
      </c>
      <c r="E30" s="22">
        <v>150</v>
      </c>
      <c r="F30" s="22">
        <f>IF(ISBLANK(E30),"",E30*0.24)</f>
        <v>36</v>
      </c>
      <c r="G30" s="23">
        <f>IF(ISBLANK(E30),"",E30+F30)</f>
        <v>186</v>
      </c>
      <c r="H30" s="23">
        <f t="shared" si="0"/>
        <v>150</v>
      </c>
      <c r="I30" s="23" t="str">
        <f t="shared" si="1"/>
        <v/>
      </c>
    </row>
    <row r="31" spans="1:62">
      <c r="A31" s="15" t="s">
        <v>27</v>
      </c>
      <c r="B31" s="54">
        <v>44964</v>
      </c>
      <c r="C31" s="3" t="s">
        <v>58</v>
      </c>
      <c r="D31" s="4" t="s">
        <v>33</v>
      </c>
      <c r="E31" s="16">
        <v>200</v>
      </c>
      <c r="F31" s="16">
        <f>IF(ISBLANK(E31),"",E31*0.24)</f>
        <v>48</v>
      </c>
      <c r="G31" s="17">
        <f>IF(ISBLANK(E31),"",E31+F31)</f>
        <v>248</v>
      </c>
      <c r="H31" s="17">
        <f t="shared" si="0"/>
        <v>200</v>
      </c>
      <c r="I31" s="17" t="str">
        <f t="shared" si="1"/>
        <v/>
      </c>
    </row>
    <row r="32" spans="1:62">
      <c r="A32" s="20" t="s">
        <v>27</v>
      </c>
      <c r="B32" s="55">
        <v>44965</v>
      </c>
      <c r="C32" s="2" t="s">
        <v>59</v>
      </c>
      <c r="D32" s="21" t="s">
        <v>31</v>
      </c>
      <c r="E32" s="22">
        <v>300</v>
      </c>
      <c r="F32" s="22">
        <f>IF(ISBLANK(E32),"",E32*0.24)</f>
        <v>72</v>
      </c>
      <c r="G32" s="23">
        <f>IF(ISBLANK(E32),"",E32+F32)</f>
        <v>372</v>
      </c>
      <c r="H32" s="23">
        <f t="shared" si="0"/>
        <v>300</v>
      </c>
      <c r="I32" s="23" t="str">
        <f t="shared" si="1"/>
        <v/>
      </c>
    </row>
    <row r="33" spans="1:9">
      <c r="A33" s="15" t="s">
        <v>9</v>
      </c>
      <c r="B33" s="54">
        <v>44966</v>
      </c>
      <c r="C33" s="3" t="s">
        <v>60</v>
      </c>
      <c r="D33" s="4" t="s">
        <v>26</v>
      </c>
      <c r="E33" s="16">
        <v>80</v>
      </c>
      <c r="F33" s="16">
        <f>IF(ISBLANK(E33),"",E33*0.24)</f>
        <v>19.2</v>
      </c>
      <c r="G33" s="17">
        <f>IF(ISBLANK(E33),"",E33+F33)</f>
        <v>99.2</v>
      </c>
      <c r="H33" s="17" t="str">
        <f t="shared" si="0"/>
        <v/>
      </c>
      <c r="I33" s="17">
        <f t="shared" si="1"/>
        <v>80</v>
      </c>
    </row>
    <row r="34" spans="1:9">
      <c r="A34" s="6" t="s">
        <v>27</v>
      </c>
      <c r="B34" s="55">
        <v>44966</v>
      </c>
      <c r="C34" s="2" t="s">
        <v>61</v>
      </c>
      <c r="D34" s="2" t="s">
        <v>48</v>
      </c>
      <c r="E34" s="22">
        <v>150</v>
      </c>
      <c r="F34" s="22">
        <f>IF(ISBLANK(E34),"",E34*0.24)</f>
        <v>36</v>
      </c>
      <c r="G34" s="23">
        <f>IF(ISBLANK(E34),"",E34+F34)</f>
        <v>186</v>
      </c>
      <c r="H34" s="23">
        <f t="shared" si="0"/>
        <v>150</v>
      </c>
      <c r="I34" s="23" t="str">
        <f t="shared" si="1"/>
        <v/>
      </c>
    </row>
    <row r="35" spans="1:9">
      <c r="A35" s="15" t="s">
        <v>27</v>
      </c>
      <c r="B35" s="54">
        <v>44967</v>
      </c>
      <c r="C35" s="3" t="s">
        <v>62</v>
      </c>
      <c r="D35" s="4" t="s">
        <v>33</v>
      </c>
      <c r="E35" s="16">
        <v>200</v>
      </c>
      <c r="F35" s="16">
        <f>IF(ISBLANK(E35),"",E35*0.24)</f>
        <v>48</v>
      </c>
      <c r="G35" s="17">
        <f>IF(ISBLANK(E35),"",E35+F35)</f>
        <v>248</v>
      </c>
      <c r="H35" s="17">
        <f t="shared" si="0"/>
        <v>200</v>
      </c>
      <c r="I35" s="17" t="str">
        <f t="shared" si="1"/>
        <v/>
      </c>
    </row>
    <row r="36" spans="1:9">
      <c r="A36" s="6" t="s">
        <v>27</v>
      </c>
      <c r="B36" s="55">
        <v>44969</v>
      </c>
      <c r="C36" s="2" t="s">
        <v>63</v>
      </c>
      <c r="D36" s="2" t="s">
        <v>48</v>
      </c>
      <c r="E36" s="22">
        <v>150</v>
      </c>
      <c r="F36" s="22">
        <f>IF(ISBLANK(E36),"",E36*0.24)</f>
        <v>36</v>
      </c>
      <c r="G36" s="23">
        <f>IF(ISBLANK(E36),"",E36+F36)</f>
        <v>186</v>
      </c>
      <c r="H36" s="23">
        <f t="shared" si="0"/>
        <v>150</v>
      </c>
      <c r="I36" s="23" t="str">
        <f t="shared" si="1"/>
        <v/>
      </c>
    </row>
    <row r="37" spans="1:9">
      <c r="A37" s="15" t="s">
        <v>27</v>
      </c>
      <c r="B37" s="54">
        <v>44970</v>
      </c>
      <c r="C37" s="3" t="s">
        <v>64</v>
      </c>
      <c r="D37" s="4" t="s">
        <v>33</v>
      </c>
      <c r="E37" s="16">
        <v>205</v>
      </c>
      <c r="F37" s="16">
        <f>IF(ISBLANK(E37),"",E37*0.24)</f>
        <v>49.199999999999996</v>
      </c>
      <c r="G37" s="17">
        <f>IF(ISBLANK(E37),"",E37+F37)</f>
        <v>254.2</v>
      </c>
      <c r="H37" s="17">
        <f t="shared" si="0"/>
        <v>205</v>
      </c>
      <c r="I37" s="17" t="str">
        <f t="shared" si="1"/>
        <v/>
      </c>
    </row>
    <row r="38" spans="1:9">
      <c r="A38" s="6" t="s">
        <v>27</v>
      </c>
      <c r="B38" s="55">
        <v>44970</v>
      </c>
      <c r="C38" s="2" t="s">
        <v>65</v>
      </c>
      <c r="D38" s="2" t="s">
        <v>48</v>
      </c>
      <c r="E38" s="22">
        <v>150</v>
      </c>
      <c r="F38" s="22">
        <f>IF(ISBLANK(E38),"",E38*0.24)</f>
        <v>36</v>
      </c>
      <c r="G38" s="23">
        <f>IF(ISBLANK(E38),"",E38+F38)</f>
        <v>186</v>
      </c>
      <c r="H38" s="23">
        <f t="shared" si="0"/>
        <v>150</v>
      </c>
      <c r="I38" s="23" t="str">
        <f t="shared" si="1"/>
        <v/>
      </c>
    </row>
    <row r="39" spans="1:9">
      <c r="A39" s="15" t="s">
        <v>27</v>
      </c>
      <c r="B39" s="54">
        <v>44971</v>
      </c>
      <c r="C39" s="3" t="s">
        <v>66</v>
      </c>
      <c r="D39" s="4" t="s">
        <v>37</v>
      </c>
      <c r="E39" s="16">
        <v>105</v>
      </c>
      <c r="F39" s="16">
        <f>IF(ISBLANK(E39),"",E39*0.24)</f>
        <v>25.2</v>
      </c>
      <c r="G39" s="17">
        <f>IF(ISBLANK(E39),"",E39+F39)</f>
        <v>130.19999999999999</v>
      </c>
      <c r="H39" s="17">
        <f t="shared" si="0"/>
        <v>105</v>
      </c>
      <c r="I39" s="17" t="str">
        <f t="shared" si="1"/>
        <v/>
      </c>
    </row>
    <row r="40" spans="1:9">
      <c r="A40" s="20" t="s">
        <v>9</v>
      </c>
      <c r="B40" s="55">
        <v>44972</v>
      </c>
      <c r="C40" s="2" t="s">
        <v>67</v>
      </c>
      <c r="D40" s="21" t="s">
        <v>16</v>
      </c>
      <c r="E40" s="22">
        <v>140</v>
      </c>
      <c r="F40" s="22">
        <f>IF(ISBLANK(E40),"",E40*0.24)</f>
        <v>33.6</v>
      </c>
      <c r="G40" s="23">
        <f>IF(ISBLANK(E40),"",E40+F40)</f>
        <v>173.6</v>
      </c>
      <c r="H40" s="23" t="str">
        <f t="shared" si="0"/>
        <v/>
      </c>
      <c r="I40" s="23">
        <f t="shared" si="1"/>
        <v>140</v>
      </c>
    </row>
    <row r="41" spans="1:9">
      <c r="A41" s="15" t="s">
        <v>27</v>
      </c>
      <c r="B41" s="54">
        <v>44972</v>
      </c>
      <c r="C41" s="3" t="s">
        <v>68</v>
      </c>
      <c r="D41" s="4" t="s">
        <v>37</v>
      </c>
      <c r="E41" s="16">
        <v>120</v>
      </c>
      <c r="F41" s="16">
        <f>IF(ISBLANK(E41),"",E41*0.24)</f>
        <v>28.799999999999997</v>
      </c>
      <c r="G41" s="17">
        <f>IF(ISBLANK(E41),"",E41+F41)</f>
        <v>148.80000000000001</v>
      </c>
      <c r="H41" s="17">
        <f t="shared" si="0"/>
        <v>120</v>
      </c>
      <c r="I41" s="17" t="str">
        <f t="shared" si="1"/>
        <v/>
      </c>
    </row>
    <row r="42" spans="1:9">
      <c r="A42" s="20" t="s">
        <v>27</v>
      </c>
      <c r="B42" s="55">
        <v>44972</v>
      </c>
      <c r="C42" s="2" t="s">
        <v>69</v>
      </c>
      <c r="D42" s="21" t="s">
        <v>35</v>
      </c>
      <c r="E42" s="22">
        <v>350</v>
      </c>
      <c r="F42" s="22">
        <f>IF(ISBLANK(E42),"",E42*0.24)</f>
        <v>84</v>
      </c>
      <c r="G42" s="23">
        <f>IF(ISBLANK(E42),"",E42+F42)</f>
        <v>434</v>
      </c>
      <c r="H42" s="23">
        <f t="shared" si="0"/>
        <v>350</v>
      </c>
      <c r="I42" s="23" t="str">
        <f t="shared" si="1"/>
        <v/>
      </c>
    </row>
    <row r="43" spans="1:9">
      <c r="A43" s="15" t="s">
        <v>9</v>
      </c>
      <c r="B43" s="54">
        <v>44973</v>
      </c>
      <c r="C43" s="3" t="s">
        <v>70</v>
      </c>
      <c r="D43" s="4" t="s">
        <v>21</v>
      </c>
      <c r="E43" s="16">
        <v>90</v>
      </c>
      <c r="F43" s="16">
        <f>IF(ISBLANK(E43),"",E43*0.24)</f>
        <v>21.599999999999998</v>
      </c>
      <c r="G43" s="17">
        <f>IF(ISBLANK(E43),"",E43+F43)</f>
        <v>111.6</v>
      </c>
      <c r="H43" s="17" t="str">
        <f t="shared" si="0"/>
        <v/>
      </c>
      <c r="I43" s="17">
        <f t="shared" si="1"/>
        <v>90</v>
      </c>
    </row>
    <row r="44" spans="1:9">
      <c r="A44" s="20" t="s">
        <v>27</v>
      </c>
      <c r="B44" s="55">
        <v>44974</v>
      </c>
      <c r="C44" s="2" t="s">
        <v>71</v>
      </c>
      <c r="D44" s="21" t="s">
        <v>35</v>
      </c>
      <c r="E44" s="22">
        <v>300</v>
      </c>
      <c r="F44" s="22">
        <f>IF(ISBLANK(E44),"",E44*0.24)</f>
        <v>72</v>
      </c>
      <c r="G44" s="23">
        <f>IF(ISBLANK(E44),"",E44+F44)</f>
        <v>372</v>
      </c>
      <c r="H44" s="23">
        <f t="shared" si="0"/>
        <v>300</v>
      </c>
      <c r="I44" s="23" t="str">
        <f t="shared" si="1"/>
        <v/>
      </c>
    </row>
    <row r="45" spans="1:9">
      <c r="A45" s="15" t="s">
        <v>27</v>
      </c>
      <c r="B45" s="54">
        <v>44975</v>
      </c>
      <c r="C45" s="3" t="s">
        <v>72</v>
      </c>
      <c r="D45" s="4" t="s">
        <v>37</v>
      </c>
      <c r="E45" s="16">
        <v>100</v>
      </c>
      <c r="F45" s="16">
        <f>IF(ISBLANK(E45),"",E45*0.24)</f>
        <v>24</v>
      </c>
      <c r="G45" s="17">
        <f>IF(ISBLANK(E45),"",E45+F45)</f>
        <v>124</v>
      </c>
      <c r="H45" s="17">
        <f t="shared" si="0"/>
        <v>100</v>
      </c>
      <c r="I45" s="17" t="str">
        <f t="shared" si="1"/>
        <v/>
      </c>
    </row>
    <row r="46" spans="1:9">
      <c r="A46" s="20" t="s">
        <v>27</v>
      </c>
      <c r="B46" s="55">
        <v>44976</v>
      </c>
      <c r="C46" s="2" t="s">
        <v>73</v>
      </c>
      <c r="D46" s="21" t="s">
        <v>31</v>
      </c>
      <c r="E46" s="22">
        <v>200</v>
      </c>
      <c r="F46" s="22">
        <f>IF(ISBLANK(E46),"",E46*0.24)</f>
        <v>48</v>
      </c>
      <c r="G46" s="23">
        <f>IF(ISBLANK(E46),"",E46+F46)</f>
        <v>248</v>
      </c>
      <c r="H46" s="23">
        <f t="shared" si="0"/>
        <v>200</v>
      </c>
      <c r="I46" s="23" t="str">
        <f t="shared" si="1"/>
        <v/>
      </c>
    </row>
    <row r="47" spans="1:9">
      <c r="A47" s="15" t="s">
        <v>27</v>
      </c>
      <c r="B47" s="54">
        <v>44977</v>
      </c>
      <c r="C47" s="3" t="s">
        <v>74</v>
      </c>
      <c r="D47" s="4" t="s">
        <v>29</v>
      </c>
      <c r="E47" s="16">
        <v>200</v>
      </c>
      <c r="F47" s="16">
        <f>IF(ISBLANK(E47),"",E47*0.24)</f>
        <v>48</v>
      </c>
      <c r="G47" s="17">
        <f>IF(ISBLANK(E47),"",E47+F47)</f>
        <v>248</v>
      </c>
      <c r="H47" s="17">
        <f t="shared" si="0"/>
        <v>200</v>
      </c>
      <c r="I47" s="17" t="str">
        <f t="shared" si="1"/>
        <v/>
      </c>
    </row>
    <row r="48" spans="1:9">
      <c r="A48" s="20" t="s">
        <v>27</v>
      </c>
      <c r="B48" s="55">
        <v>44981</v>
      </c>
      <c r="C48" s="2" t="s">
        <v>75</v>
      </c>
      <c r="D48" s="21" t="s">
        <v>31</v>
      </c>
      <c r="E48" s="22">
        <v>250</v>
      </c>
      <c r="F48" s="22">
        <f>IF(ISBLANK(E48),"",E48*0.24)</f>
        <v>60</v>
      </c>
      <c r="G48" s="23">
        <f>IF(ISBLANK(E48),"",E48+F48)</f>
        <v>310</v>
      </c>
      <c r="H48" s="23">
        <f t="shared" si="0"/>
        <v>250</v>
      </c>
      <c r="I48" s="23" t="str">
        <f t="shared" si="1"/>
        <v/>
      </c>
    </row>
    <row r="49" spans="1:9">
      <c r="A49" s="15" t="s">
        <v>27</v>
      </c>
      <c r="B49" s="54">
        <v>44982</v>
      </c>
      <c r="C49" s="3" t="s">
        <v>76</v>
      </c>
      <c r="D49" s="4" t="s">
        <v>37</v>
      </c>
      <c r="E49" s="16">
        <v>80</v>
      </c>
      <c r="F49" s="16">
        <f>IF(ISBLANK(E49),"",E49*0.24)</f>
        <v>19.2</v>
      </c>
      <c r="G49" s="17">
        <f>IF(ISBLANK(E49),"",E49+F49)</f>
        <v>99.2</v>
      </c>
      <c r="H49" s="17">
        <f t="shared" si="0"/>
        <v>80</v>
      </c>
      <c r="I49" s="17" t="str">
        <f t="shared" si="1"/>
        <v/>
      </c>
    </row>
    <row r="50" spans="1:9">
      <c r="A50" s="20" t="s">
        <v>9</v>
      </c>
      <c r="B50" s="55">
        <v>44985</v>
      </c>
      <c r="C50" s="2" t="s">
        <v>77</v>
      </c>
      <c r="D50" s="21" t="s">
        <v>52</v>
      </c>
      <c r="E50" s="22">
        <v>950</v>
      </c>
      <c r="F50" s="22"/>
      <c r="G50" s="23">
        <f>IF(ISBLANK(E50),"",E50+F50)</f>
        <v>950</v>
      </c>
      <c r="H50" s="23" t="str">
        <f t="shared" si="0"/>
        <v/>
      </c>
      <c r="I50" s="23">
        <f t="shared" si="1"/>
        <v>950</v>
      </c>
    </row>
    <row r="51" spans="1:9">
      <c r="A51" s="15" t="s">
        <v>9</v>
      </c>
      <c r="B51" s="54">
        <v>44986</v>
      </c>
      <c r="C51" s="3" t="s">
        <v>78</v>
      </c>
      <c r="D51" s="4" t="s">
        <v>11</v>
      </c>
      <c r="E51" s="16">
        <v>450</v>
      </c>
      <c r="F51" s="16"/>
      <c r="G51" s="17">
        <f>IF(ISBLANK(E51),"",E51+F51)</f>
        <v>450</v>
      </c>
      <c r="H51" s="17" t="str">
        <f t="shared" si="0"/>
        <v/>
      </c>
      <c r="I51" s="17">
        <f t="shared" si="1"/>
        <v>450</v>
      </c>
    </row>
    <row r="52" spans="1:9">
      <c r="A52" s="20" t="s">
        <v>9</v>
      </c>
      <c r="B52" s="55">
        <v>44987</v>
      </c>
      <c r="C52" s="2" t="s">
        <v>79</v>
      </c>
      <c r="D52" s="21" t="s">
        <v>14</v>
      </c>
      <c r="E52" s="22">
        <v>120</v>
      </c>
      <c r="F52" s="22">
        <f>IF(ISBLANK(E52),"",E52*0.24)</f>
        <v>28.799999999999997</v>
      </c>
      <c r="G52" s="23">
        <f>IF(ISBLANK(E52),"",E52+F52)</f>
        <v>148.80000000000001</v>
      </c>
      <c r="H52" s="23" t="str">
        <f t="shared" si="0"/>
        <v/>
      </c>
      <c r="I52" s="23">
        <f t="shared" si="1"/>
        <v>120</v>
      </c>
    </row>
    <row r="53" spans="1:9">
      <c r="A53" s="15" t="s">
        <v>27</v>
      </c>
      <c r="B53" s="54">
        <v>44989</v>
      </c>
      <c r="C53" s="3" t="s">
        <v>80</v>
      </c>
      <c r="D53" s="4" t="s">
        <v>37</v>
      </c>
      <c r="E53" s="16">
        <v>120</v>
      </c>
      <c r="F53" s="16">
        <f>IF(ISBLANK(E53),"",E53*0.24)</f>
        <v>28.799999999999997</v>
      </c>
      <c r="G53" s="17">
        <f>IF(ISBLANK(E53),"",E53+F53)</f>
        <v>148.80000000000001</v>
      </c>
      <c r="H53" s="17">
        <f t="shared" si="0"/>
        <v>120</v>
      </c>
      <c r="I53" s="17" t="str">
        <f t="shared" si="1"/>
        <v/>
      </c>
    </row>
    <row r="54" spans="1:9">
      <c r="A54" s="20" t="s">
        <v>27</v>
      </c>
      <c r="B54" s="55">
        <v>44991</v>
      </c>
      <c r="C54" s="2" t="s">
        <v>81</v>
      </c>
      <c r="D54" s="21" t="s">
        <v>35</v>
      </c>
      <c r="E54" s="22">
        <v>500</v>
      </c>
      <c r="F54" s="22">
        <f>IF(ISBLANK(E54),"",E54*0.24)</f>
        <v>120</v>
      </c>
      <c r="G54" s="23">
        <f>IF(ISBLANK(E54),"",E54+F54)</f>
        <v>620</v>
      </c>
      <c r="H54" s="23">
        <f t="shared" si="0"/>
        <v>500</v>
      </c>
      <c r="I54" s="23" t="str">
        <f t="shared" si="1"/>
        <v/>
      </c>
    </row>
    <row r="55" spans="1:9">
      <c r="A55" s="5" t="s">
        <v>27</v>
      </c>
      <c r="B55" s="54">
        <v>44991</v>
      </c>
      <c r="C55" s="3" t="s">
        <v>82</v>
      </c>
      <c r="D55" s="4" t="s">
        <v>40</v>
      </c>
      <c r="E55" s="16">
        <v>60</v>
      </c>
      <c r="F55" s="16">
        <f>IF(ISBLANK(E55),"",E55*0.24)</f>
        <v>14.399999999999999</v>
      </c>
      <c r="G55" s="17">
        <f>IF(ISBLANK(E55),"",E55+F55)</f>
        <v>74.400000000000006</v>
      </c>
      <c r="H55" s="17">
        <f t="shared" si="0"/>
        <v>60</v>
      </c>
      <c r="I55" s="17" t="str">
        <f t="shared" si="1"/>
        <v/>
      </c>
    </row>
    <row r="56" spans="1:9">
      <c r="A56" s="20" t="s">
        <v>9</v>
      </c>
      <c r="B56" s="55">
        <v>44995</v>
      </c>
      <c r="C56" s="2" t="s">
        <v>83</v>
      </c>
      <c r="D56" s="21" t="s">
        <v>84</v>
      </c>
      <c r="E56" s="29">
        <v>1000</v>
      </c>
      <c r="F56" s="22"/>
      <c r="G56" s="23">
        <f>IF(ISBLANK(E56),"",E56+F56)</f>
        <v>1000</v>
      </c>
      <c r="H56" s="23" t="str">
        <f t="shared" si="0"/>
        <v/>
      </c>
      <c r="I56" s="23">
        <f t="shared" si="1"/>
        <v>1000</v>
      </c>
    </row>
    <row r="57" spans="1:9">
      <c r="A57" s="15" t="s">
        <v>9</v>
      </c>
      <c r="B57" s="54">
        <v>44996</v>
      </c>
      <c r="C57" s="3" t="s">
        <v>85</v>
      </c>
      <c r="D57" s="4" t="s">
        <v>86</v>
      </c>
      <c r="E57" s="16">
        <v>225</v>
      </c>
      <c r="F57" s="16"/>
      <c r="G57" s="17">
        <f>IF(ISBLANK(E57),"",E57+F57)</f>
        <v>225</v>
      </c>
      <c r="H57" s="17" t="str">
        <f t="shared" si="0"/>
        <v/>
      </c>
      <c r="I57" s="17">
        <f t="shared" si="1"/>
        <v>225</v>
      </c>
    </row>
    <row r="58" spans="1:9">
      <c r="A58" s="20" t="s">
        <v>27</v>
      </c>
      <c r="B58" s="55">
        <v>44999</v>
      </c>
      <c r="C58" s="2" t="s">
        <v>87</v>
      </c>
      <c r="D58" s="21" t="s">
        <v>31</v>
      </c>
      <c r="E58" s="22">
        <v>450</v>
      </c>
      <c r="F58" s="22">
        <f>IF(ISBLANK(E58),"",E58*0.24)</f>
        <v>108</v>
      </c>
      <c r="G58" s="23">
        <f>IF(ISBLANK(E58),"",E58+F58)</f>
        <v>558</v>
      </c>
      <c r="H58" s="23">
        <f t="shared" si="0"/>
        <v>450</v>
      </c>
      <c r="I58" s="23" t="str">
        <f t="shared" si="1"/>
        <v/>
      </c>
    </row>
    <row r="59" spans="1:9">
      <c r="A59" s="15" t="s">
        <v>27</v>
      </c>
      <c r="B59" s="54">
        <v>45000</v>
      </c>
      <c r="C59" s="3" t="s">
        <v>88</v>
      </c>
      <c r="D59" s="4" t="s">
        <v>37</v>
      </c>
      <c r="E59" s="16">
        <v>140</v>
      </c>
      <c r="F59" s="16">
        <f>IF(ISBLANK(E59),"",E59*0.24)</f>
        <v>33.6</v>
      </c>
      <c r="G59" s="17">
        <f>IF(ISBLANK(E59),"",E59+F59)</f>
        <v>173.6</v>
      </c>
      <c r="H59" s="17">
        <f t="shared" si="0"/>
        <v>140</v>
      </c>
      <c r="I59" s="17" t="str">
        <f t="shared" si="1"/>
        <v/>
      </c>
    </row>
    <row r="60" spans="1:9">
      <c r="A60" s="20" t="s">
        <v>27</v>
      </c>
      <c r="B60" s="55">
        <v>45001</v>
      </c>
      <c r="C60" s="2" t="s">
        <v>89</v>
      </c>
      <c r="D60" s="21" t="s">
        <v>35</v>
      </c>
      <c r="E60" s="22">
        <v>600</v>
      </c>
      <c r="F60" s="22">
        <f>IF(ISBLANK(E60),"",E60*0.24)</f>
        <v>144</v>
      </c>
      <c r="G60" s="23">
        <f>IF(ISBLANK(E60),"",E60+F60)</f>
        <v>744</v>
      </c>
      <c r="H60" s="23">
        <f t="shared" si="0"/>
        <v>600</v>
      </c>
      <c r="I60" s="23" t="str">
        <f t="shared" si="1"/>
        <v/>
      </c>
    </row>
    <row r="61" spans="1:9">
      <c r="A61" s="15" t="s">
        <v>9</v>
      </c>
      <c r="B61" s="54">
        <v>45001</v>
      </c>
      <c r="C61" s="3" t="s">
        <v>90</v>
      </c>
      <c r="D61" s="4" t="s">
        <v>21</v>
      </c>
      <c r="E61" s="16">
        <v>120</v>
      </c>
      <c r="F61" s="16">
        <f>IF(ISBLANK(E61),"",E61*0.24)</f>
        <v>28.799999999999997</v>
      </c>
      <c r="G61" s="17">
        <f>IF(ISBLANK(E61),"",E61+F61)</f>
        <v>148.80000000000001</v>
      </c>
      <c r="H61" s="17" t="str">
        <f t="shared" si="0"/>
        <v/>
      </c>
      <c r="I61" s="17">
        <f t="shared" si="1"/>
        <v>120</v>
      </c>
    </row>
    <row r="62" spans="1:9">
      <c r="A62" s="20" t="s">
        <v>27</v>
      </c>
      <c r="B62" s="55">
        <v>45002</v>
      </c>
      <c r="C62" s="2" t="s">
        <v>91</v>
      </c>
      <c r="D62" s="21" t="s">
        <v>31</v>
      </c>
      <c r="E62" s="22">
        <v>400</v>
      </c>
      <c r="F62" s="22">
        <f>IF(ISBLANK(E62),"",E62*0.24)</f>
        <v>96</v>
      </c>
      <c r="G62" s="23">
        <f>IF(ISBLANK(E62),"",E62+F62)</f>
        <v>496</v>
      </c>
      <c r="H62" s="23">
        <f t="shared" si="0"/>
        <v>400</v>
      </c>
      <c r="I62" s="23" t="str">
        <f t="shared" si="1"/>
        <v/>
      </c>
    </row>
    <row r="63" spans="1:9">
      <c r="A63" s="15" t="s">
        <v>9</v>
      </c>
      <c r="B63" s="54">
        <v>45003</v>
      </c>
      <c r="C63" s="3" t="s">
        <v>92</v>
      </c>
      <c r="D63" s="4" t="s">
        <v>14</v>
      </c>
      <c r="E63" s="16">
        <v>225</v>
      </c>
      <c r="F63" s="16">
        <f>IF(ISBLANK(E63),"",E63*0.24)</f>
        <v>54</v>
      </c>
      <c r="G63" s="17">
        <f>IF(ISBLANK(E63),"",E63+F63)</f>
        <v>279</v>
      </c>
      <c r="H63" s="17" t="str">
        <f t="shared" si="0"/>
        <v/>
      </c>
      <c r="I63" s="17">
        <f t="shared" si="1"/>
        <v>225</v>
      </c>
    </row>
    <row r="64" spans="1:9">
      <c r="A64" s="6" t="s">
        <v>27</v>
      </c>
      <c r="B64" s="55">
        <v>45004</v>
      </c>
      <c r="C64" s="2" t="s">
        <v>93</v>
      </c>
      <c r="D64" s="2" t="s">
        <v>48</v>
      </c>
      <c r="E64" s="22">
        <v>200</v>
      </c>
      <c r="F64" s="22">
        <f>IF(ISBLANK(E64),"",E64*0.24)</f>
        <v>48</v>
      </c>
      <c r="G64" s="23">
        <f>IF(ISBLANK(E64),"",E64+F64)</f>
        <v>248</v>
      </c>
      <c r="H64" s="23">
        <f t="shared" si="0"/>
        <v>200</v>
      </c>
      <c r="I64" s="23" t="str">
        <f t="shared" si="1"/>
        <v/>
      </c>
    </row>
    <row r="65" spans="1:9">
      <c r="A65" s="15" t="s">
        <v>27</v>
      </c>
      <c r="B65" s="54">
        <v>45006</v>
      </c>
      <c r="C65" s="3" t="s">
        <v>94</v>
      </c>
      <c r="D65" s="4" t="s">
        <v>33</v>
      </c>
      <c r="E65" s="16">
        <v>180</v>
      </c>
      <c r="F65" s="16">
        <f>IF(ISBLANK(E65),"",E65*0.24)</f>
        <v>43.199999999999996</v>
      </c>
      <c r="G65" s="17">
        <f>IF(ISBLANK(E65),"",E65+F65)</f>
        <v>223.2</v>
      </c>
      <c r="H65" s="17">
        <f t="shared" si="0"/>
        <v>180</v>
      </c>
      <c r="I65" s="17" t="str">
        <f t="shared" si="1"/>
        <v/>
      </c>
    </row>
    <row r="66" spans="1:9">
      <c r="A66" s="20" t="s">
        <v>27</v>
      </c>
      <c r="B66" s="55">
        <v>45007</v>
      </c>
      <c r="C66" s="2" t="s">
        <v>95</v>
      </c>
      <c r="D66" s="21" t="s">
        <v>35</v>
      </c>
      <c r="E66" s="22">
        <v>300</v>
      </c>
      <c r="F66" s="22">
        <f>IF(ISBLANK(E66),"",E66*0.24)</f>
        <v>72</v>
      </c>
      <c r="G66" s="23">
        <f>IF(ISBLANK(E66),"",E66+F66)</f>
        <v>372</v>
      </c>
      <c r="H66" s="23">
        <f t="shared" ref="H66:H129" si="2">IF(A66="INCOME",E66,"")</f>
        <v>300</v>
      </c>
      <c r="I66" s="23" t="str">
        <f t="shared" ref="I66:I129" si="3">IF(A66="EXPENSE",E66,"")</f>
        <v/>
      </c>
    </row>
    <row r="67" spans="1:9">
      <c r="A67" s="15" t="s">
        <v>27</v>
      </c>
      <c r="B67" s="54">
        <v>45008</v>
      </c>
      <c r="C67" s="3" t="s">
        <v>96</v>
      </c>
      <c r="D67" s="4" t="s">
        <v>29</v>
      </c>
      <c r="E67" s="16">
        <v>180</v>
      </c>
      <c r="F67" s="16">
        <f>IF(ISBLANK(E67),"",E67*0.24)</f>
        <v>43.199999999999996</v>
      </c>
      <c r="G67" s="17">
        <f>IF(ISBLANK(E67),"",E67+F67)</f>
        <v>223.2</v>
      </c>
      <c r="H67" s="17">
        <f t="shared" si="2"/>
        <v>180</v>
      </c>
      <c r="I67" s="17" t="str">
        <f t="shared" si="3"/>
        <v/>
      </c>
    </row>
    <row r="68" spans="1:9">
      <c r="A68" s="6" t="s">
        <v>27</v>
      </c>
      <c r="B68" s="55">
        <v>45008</v>
      </c>
      <c r="C68" s="2" t="s">
        <v>97</v>
      </c>
      <c r="D68" s="2" t="s">
        <v>48</v>
      </c>
      <c r="E68" s="22">
        <v>100</v>
      </c>
      <c r="F68" s="22">
        <f>IF(ISBLANK(E68),"",E68*0.24)</f>
        <v>24</v>
      </c>
      <c r="G68" s="23">
        <f>IF(ISBLANK(E68),"",E68+F68)</f>
        <v>124</v>
      </c>
      <c r="H68" s="23">
        <f t="shared" si="2"/>
        <v>100</v>
      </c>
      <c r="I68" s="23" t="str">
        <f t="shared" si="3"/>
        <v/>
      </c>
    </row>
    <row r="69" spans="1:9">
      <c r="A69" s="15" t="s">
        <v>27</v>
      </c>
      <c r="B69" s="54">
        <v>45009</v>
      </c>
      <c r="C69" s="3" t="s">
        <v>98</v>
      </c>
      <c r="D69" s="4" t="s">
        <v>29</v>
      </c>
      <c r="E69" s="16">
        <v>450</v>
      </c>
      <c r="F69" s="16">
        <f>IF(ISBLANK(E69),"",E69*0.24)</f>
        <v>108</v>
      </c>
      <c r="G69" s="17">
        <f>IF(ISBLANK(E69),"",E69+F69)</f>
        <v>558</v>
      </c>
      <c r="H69" s="17">
        <f t="shared" si="2"/>
        <v>450</v>
      </c>
      <c r="I69" s="17" t="str">
        <f t="shared" si="3"/>
        <v/>
      </c>
    </row>
    <row r="70" spans="1:9">
      <c r="A70" s="20" t="s">
        <v>27</v>
      </c>
      <c r="B70" s="55">
        <v>45009</v>
      </c>
      <c r="C70" s="2" t="s">
        <v>99</v>
      </c>
      <c r="D70" s="21" t="s">
        <v>35</v>
      </c>
      <c r="E70" s="22">
        <v>350</v>
      </c>
      <c r="F70" s="22">
        <f>IF(ISBLANK(E70),"",E70*0.24)</f>
        <v>84</v>
      </c>
      <c r="G70" s="23">
        <f>IF(ISBLANK(E70),"",E70+F70)</f>
        <v>434</v>
      </c>
      <c r="H70" s="23">
        <f t="shared" si="2"/>
        <v>350</v>
      </c>
      <c r="I70" s="23" t="str">
        <f t="shared" si="3"/>
        <v/>
      </c>
    </row>
    <row r="71" spans="1:9">
      <c r="A71" s="15" t="s">
        <v>27</v>
      </c>
      <c r="B71" s="54">
        <v>45010</v>
      </c>
      <c r="C71" s="3" t="s">
        <v>100</v>
      </c>
      <c r="D71" s="4" t="s">
        <v>37</v>
      </c>
      <c r="E71" s="16">
        <v>140</v>
      </c>
      <c r="F71" s="16">
        <f>IF(ISBLANK(E71),"",E71*0.24)</f>
        <v>33.6</v>
      </c>
      <c r="G71" s="17">
        <f>IF(ISBLANK(E71),"",E71+F71)</f>
        <v>173.6</v>
      </c>
      <c r="H71" s="17">
        <f t="shared" si="2"/>
        <v>140</v>
      </c>
      <c r="I71" s="17" t="str">
        <f t="shared" si="3"/>
        <v/>
      </c>
    </row>
    <row r="72" spans="1:9">
      <c r="A72" s="6" t="s">
        <v>27</v>
      </c>
      <c r="B72" s="55">
        <v>45010</v>
      </c>
      <c r="C72" s="2" t="s">
        <v>101</v>
      </c>
      <c r="D72" s="2" t="s">
        <v>48</v>
      </c>
      <c r="E72" s="22">
        <v>100</v>
      </c>
      <c r="F72" s="22">
        <f>IF(ISBLANK(E72),"",E72*0.24)</f>
        <v>24</v>
      </c>
      <c r="G72" s="23">
        <f>IF(ISBLANK(E72),"",E72+F72)</f>
        <v>124</v>
      </c>
      <c r="H72" s="23">
        <f t="shared" si="2"/>
        <v>100</v>
      </c>
      <c r="I72" s="23" t="str">
        <f t="shared" si="3"/>
        <v/>
      </c>
    </row>
    <row r="73" spans="1:9">
      <c r="A73" s="15" t="s">
        <v>27</v>
      </c>
      <c r="B73" s="54">
        <v>45014</v>
      </c>
      <c r="C73" s="3" t="s">
        <v>102</v>
      </c>
      <c r="D73" s="4" t="s">
        <v>29</v>
      </c>
      <c r="E73" s="16">
        <v>466</v>
      </c>
      <c r="F73" s="16">
        <f>IF(ISBLANK(E73),"",E73*0.24)</f>
        <v>111.83999999999999</v>
      </c>
      <c r="G73" s="17">
        <f>IF(ISBLANK(E73),"",E73+F73)</f>
        <v>577.84</v>
      </c>
      <c r="H73" s="17">
        <f t="shared" si="2"/>
        <v>466</v>
      </c>
      <c r="I73" s="17" t="str">
        <f t="shared" si="3"/>
        <v/>
      </c>
    </row>
    <row r="74" spans="1:9">
      <c r="A74" s="6" t="s">
        <v>27</v>
      </c>
      <c r="B74" s="55">
        <v>45015</v>
      </c>
      <c r="C74" s="2" t="s">
        <v>103</v>
      </c>
      <c r="D74" s="2" t="s">
        <v>48</v>
      </c>
      <c r="E74" s="22">
        <v>100</v>
      </c>
      <c r="F74" s="22">
        <f>IF(ISBLANK(E74),"",E74*0.24)</f>
        <v>24</v>
      </c>
      <c r="G74" s="23">
        <f>IF(ISBLANK(E74),"",E74+F74)</f>
        <v>124</v>
      </c>
      <c r="H74" s="23">
        <f t="shared" si="2"/>
        <v>100</v>
      </c>
      <c r="I74" s="23" t="str">
        <f t="shared" si="3"/>
        <v/>
      </c>
    </row>
    <row r="75" spans="1:9">
      <c r="A75" s="15" t="s">
        <v>9</v>
      </c>
      <c r="B75" s="54">
        <v>45016</v>
      </c>
      <c r="C75" s="3" t="s">
        <v>104</v>
      </c>
      <c r="D75" s="4" t="s">
        <v>52</v>
      </c>
      <c r="E75" s="16">
        <v>950</v>
      </c>
      <c r="F75" s="16"/>
      <c r="G75" s="17">
        <f>IF(ISBLANK(E75),"",E75+F75)</f>
        <v>950</v>
      </c>
      <c r="H75" s="17" t="str">
        <f t="shared" si="2"/>
        <v/>
      </c>
      <c r="I75" s="17">
        <f t="shared" si="3"/>
        <v>950</v>
      </c>
    </row>
    <row r="76" spans="1:9">
      <c r="A76" s="20" t="s">
        <v>9</v>
      </c>
      <c r="B76" s="55">
        <v>45016</v>
      </c>
      <c r="C76" s="2" t="s">
        <v>105</v>
      </c>
      <c r="D76" s="21" t="s">
        <v>16</v>
      </c>
      <c r="E76" s="22">
        <v>190</v>
      </c>
      <c r="F76" s="22">
        <f>IF(ISBLANK(E76),"",E76*0.24)</f>
        <v>45.6</v>
      </c>
      <c r="G76" s="23">
        <f>IF(ISBLANK(E76),"",E76+F76)</f>
        <v>235.6</v>
      </c>
      <c r="H76" s="23" t="str">
        <f t="shared" si="2"/>
        <v/>
      </c>
      <c r="I76" s="23">
        <f t="shared" si="3"/>
        <v>190</v>
      </c>
    </row>
    <row r="77" spans="1:9">
      <c r="A77" s="15" t="s">
        <v>9</v>
      </c>
      <c r="B77" s="54">
        <v>45017</v>
      </c>
      <c r="C77" s="3" t="s">
        <v>106</v>
      </c>
      <c r="D77" s="4" t="s">
        <v>11</v>
      </c>
      <c r="E77" s="16">
        <v>450</v>
      </c>
      <c r="F77" s="16"/>
      <c r="G77" s="17">
        <f>IF(ISBLANK(E77),"",E77+F77)</f>
        <v>450</v>
      </c>
      <c r="H77" s="17" t="str">
        <f t="shared" si="2"/>
        <v/>
      </c>
      <c r="I77" s="17">
        <f t="shared" si="3"/>
        <v>450</v>
      </c>
    </row>
    <row r="78" spans="1:9">
      <c r="A78" s="20" t="s">
        <v>27</v>
      </c>
      <c r="B78" s="55">
        <v>45017</v>
      </c>
      <c r="C78" s="2" t="s">
        <v>107</v>
      </c>
      <c r="D78" s="21" t="s">
        <v>31</v>
      </c>
      <c r="E78" s="22">
        <v>350</v>
      </c>
      <c r="F78" s="22">
        <f>IF(ISBLANK(E78),"",E78*0.24)</f>
        <v>84</v>
      </c>
      <c r="G78" s="23">
        <f>IF(ISBLANK(E78),"",E78+F78)</f>
        <v>434</v>
      </c>
      <c r="H78" s="23">
        <f t="shared" si="2"/>
        <v>350</v>
      </c>
      <c r="I78" s="23" t="str">
        <f t="shared" si="3"/>
        <v/>
      </c>
    </row>
    <row r="79" spans="1:9">
      <c r="A79" s="15" t="s">
        <v>27</v>
      </c>
      <c r="B79" s="54">
        <v>45018</v>
      </c>
      <c r="C79" s="3" t="s">
        <v>108</v>
      </c>
      <c r="D79" s="4" t="s">
        <v>33</v>
      </c>
      <c r="E79" s="16">
        <v>200</v>
      </c>
      <c r="F79" s="16">
        <f>IF(ISBLANK(E79),"",E79*0.24)</f>
        <v>48</v>
      </c>
      <c r="G79" s="17">
        <f>IF(ISBLANK(E79),"",E79+F79)</f>
        <v>248</v>
      </c>
      <c r="H79" s="17">
        <f t="shared" si="2"/>
        <v>200</v>
      </c>
      <c r="I79" s="17" t="str">
        <f t="shared" si="3"/>
        <v/>
      </c>
    </row>
    <row r="80" spans="1:9">
      <c r="A80" s="20" t="s">
        <v>27</v>
      </c>
      <c r="B80" s="55">
        <v>45018</v>
      </c>
      <c r="C80" s="2" t="s">
        <v>109</v>
      </c>
      <c r="D80" s="21" t="s">
        <v>35</v>
      </c>
      <c r="E80" s="22">
        <v>450</v>
      </c>
      <c r="F80" s="22">
        <f>IF(ISBLANK(E80),"",E80*0.24)</f>
        <v>108</v>
      </c>
      <c r="G80" s="23">
        <f>IF(ISBLANK(E80),"",E80+F80)</f>
        <v>558</v>
      </c>
      <c r="H80" s="23">
        <f t="shared" si="2"/>
        <v>450</v>
      </c>
      <c r="I80" s="23" t="str">
        <f t="shared" si="3"/>
        <v/>
      </c>
    </row>
    <row r="81" spans="1:9">
      <c r="A81" s="15" t="s">
        <v>27</v>
      </c>
      <c r="B81" s="54">
        <v>45019</v>
      </c>
      <c r="C81" s="3" t="s">
        <v>110</v>
      </c>
      <c r="D81" s="4" t="s">
        <v>37</v>
      </c>
      <c r="E81" s="16">
        <v>200</v>
      </c>
      <c r="F81" s="16">
        <f>IF(ISBLANK(E81),"",E81*0.24)</f>
        <v>48</v>
      </c>
      <c r="G81" s="17">
        <f>IF(ISBLANK(E81),"",E81+F81)</f>
        <v>248</v>
      </c>
      <c r="H81" s="17">
        <f t="shared" si="2"/>
        <v>200</v>
      </c>
      <c r="I81" s="17" t="str">
        <f t="shared" si="3"/>
        <v/>
      </c>
    </row>
    <row r="82" spans="1:9">
      <c r="A82" s="20" t="s">
        <v>9</v>
      </c>
      <c r="B82" s="55">
        <v>45025</v>
      </c>
      <c r="C82" s="2" t="s">
        <v>111</v>
      </c>
      <c r="D82" s="21" t="s">
        <v>26</v>
      </c>
      <c r="E82" s="22">
        <v>100</v>
      </c>
      <c r="F82" s="22">
        <f>IF(ISBLANK(E82),"",E82*0.24)</f>
        <v>24</v>
      </c>
      <c r="G82" s="23">
        <f>IF(ISBLANK(E82),"",E82+F82)</f>
        <v>124</v>
      </c>
      <c r="H82" s="23" t="str">
        <f t="shared" si="2"/>
        <v/>
      </c>
      <c r="I82" s="23">
        <f t="shared" si="3"/>
        <v>100</v>
      </c>
    </row>
    <row r="83" spans="1:9">
      <c r="A83" s="15" t="s">
        <v>9</v>
      </c>
      <c r="B83" s="54">
        <v>45026</v>
      </c>
      <c r="C83" s="3" t="s">
        <v>112</v>
      </c>
      <c r="D83" s="4" t="s">
        <v>14</v>
      </c>
      <c r="E83" s="16">
        <v>125</v>
      </c>
      <c r="F83" s="16">
        <f>IF(ISBLANK(E83),"",E83*0.24)</f>
        <v>30</v>
      </c>
      <c r="G83" s="17">
        <f>IF(ISBLANK(E83),"",E83+F83)</f>
        <v>155</v>
      </c>
      <c r="H83" s="17" t="str">
        <f t="shared" si="2"/>
        <v/>
      </c>
      <c r="I83" s="17">
        <f t="shared" si="3"/>
        <v>125</v>
      </c>
    </row>
    <row r="84" spans="1:9">
      <c r="A84" s="6" t="s">
        <v>27</v>
      </c>
      <c r="B84" s="55">
        <v>45027</v>
      </c>
      <c r="C84" s="2" t="s">
        <v>113</v>
      </c>
      <c r="D84" s="2" t="s">
        <v>48</v>
      </c>
      <c r="E84" s="22">
        <v>100</v>
      </c>
      <c r="F84" s="22">
        <f>IF(ISBLANK(E84),"",E84*0.24)</f>
        <v>24</v>
      </c>
      <c r="G84" s="23">
        <f>IF(ISBLANK(E84),"",E84+F84)</f>
        <v>124</v>
      </c>
      <c r="H84" s="23">
        <f t="shared" si="2"/>
        <v>100</v>
      </c>
      <c r="I84" s="23" t="str">
        <f t="shared" si="3"/>
        <v/>
      </c>
    </row>
    <row r="85" spans="1:9">
      <c r="A85" s="15" t="s">
        <v>27</v>
      </c>
      <c r="B85" s="54">
        <v>45028</v>
      </c>
      <c r="C85" s="3" t="s">
        <v>114</v>
      </c>
      <c r="D85" s="4" t="s">
        <v>29</v>
      </c>
      <c r="E85" s="16">
        <v>350</v>
      </c>
      <c r="F85" s="16">
        <f>IF(ISBLANK(E85),"",E85*0.24)</f>
        <v>84</v>
      </c>
      <c r="G85" s="17">
        <f>IF(ISBLANK(E85),"",E85+F85)</f>
        <v>434</v>
      </c>
      <c r="H85" s="17">
        <f t="shared" si="2"/>
        <v>350</v>
      </c>
      <c r="I85" s="17" t="str">
        <f t="shared" si="3"/>
        <v/>
      </c>
    </row>
    <row r="86" spans="1:9">
      <c r="A86" s="20" t="s">
        <v>27</v>
      </c>
      <c r="B86" s="55">
        <v>45029</v>
      </c>
      <c r="C86" s="2" t="s">
        <v>115</v>
      </c>
      <c r="D86" s="21" t="s">
        <v>31</v>
      </c>
      <c r="E86" s="22">
        <v>400</v>
      </c>
      <c r="F86" s="22">
        <f>IF(ISBLANK(E86),"",E86*0.24)</f>
        <v>96</v>
      </c>
      <c r="G86" s="23">
        <f>IF(ISBLANK(E86),"",E86+F86)</f>
        <v>496</v>
      </c>
      <c r="H86" s="23">
        <f t="shared" si="2"/>
        <v>400</v>
      </c>
      <c r="I86" s="23" t="str">
        <f t="shared" si="3"/>
        <v/>
      </c>
    </row>
    <row r="87" spans="1:9">
      <c r="A87" s="15" t="s">
        <v>27</v>
      </c>
      <c r="B87" s="54">
        <v>45030</v>
      </c>
      <c r="C87" s="3" t="s">
        <v>116</v>
      </c>
      <c r="D87" s="4" t="s">
        <v>33</v>
      </c>
      <c r="E87" s="16">
        <v>250</v>
      </c>
      <c r="F87" s="16">
        <f>IF(ISBLANK(E87),"",E87*0.24)</f>
        <v>60</v>
      </c>
      <c r="G87" s="17">
        <f>IF(ISBLANK(E87),"",E87+F87)</f>
        <v>310</v>
      </c>
      <c r="H87" s="17">
        <f t="shared" si="2"/>
        <v>250</v>
      </c>
      <c r="I87" s="17" t="str">
        <f t="shared" si="3"/>
        <v/>
      </c>
    </row>
    <row r="88" spans="1:9">
      <c r="A88" s="20" t="s">
        <v>9</v>
      </c>
      <c r="B88" s="55">
        <v>45030</v>
      </c>
      <c r="C88" s="2" t="s">
        <v>117</v>
      </c>
      <c r="D88" s="21" t="s">
        <v>21</v>
      </c>
      <c r="E88" s="22">
        <v>135</v>
      </c>
      <c r="F88" s="22">
        <f>IF(ISBLANK(E88),"",E88*0.24)</f>
        <v>32.4</v>
      </c>
      <c r="G88" s="23">
        <f>IF(ISBLANK(E88),"",E88+F88)</f>
        <v>167.4</v>
      </c>
      <c r="H88" s="23" t="str">
        <f t="shared" si="2"/>
        <v/>
      </c>
      <c r="I88" s="23">
        <f t="shared" si="3"/>
        <v>135</v>
      </c>
    </row>
    <row r="89" spans="1:9">
      <c r="A89" s="15" t="s">
        <v>27</v>
      </c>
      <c r="B89" s="54">
        <v>45031</v>
      </c>
      <c r="C89" s="3" t="s">
        <v>118</v>
      </c>
      <c r="D89" s="4" t="s">
        <v>33</v>
      </c>
      <c r="E89" s="16">
        <v>220</v>
      </c>
      <c r="F89" s="16">
        <f>IF(ISBLANK(E89),"",E89*0.24)</f>
        <v>52.8</v>
      </c>
      <c r="G89" s="17">
        <f>IF(ISBLANK(E89),"",E89+F89)</f>
        <v>272.8</v>
      </c>
      <c r="H89" s="17">
        <f t="shared" si="2"/>
        <v>220</v>
      </c>
      <c r="I89" s="17" t="str">
        <f t="shared" si="3"/>
        <v/>
      </c>
    </row>
    <row r="90" spans="1:9">
      <c r="A90" s="20" t="s">
        <v>27</v>
      </c>
      <c r="B90" s="55">
        <v>45033</v>
      </c>
      <c r="C90" s="2" t="s">
        <v>119</v>
      </c>
      <c r="D90" s="21" t="s">
        <v>31</v>
      </c>
      <c r="E90" s="22">
        <v>300</v>
      </c>
      <c r="F90" s="22">
        <f>IF(ISBLANK(E90),"",E90*0.24)</f>
        <v>72</v>
      </c>
      <c r="G90" s="23">
        <f>IF(ISBLANK(E90),"",E90+F90)</f>
        <v>372</v>
      </c>
      <c r="H90" s="23">
        <f t="shared" si="2"/>
        <v>300</v>
      </c>
      <c r="I90" s="23" t="str">
        <f t="shared" si="3"/>
        <v/>
      </c>
    </row>
    <row r="91" spans="1:9">
      <c r="A91" s="15" t="s">
        <v>27</v>
      </c>
      <c r="B91" s="54">
        <v>45033</v>
      </c>
      <c r="C91" s="3" t="s">
        <v>120</v>
      </c>
      <c r="D91" s="4" t="s">
        <v>29</v>
      </c>
      <c r="E91" s="16">
        <v>400</v>
      </c>
      <c r="F91" s="16">
        <f>IF(ISBLANK(E91),"",E91*0.24)</f>
        <v>96</v>
      </c>
      <c r="G91" s="17">
        <f>IF(ISBLANK(E91),"",E91+F91)</f>
        <v>496</v>
      </c>
      <c r="H91" s="17">
        <f t="shared" si="2"/>
        <v>400</v>
      </c>
      <c r="I91" s="17" t="str">
        <f t="shared" si="3"/>
        <v/>
      </c>
    </row>
    <row r="92" spans="1:9">
      <c r="A92" s="20" t="s">
        <v>27</v>
      </c>
      <c r="B92" s="55">
        <v>45034</v>
      </c>
      <c r="C92" s="2" t="s">
        <v>121</v>
      </c>
      <c r="D92" s="21" t="s">
        <v>35</v>
      </c>
      <c r="E92" s="22">
        <v>320</v>
      </c>
      <c r="F92" s="22">
        <f>IF(ISBLANK(E92),"",E92*0.24)</f>
        <v>76.8</v>
      </c>
      <c r="G92" s="23">
        <f>IF(ISBLANK(E92),"",E92+F92)</f>
        <v>396.8</v>
      </c>
      <c r="H92" s="23">
        <f t="shared" si="2"/>
        <v>320</v>
      </c>
      <c r="I92" s="23" t="str">
        <f t="shared" si="3"/>
        <v/>
      </c>
    </row>
    <row r="93" spans="1:9">
      <c r="A93" s="15" t="s">
        <v>9</v>
      </c>
      <c r="B93" s="54">
        <v>45034</v>
      </c>
      <c r="C93" s="3" t="s">
        <v>122</v>
      </c>
      <c r="D93" s="4" t="s">
        <v>24</v>
      </c>
      <c r="E93" s="16">
        <v>225</v>
      </c>
      <c r="F93" s="16">
        <f>IF(ISBLANK(E93),"",E93*0.24)</f>
        <v>54</v>
      </c>
      <c r="G93" s="17">
        <f>IF(ISBLANK(E93),"",E93+F93)</f>
        <v>279</v>
      </c>
      <c r="H93" s="17" t="str">
        <f t="shared" si="2"/>
        <v/>
      </c>
      <c r="I93" s="17">
        <f t="shared" si="3"/>
        <v>225</v>
      </c>
    </row>
    <row r="94" spans="1:9">
      <c r="A94" s="6" t="s">
        <v>27</v>
      </c>
      <c r="B94" s="55">
        <v>45035</v>
      </c>
      <c r="C94" s="2" t="s">
        <v>123</v>
      </c>
      <c r="D94" s="2" t="s">
        <v>48</v>
      </c>
      <c r="E94" s="22">
        <v>100</v>
      </c>
      <c r="F94" s="22">
        <f>IF(ISBLANK(E94),"",E94*0.24)</f>
        <v>24</v>
      </c>
      <c r="G94" s="23">
        <f>IF(ISBLANK(E94),"",E94+F94)</f>
        <v>124</v>
      </c>
      <c r="H94" s="23">
        <f t="shared" si="2"/>
        <v>100</v>
      </c>
      <c r="I94" s="23" t="str">
        <f t="shared" si="3"/>
        <v/>
      </c>
    </row>
    <row r="95" spans="1:9">
      <c r="A95" s="15" t="s">
        <v>27</v>
      </c>
      <c r="B95" s="54">
        <v>45035</v>
      </c>
      <c r="C95" s="3" t="s">
        <v>124</v>
      </c>
      <c r="D95" s="4" t="s">
        <v>37</v>
      </c>
      <c r="E95" s="16">
        <v>115</v>
      </c>
      <c r="F95" s="16">
        <f>IF(ISBLANK(E95),"",E95*0.24)</f>
        <v>27.599999999999998</v>
      </c>
      <c r="G95" s="17">
        <f>IF(ISBLANK(E95),"",E95+F95)</f>
        <v>142.6</v>
      </c>
      <c r="H95" s="17">
        <f t="shared" si="2"/>
        <v>115</v>
      </c>
      <c r="I95" s="17" t="str">
        <f t="shared" si="3"/>
        <v/>
      </c>
    </row>
    <row r="96" spans="1:9">
      <c r="A96" s="20" t="s">
        <v>9</v>
      </c>
      <c r="B96" s="55">
        <v>45036</v>
      </c>
      <c r="C96" s="2" t="s">
        <v>125</v>
      </c>
      <c r="D96" s="21" t="s">
        <v>16</v>
      </c>
      <c r="E96" s="22">
        <v>200</v>
      </c>
      <c r="F96" s="22">
        <f>IF(ISBLANK(E96),"",E96*0.24)</f>
        <v>48</v>
      </c>
      <c r="G96" s="23">
        <f>IF(ISBLANK(E96),"",E96+F96)</f>
        <v>248</v>
      </c>
      <c r="H96" s="23" t="str">
        <f t="shared" si="2"/>
        <v/>
      </c>
      <c r="I96" s="23">
        <f t="shared" si="3"/>
        <v>200</v>
      </c>
    </row>
    <row r="97" spans="1:9">
      <c r="A97" s="15" t="s">
        <v>27</v>
      </c>
      <c r="B97" s="54">
        <v>45037</v>
      </c>
      <c r="C97" s="3" t="s">
        <v>126</v>
      </c>
      <c r="D97" s="4" t="s">
        <v>33</v>
      </c>
      <c r="E97" s="16">
        <v>178</v>
      </c>
      <c r="F97" s="16">
        <f>IF(ISBLANK(E97),"",E97*0.24)</f>
        <v>42.72</v>
      </c>
      <c r="G97" s="17">
        <f>IF(ISBLANK(E97),"",E97+F97)</f>
        <v>220.72</v>
      </c>
      <c r="H97" s="17">
        <f t="shared" si="2"/>
        <v>178</v>
      </c>
      <c r="I97" s="17" t="str">
        <f t="shared" si="3"/>
        <v/>
      </c>
    </row>
    <row r="98" spans="1:9">
      <c r="A98" s="20" t="s">
        <v>27</v>
      </c>
      <c r="B98" s="55">
        <v>45038</v>
      </c>
      <c r="C98" s="2" t="s">
        <v>127</v>
      </c>
      <c r="D98" s="21" t="s">
        <v>35</v>
      </c>
      <c r="E98" s="22">
        <v>295</v>
      </c>
      <c r="F98" s="22">
        <f>IF(ISBLANK(E98),"",E98*0.24)</f>
        <v>70.8</v>
      </c>
      <c r="G98" s="23">
        <f>IF(ISBLANK(E98),"",E98+F98)</f>
        <v>365.8</v>
      </c>
      <c r="H98" s="23">
        <f t="shared" si="2"/>
        <v>295</v>
      </c>
      <c r="I98" s="23" t="str">
        <f t="shared" si="3"/>
        <v/>
      </c>
    </row>
    <row r="99" spans="1:9">
      <c r="A99" s="15" t="s">
        <v>27</v>
      </c>
      <c r="B99" s="54">
        <v>45041</v>
      </c>
      <c r="C99" s="3" t="s">
        <v>128</v>
      </c>
      <c r="D99" s="4" t="s">
        <v>33</v>
      </c>
      <c r="E99" s="16">
        <v>235</v>
      </c>
      <c r="F99" s="16">
        <f>IF(ISBLANK(E99),"",E99*0.24)</f>
        <v>56.4</v>
      </c>
      <c r="G99" s="17">
        <f>IF(ISBLANK(E99),"",E99+F99)</f>
        <v>291.39999999999998</v>
      </c>
      <c r="H99" s="17">
        <f t="shared" si="2"/>
        <v>235</v>
      </c>
      <c r="I99" s="17" t="str">
        <f t="shared" si="3"/>
        <v/>
      </c>
    </row>
    <row r="100" spans="1:9">
      <c r="A100" s="20" t="s">
        <v>9</v>
      </c>
      <c r="B100" s="55">
        <v>45046</v>
      </c>
      <c r="C100" s="2" t="s">
        <v>129</v>
      </c>
      <c r="D100" s="21" t="s">
        <v>52</v>
      </c>
      <c r="E100" s="22">
        <v>950</v>
      </c>
      <c r="F100" s="22"/>
      <c r="G100" s="23">
        <f>IF(ISBLANK(E100),"",E100+F100)</f>
        <v>950</v>
      </c>
      <c r="H100" s="23" t="str">
        <f t="shared" si="2"/>
        <v/>
      </c>
      <c r="I100" s="23">
        <f t="shared" si="3"/>
        <v>950</v>
      </c>
    </row>
    <row r="101" spans="1:9">
      <c r="A101" s="15" t="s">
        <v>9</v>
      </c>
      <c r="B101" s="54">
        <v>45047</v>
      </c>
      <c r="C101" s="3" t="s">
        <v>130</v>
      </c>
      <c r="D101" s="4" t="s">
        <v>11</v>
      </c>
      <c r="E101" s="16">
        <v>450</v>
      </c>
      <c r="F101" s="16"/>
      <c r="G101" s="17">
        <f>IF(ISBLANK(E101),"",E101+F101)</f>
        <v>450</v>
      </c>
      <c r="H101" s="17" t="str">
        <f t="shared" si="2"/>
        <v/>
      </c>
      <c r="I101" s="17">
        <f t="shared" si="3"/>
        <v>450</v>
      </c>
    </row>
    <row r="102" spans="1:9">
      <c r="A102" s="6" t="s">
        <v>27</v>
      </c>
      <c r="B102" s="55">
        <v>45048</v>
      </c>
      <c r="C102" s="2" t="s">
        <v>131</v>
      </c>
      <c r="D102" s="2" t="s">
        <v>48</v>
      </c>
      <c r="E102" s="22">
        <v>150</v>
      </c>
      <c r="F102" s="22">
        <f>IF(ISBLANK(E102),"",E102*0.24)</f>
        <v>36</v>
      </c>
      <c r="G102" s="23">
        <f>IF(ISBLANK(E102),"",E102+F102)</f>
        <v>186</v>
      </c>
      <c r="H102" s="23">
        <f t="shared" si="2"/>
        <v>150</v>
      </c>
      <c r="I102" s="23" t="str">
        <f t="shared" si="3"/>
        <v/>
      </c>
    </row>
    <row r="103" spans="1:9">
      <c r="A103" s="15" t="s">
        <v>27</v>
      </c>
      <c r="B103" s="54">
        <v>45050</v>
      </c>
      <c r="C103" s="3" t="s">
        <v>132</v>
      </c>
      <c r="D103" s="4" t="s">
        <v>29</v>
      </c>
      <c r="E103" s="16">
        <v>350</v>
      </c>
      <c r="F103" s="16">
        <f>IF(ISBLANK(E103),"",E103*0.24)</f>
        <v>84</v>
      </c>
      <c r="G103" s="17">
        <f>IF(ISBLANK(E103),"",E103+F103)</f>
        <v>434</v>
      </c>
      <c r="H103" s="17">
        <f t="shared" si="2"/>
        <v>350</v>
      </c>
      <c r="I103" s="17" t="str">
        <f t="shared" si="3"/>
        <v/>
      </c>
    </row>
    <row r="104" spans="1:9">
      <c r="A104" s="20" t="s">
        <v>9</v>
      </c>
      <c r="B104" s="55">
        <v>45051</v>
      </c>
      <c r="C104" s="2" t="s">
        <v>133</v>
      </c>
      <c r="D104" s="21" t="s">
        <v>14</v>
      </c>
      <c r="E104" s="22">
        <v>145</v>
      </c>
      <c r="F104" s="22">
        <f>IF(ISBLANK(E104),"",E104*0.24)</f>
        <v>34.799999999999997</v>
      </c>
      <c r="G104" s="23">
        <f>IF(ISBLANK(E104),"",E104+F104)</f>
        <v>179.8</v>
      </c>
      <c r="H104" s="23" t="str">
        <f t="shared" si="2"/>
        <v/>
      </c>
      <c r="I104" s="23">
        <f t="shared" si="3"/>
        <v>145</v>
      </c>
    </row>
    <row r="105" spans="1:9">
      <c r="A105" s="15" t="s">
        <v>27</v>
      </c>
      <c r="B105" s="54">
        <v>45052</v>
      </c>
      <c r="C105" s="3" t="s">
        <v>134</v>
      </c>
      <c r="D105" s="4" t="s">
        <v>37</v>
      </c>
      <c r="E105" s="16">
        <v>132</v>
      </c>
      <c r="F105" s="16">
        <f>IF(ISBLANK(E105),"",E105*0.24)</f>
        <v>31.68</v>
      </c>
      <c r="G105" s="17">
        <f>IF(ISBLANK(E105),"",E105+F105)</f>
        <v>163.68</v>
      </c>
      <c r="H105" s="17">
        <f t="shared" si="2"/>
        <v>132</v>
      </c>
      <c r="I105" s="17" t="str">
        <f t="shared" si="3"/>
        <v/>
      </c>
    </row>
    <row r="106" spans="1:9">
      <c r="A106" s="20" t="s">
        <v>27</v>
      </c>
      <c r="B106" s="55">
        <v>45053</v>
      </c>
      <c r="C106" s="2" t="s">
        <v>135</v>
      </c>
      <c r="D106" s="21" t="s">
        <v>35</v>
      </c>
      <c r="E106" s="22">
        <v>332</v>
      </c>
      <c r="F106" s="22">
        <f>IF(ISBLANK(E106),"",E106*0.24)</f>
        <v>79.679999999999993</v>
      </c>
      <c r="G106" s="23">
        <f>IF(ISBLANK(E106),"",E106+F106)</f>
        <v>411.68</v>
      </c>
      <c r="H106" s="23">
        <f t="shared" si="2"/>
        <v>332</v>
      </c>
      <c r="I106" s="23" t="str">
        <f t="shared" si="3"/>
        <v/>
      </c>
    </row>
    <row r="107" spans="1:9">
      <c r="A107" s="15" t="s">
        <v>27</v>
      </c>
      <c r="B107" s="54">
        <v>45053</v>
      </c>
      <c r="C107" s="3" t="s">
        <v>136</v>
      </c>
      <c r="D107" s="4" t="s">
        <v>29</v>
      </c>
      <c r="E107" s="16">
        <v>260</v>
      </c>
      <c r="F107" s="16">
        <f>IF(ISBLANK(E107),"",E107*0.24)</f>
        <v>62.4</v>
      </c>
      <c r="G107" s="17">
        <f>IF(ISBLANK(E107),"",E107+F107)</f>
        <v>322.39999999999998</v>
      </c>
      <c r="H107" s="17">
        <f t="shared" si="2"/>
        <v>260</v>
      </c>
      <c r="I107" s="17" t="str">
        <f t="shared" si="3"/>
        <v/>
      </c>
    </row>
    <row r="108" spans="1:9">
      <c r="A108" s="20" t="s">
        <v>9</v>
      </c>
      <c r="B108" s="55">
        <v>45053</v>
      </c>
      <c r="C108" s="2" t="s">
        <v>137</v>
      </c>
      <c r="D108" s="21" t="s">
        <v>26</v>
      </c>
      <c r="E108" s="22">
        <v>100</v>
      </c>
      <c r="F108" s="22">
        <f>IF(ISBLANK(E108),"",E108*0.24)</f>
        <v>24</v>
      </c>
      <c r="G108" s="23">
        <f>IF(ISBLANK(E108),"",E108+F108)</f>
        <v>124</v>
      </c>
      <c r="H108" s="23" t="str">
        <f t="shared" si="2"/>
        <v/>
      </c>
      <c r="I108" s="23">
        <f t="shared" si="3"/>
        <v>100</v>
      </c>
    </row>
    <row r="109" spans="1:9">
      <c r="A109" s="15" t="s">
        <v>27</v>
      </c>
      <c r="B109" s="54">
        <v>45054</v>
      </c>
      <c r="C109" s="3" t="s">
        <v>138</v>
      </c>
      <c r="D109" s="4" t="s">
        <v>33</v>
      </c>
      <c r="E109" s="16">
        <v>242</v>
      </c>
      <c r="F109" s="16">
        <f>IF(ISBLANK(E109),"",E109*0.24)</f>
        <v>58.08</v>
      </c>
      <c r="G109" s="17">
        <f>IF(ISBLANK(E109),"",E109+F109)</f>
        <v>300.08</v>
      </c>
      <c r="H109" s="17">
        <f t="shared" si="2"/>
        <v>242</v>
      </c>
      <c r="I109" s="17" t="str">
        <f t="shared" si="3"/>
        <v/>
      </c>
    </row>
    <row r="110" spans="1:9">
      <c r="A110" s="20" t="s">
        <v>27</v>
      </c>
      <c r="B110" s="55">
        <v>45055</v>
      </c>
      <c r="C110" s="2" t="s">
        <v>139</v>
      </c>
      <c r="D110" s="21" t="s">
        <v>31</v>
      </c>
      <c r="E110" s="22">
        <v>300</v>
      </c>
      <c r="F110" s="22">
        <f>IF(ISBLANK(E110),"",E110*0.24)</f>
        <v>72</v>
      </c>
      <c r="G110" s="23">
        <f>IF(ISBLANK(E110),"",E110+F110)</f>
        <v>372</v>
      </c>
      <c r="H110" s="23">
        <f t="shared" si="2"/>
        <v>300</v>
      </c>
      <c r="I110" s="23" t="str">
        <f t="shared" si="3"/>
        <v/>
      </c>
    </row>
    <row r="111" spans="1:9">
      <c r="A111" s="5" t="s">
        <v>27</v>
      </c>
      <c r="B111" s="54">
        <v>45056</v>
      </c>
      <c r="C111" s="3" t="s">
        <v>140</v>
      </c>
      <c r="D111" s="3" t="s">
        <v>141</v>
      </c>
      <c r="E111" s="16">
        <v>50</v>
      </c>
      <c r="F111" s="16">
        <f>IF(ISBLANK(E111),"",E111*0.24)</f>
        <v>12</v>
      </c>
      <c r="G111" s="17">
        <f>IF(ISBLANK(E111),"",E111+F111)</f>
        <v>62</v>
      </c>
      <c r="H111" s="17">
        <f t="shared" si="2"/>
        <v>50</v>
      </c>
      <c r="I111" s="17" t="str">
        <f t="shared" si="3"/>
        <v/>
      </c>
    </row>
    <row r="112" spans="1:9">
      <c r="A112" s="20" t="s">
        <v>27</v>
      </c>
      <c r="B112" s="55">
        <v>45056</v>
      </c>
      <c r="C112" s="2" t="s">
        <v>142</v>
      </c>
      <c r="D112" s="21" t="s">
        <v>31</v>
      </c>
      <c r="E112" s="22">
        <v>297</v>
      </c>
      <c r="F112" s="22">
        <f>IF(ISBLANK(E112),"",E112*0.24)</f>
        <v>71.28</v>
      </c>
      <c r="G112" s="23">
        <f>IF(ISBLANK(E112),"",E112+F112)</f>
        <v>368.28</v>
      </c>
      <c r="H112" s="23">
        <f t="shared" si="2"/>
        <v>297</v>
      </c>
      <c r="I112" s="23" t="str">
        <f t="shared" si="3"/>
        <v/>
      </c>
    </row>
    <row r="113" spans="1:9">
      <c r="A113" s="15" t="s">
        <v>9</v>
      </c>
      <c r="B113" s="54">
        <v>45056</v>
      </c>
      <c r="C113" s="3" t="s">
        <v>143</v>
      </c>
      <c r="D113" s="4" t="s">
        <v>21</v>
      </c>
      <c r="E113" s="16">
        <v>100</v>
      </c>
      <c r="F113" s="16">
        <f>IF(ISBLANK(E113),"",E113*0.24)</f>
        <v>24</v>
      </c>
      <c r="G113" s="17">
        <f>IF(ISBLANK(E113),"",E113+F113)</f>
        <v>124</v>
      </c>
      <c r="H113" s="17" t="str">
        <f t="shared" si="2"/>
        <v/>
      </c>
      <c r="I113" s="17">
        <f t="shared" si="3"/>
        <v>100</v>
      </c>
    </row>
    <row r="114" spans="1:9">
      <c r="A114" s="20" t="s">
        <v>27</v>
      </c>
      <c r="B114" s="55">
        <v>45057</v>
      </c>
      <c r="C114" s="2" t="s">
        <v>144</v>
      </c>
      <c r="D114" s="21" t="s">
        <v>35</v>
      </c>
      <c r="E114" s="22">
        <v>420</v>
      </c>
      <c r="F114" s="22">
        <f>IF(ISBLANK(E114),"",E114*0.24)</f>
        <v>100.8</v>
      </c>
      <c r="G114" s="23">
        <f>IF(ISBLANK(E114),"",E114+F114)</f>
        <v>520.79999999999995</v>
      </c>
      <c r="H114" s="23">
        <f t="shared" si="2"/>
        <v>420</v>
      </c>
      <c r="I114" s="23" t="str">
        <f t="shared" si="3"/>
        <v/>
      </c>
    </row>
    <row r="115" spans="1:9">
      <c r="A115" s="15" t="s">
        <v>27</v>
      </c>
      <c r="B115" s="54">
        <v>45060</v>
      </c>
      <c r="C115" s="25" t="s">
        <v>145</v>
      </c>
      <c r="D115" s="4" t="s">
        <v>33</v>
      </c>
      <c r="E115" s="16">
        <v>240</v>
      </c>
      <c r="F115" s="16">
        <f>IF(ISBLANK(E115),"",E115*0.24)</f>
        <v>57.599999999999994</v>
      </c>
      <c r="G115" s="17">
        <f>IF(ISBLANK(E115),"",E115+F115)</f>
        <v>297.60000000000002</v>
      </c>
      <c r="H115" s="17">
        <f t="shared" si="2"/>
        <v>240</v>
      </c>
      <c r="I115" s="17" t="str">
        <f t="shared" si="3"/>
        <v/>
      </c>
    </row>
    <row r="116" spans="1:9">
      <c r="A116" s="6" t="s">
        <v>27</v>
      </c>
      <c r="B116" s="55">
        <v>45062</v>
      </c>
      <c r="C116" s="2" t="s">
        <v>146</v>
      </c>
      <c r="D116" s="2" t="s">
        <v>48</v>
      </c>
      <c r="E116" s="22">
        <v>120</v>
      </c>
      <c r="F116" s="22">
        <f>IF(ISBLANK(E116),"",E116*0.24)</f>
        <v>28.799999999999997</v>
      </c>
      <c r="G116" s="23">
        <f>IF(ISBLANK(E116),"",E116+F116)</f>
        <v>148.80000000000001</v>
      </c>
      <c r="H116" s="23">
        <f t="shared" si="2"/>
        <v>120</v>
      </c>
      <c r="I116" s="23" t="str">
        <f t="shared" si="3"/>
        <v/>
      </c>
    </row>
    <row r="117" spans="1:9">
      <c r="A117" s="15" t="s">
        <v>27</v>
      </c>
      <c r="B117" s="54">
        <v>45063</v>
      </c>
      <c r="C117" s="3" t="s">
        <v>147</v>
      </c>
      <c r="D117" s="4" t="s">
        <v>29</v>
      </c>
      <c r="E117" s="16">
        <v>198</v>
      </c>
      <c r="F117" s="16">
        <f>IF(ISBLANK(E117),"",E117*0.24)</f>
        <v>47.519999999999996</v>
      </c>
      <c r="G117" s="17">
        <f>IF(ISBLANK(E117),"",E117+F117)</f>
        <v>245.51999999999998</v>
      </c>
      <c r="H117" s="17">
        <f t="shared" si="2"/>
        <v>198</v>
      </c>
      <c r="I117" s="17" t="str">
        <f t="shared" si="3"/>
        <v/>
      </c>
    </row>
    <row r="118" spans="1:9">
      <c r="A118" s="6" t="s">
        <v>27</v>
      </c>
      <c r="B118" s="55">
        <v>45063</v>
      </c>
      <c r="C118" s="2" t="s">
        <v>148</v>
      </c>
      <c r="D118" s="2" t="s">
        <v>48</v>
      </c>
      <c r="E118" s="22">
        <v>120</v>
      </c>
      <c r="F118" s="22">
        <f>IF(ISBLANK(E118),"",E118*0.24)</f>
        <v>28.799999999999997</v>
      </c>
      <c r="G118" s="23">
        <f>IF(ISBLANK(E118),"",E118+F118)</f>
        <v>148.80000000000001</v>
      </c>
      <c r="H118" s="23">
        <f t="shared" si="2"/>
        <v>120</v>
      </c>
      <c r="I118" s="23" t="str">
        <f t="shared" si="3"/>
        <v/>
      </c>
    </row>
    <row r="119" spans="1:9">
      <c r="A119" s="15" t="s">
        <v>27</v>
      </c>
      <c r="B119" s="54">
        <v>45064</v>
      </c>
      <c r="C119" s="3" t="s">
        <v>149</v>
      </c>
      <c r="D119" s="4" t="s">
        <v>37</v>
      </c>
      <c r="E119" s="16">
        <v>80</v>
      </c>
      <c r="F119" s="16">
        <f>IF(ISBLANK(E119),"",E119*0.24)</f>
        <v>19.2</v>
      </c>
      <c r="G119" s="17">
        <f>IF(ISBLANK(E119),"",E119+F119)</f>
        <v>99.2</v>
      </c>
      <c r="H119" s="17">
        <f t="shared" si="2"/>
        <v>80</v>
      </c>
      <c r="I119" s="17" t="str">
        <f t="shared" si="3"/>
        <v/>
      </c>
    </row>
    <row r="120" spans="1:9">
      <c r="A120" s="20" t="s">
        <v>9</v>
      </c>
      <c r="B120" s="55">
        <v>45066</v>
      </c>
      <c r="C120" s="2" t="s">
        <v>150</v>
      </c>
      <c r="D120" s="21" t="s">
        <v>14</v>
      </c>
      <c r="E120" s="22">
        <v>125</v>
      </c>
      <c r="F120" s="22">
        <f>IF(ISBLANK(E120),"",E120*0.24)</f>
        <v>30</v>
      </c>
      <c r="G120" s="23">
        <f>IF(ISBLANK(E120),"",E120+F120)</f>
        <v>155</v>
      </c>
      <c r="H120" s="23" t="str">
        <f t="shared" si="2"/>
        <v/>
      </c>
      <c r="I120" s="23">
        <f t="shared" si="3"/>
        <v>125</v>
      </c>
    </row>
    <row r="121" spans="1:9">
      <c r="A121" s="15" t="s">
        <v>27</v>
      </c>
      <c r="B121" s="54">
        <v>45067</v>
      </c>
      <c r="C121" s="3" t="s">
        <v>151</v>
      </c>
      <c r="D121" s="4" t="s">
        <v>29</v>
      </c>
      <c r="E121" s="16">
        <v>350</v>
      </c>
      <c r="F121" s="16">
        <f>IF(ISBLANK(E121),"",E121*0.24)</f>
        <v>84</v>
      </c>
      <c r="G121" s="17">
        <f>IF(ISBLANK(E121),"",E121+F121)</f>
        <v>434</v>
      </c>
      <c r="H121" s="17">
        <f t="shared" si="2"/>
        <v>350</v>
      </c>
      <c r="I121" s="17" t="str">
        <f t="shared" si="3"/>
        <v/>
      </c>
    </row>
    <row r="122" spans="1:9">
      <c r="A122" s="20" t="s">
        <v>27</v>
      </c>
      <c r="B122" s="55">
        <v>45068</v>
      </c>
      <c r="C122" s="2" t="s">
        <v>152</v>
      </c>
      <c r="D122" s="21" t="s">
        <v>35</v>
      </c>
      <c r="E122" s="22">
        <v>320</v>
      </c>
      <c r="F122" s="22">
        <f>IF(ISBLANK(E122),"",E122*0.24)</f>
        <v>76.8</v>
      </c>
      <c r="G122" s="23">
        <f>IF(ISBLANK(E122),"",E122+F122)</f>
        <v>396.8</v>
      </c>
      <c r="H122" s="23">
        <f t="shared" si="2"/>
        <v>320</v>
      </c>
      <c r="I122" s="23" t="str">
        <f t="shared" si="3"/>
        <v/>
      </c>
    </row>
    <row r="123" spans="1:9">
      <c r="A123" s="20" t="s">
        <v>27</v>
      </c>
      <c r="B123" s="55">
        <v>45075</v>
      </c>
      <c r="C123" s="2" t="s">
        <v>153</v>
      </c>
      <c r="D123" s="21" t="s">
        <v>31</v>
      </c>
      <c r="E123" s="22">
        <v>300</v>
      </c>
      <c r="F123" s="22">
        <f>IF(ISBLANK(E123),"",E123*0.24)</f>
        <v>72</v>
      </c>
      <c r="G123" s="23">
        <f>IF(ISBLANK(E123),"",E123+F123)</f>
        <v>372</v>
      </c>
      <c r="H123" s="23">
        <f t="shared" si="2"/>
        <v>300</v>
      </c>
      <c r="I123" s="23" t="str">
        <f t="shared" si="3"/>
        <v/>
      </c>
    </row>
    <row r="124" spans="1:9">
      <c r="A124" s="15" t="s">
        <v>9</v>
      </c>
      <c r="B124" s="54">
        <v>45077</v>
      </c>
      <c r="C124" s="3" t="s">
        <v>154</v>
      </c>
      <c r="D124" s="4" t="s">
        <v>52</v>
      </c>
      <c r="E124" s="16">
        <v>950</v>
      </c>
      <c r="F124" s="16"/>
      <c r="G124" s="17">
        <f>IF(ISBLANK(E124),"",E124+F124)</f>
        <v>950</v>
      </c>
      <c r="H124" s="17" t="str">
        <f t="shared" si="2"/>
        <v/>
      </c>
      <c r="I124" s="17">
        <f t="shared" si="3"/>
        <v>950</v>
      </c>
    </row>
    <row r="125" spans="1:9">
      <c r="A125" s="20" t="s">
        <v>9</v>
      </c>
      <c r="B125" s="55">
        <v>45078</v>
      </c>
      <c r="C125" s="2" t="s">
        <v>155</v>
      </c>
      <c r="D125" s="21" t="s">
        <v>11</v>
      </c>
      <c r="E125" s="22">
        <v>450</v>
      </c>
      <c r="F125" s="22"/>
      <c r="G125" s="23">
        <f>IF(ISBLANK(E125),"",E125+F125)</f>
        <v>450</v>
      </c>
      <c r="H125" s="23" t="str">
        <f t="shared" si="2"/>
        <v/>
      </c>
      <c r="I125" s="23">
        <f t="shared" si="3"/>
        <v>450</v>
      </c>
    </row>
    <row r="126" spans="1:9">
      <c r="A126" s="15" t="s">
        <v>27</v>
      </c>
      <c r="B126" s="54">
        <v>45080</v>
      </c>
      <c r="C126" s="3" t="s">
        <v>156</v>
      </c>
      <c r="D126" s="4" t="s">
        <v>33</v>
      </c>
      <c r="E126" s="16">
        <v>180</v>
      </c>
      <c r="F126" s="16">
        <f>IF(ISBLANK(E126),"",E126*0.24)</f>
        <v>43.199999999999996</v>
      </c>
      <c r="G126" s="17">
        <f>IF(ISBLANK(E126),"",E126+F126)</f>
        <v>223.2</v>
      </c>
      <c r="H126" s="17">
        <f t="shared" si="2"/>
        <v>180</v>
      </c>
      <c r="I126" s="17" t="str">
        <f t="shared" si="3"/>
        <v/>
      </c>
    </row>
    <row r="127" spans="1:9">
      <c r="A127" s="20" t="s">
        <v>27</v>
      </c>
      <c r="B127" s="55">
        <v>45081</v>
      </c>
      <c r="C127" s="2" t="s">
        <v>157</v>
      </c>
      <c r="D127" s="21" t="s">
        <v>31</v>
      </c>
      <c r="E127" s="22">
        <v>280</v>
      </c>
      <c r="F127" s="22">
        <f>IF(ISBLANK(E127),"",E127*0.24)</f>
        <v>67.2</v>
      </c>
      <c r="G127" s="23">
        <f>IF(ISBLANK(E127),"",E127+F127)</f>
        <v>347.2</v>
      </c>
      <c r="H127" s="23">
        <f t="shared" si="2"/>
        <v>280</v>
      </c>
      <c r="I127" s="23" t="str">
        <f t="shared" si="3"/>
        <v/>
      </c>
    </row>
    <row r="128" spans="1:9">
      <c r="A128" s="15" t="s">
        <v>9</v>
      </c>
      <c r="B128" s="54">
        <v>45082</v>
      </c>
      <c r="C128" s="3" t="s">
        <v>158</v>
      </c>
      <c r="D128" s="4" t="s">
        <v>24</v>
      </c>
      <c r="E128" s="16">
        <v>220</v>
      </c>
      <c r="F128" s="16">
        <f>IF(ISBLANK(E128),"",E128*0.24)</f>
        <v>52.8</v>
      </c>
      <c r="G128" s="17">
        <f>IF(ISBLANK(E128),"",E128+F128)</f>
        <v>272.8</v>
      </c>
      <c r="H128" s="17" t="str">
        <f t="shared" si="2"/>
        <v/>
      </c>
      <c r="I128" s="17">
        <f t="shared" si="3"/>
        <v>220</v>
      </c>
    </row>
    <row r="129" spans="1:9">
      <c r="A129" s="20" t="s">
        <v>27</v>
      </c>
      <c r="B129" s="55">
        <v>45083</v>
      </c>
      <c r="C129" s="2" t="s">
        <v>159</v>
      </c>
      <c r="D129" s="2" t="s">
        <v>48</v>
      </c>
      <c r="E129" s="22">
        <v>130</v>
      </c>
      <c r="F129" s="22">
        <f>IF(ISBLANK(E129),"",E129*0.24)</f>
        <v>31.2</v>
      </c>
      <c r="G129" s="23">
        <f>IF(ISBLANK(E129),"",E129+F129)</f>
        <v>161.19999999999999</v>
      </c>
      <c r="H129" s="23">
        <f t="shared" si="2"/>
        <v>130</v>
      </c>
      <c r="I129" s="23" t="str">
        <f t="shared" si="3"/>
        <v/>
      </c>
    </row>
    <row r="130" spans="1:9">
      <c r="A130" s="5" t="s">
        <v>27</v>
      </c>
      <c r="B130" s="54">
        <v>45084</v>
      </c>
      <c r="C130" s="3" t="s">
        <v>160</v>
      </c>
      <c r="D130" s="4" t="s">
        <v>29</v>
      </c>
      <c r="E130" s="16">
        <v>420</v>
      </c>
      <c r="F130" s="16">
        <f>IF(ISBLANK(E130),"",E130*0.24)</f>
        <v>100.8</v>
      </c>
      <c r="G130" s="17">
        <f>IF(ISBLANK(E130),"",E130+F130)</f>
        <v>520.79999999999995</v>
      </c>
      <c r="H130" s="17">
        <f t="shared" ref="H130:H193" si="4">IF(A130="INCOME",E130,"")</f>
        <v>420</v>
      </c>
      <c r="I130" s="17" t="str">
        <f t="shared" ref="I130:I193" si="5">IF(A130="EXPENSE",E130,"")</f>
        <v/>
      </c>
    </row>
    <row r="131" spans="1:9">
      <c r="A131" s="20" t="s">
        <v>27</v>
      </c>
      <c r="B131" s="55">
        <v>45085</v>
      </c>
      <c r="C131" s="2" t="s">
        <v>161</v>
      </c>
      <c r="D131" s="21" t="s">
        <v>35</v>
      </c>
      <c r="E131" s="22">
        <v>320</v>
      </c>
      <c r="F131" s="22">
        <f>IF(ISBLANK(E131),"",E131*0.24)</f>
        <v>76.8</v>
      </c>
      <c r="G131" s="23">
        <f>IF(ISBLANK(E131),"",E131+F131)</f>
        <v>396.8</v>
      </c>
      <c r="H131" s="23">
        <f t="shared" si="4"/>
        <v>320</v>
      </c>
      <c r="I131" s="23" t="str">
        <f t="shared" si="5"/>
        <v/>
      </c>
    </row>
    <row r="132" spans="1:9">
      <c r="A132" s="15" t="s">
        <v>27</v>
      </c>
      <c r="B132" s="54">
        <v>45086</v>
      </c>
      <c r="C132" s="3" t="s">
        <v>162</v>
      </c>
      <c r="D132" s="4" t="s">
        <v>29</v>
      </c>
      <c r="E132" s="16">
        <v>250</v>
      </c>
      <c r="F132" s="16">
        <f>IF(ISBLANK(E132),"",E132*0.24)</f>
        <v>60</v>
      </c>
      <c r="G132" s="17">
        <f>IF(ISBLANK(E132),"",E132+F132)</f>
        <v>310</v>
      </c>
      <c r="H132" s="17">
        <f t="shared" si="4"/>
        <v>250</v>
      </c>
      <c r="I132" s="17" t="str">
        <f t="shared" si="5"/>
        <v/>
      </c>
    </row>
    <row r="133" spans="1:9">
      <c r="A133" s="20" t="s">
        <v>9</v>
      </c>
      <c r="B133" s="55">
        <v>45087</v>
      </c>
      <c r="C133" s="2" t="s">
        <v>163</v>
      </c>
      <c r="D133" s="21" t="s">
        <v>16</v>
      </c>
      <c r="E133" s="22">
        <v>150</v>
      </c>
      <c r="F133" s="22">
        <f>IF(ISBLANK(E133),"",E133*0.24)</f>
        <v>36</v>
      </c>
      <c r="G133" s="23">
        <f>IF(ISBLANK(E133),"",E133+F133)</f>
        <v>186</v>
      </c>
      <c r="H133" s="23" t="str">
        <f t="shared" si="4"/>
        <v/>
      </c>
      <c r="I133" s="23">
        <f t="shared" si="5"/>
        <v>150</v>
      </c>
    </row>
    <row r="134" spans="1:9">
      <c r="A134" s="15" t="s">
        <v>27</v>
      </c>
      <c r="B134" s="54">
        <v>45090</v>
      </c>
      <c r="C134" s="3" t="s">
        <v>164</v>
      </c>
      <c r="D134" s="4" t="s">
        <v>37</v>
      </c>
      <c r="E134" s="16">
        <v>75</v>
      </c>
      <c r="F134" s="16">
        <f>IF(ISBLANK(E134),"",E134*0.24)</f>
        <v>18</v>
      </c>
      <c r="G134" s="17">
        <f>IF(ISBLANK(E134),"",E134+F134)</f>
        <v>93</v>
      </c>
      <c r="H134" s="17">
        <f t="shared" si="4"/>
        <v>75</v>
      </c>
      <c r="I134" s="17" t="str">
        <f t="shared" si="5"/>
        <v/>
      </c>
    </row>
    <row r="135" spans="1:9">
      <c r="A135" s="20" t="s">
        <v>9</v>
      </c>
      <c r="B135" s="55">
        <v>45091</v>
      </c>
      <c r="C135" s="2" t="s">
        <v>165</v>
      </c>
      <c r="D135" s="21" t="s">
        <v>21</v>
      </c>
      <c r="E135" s="22">
        <v>90</v>
      </c>
      <c r="F135" s="22">
        <f>IF(ISBLANK(E135),"",E135*0.24)</f>
        <v>21.599999999999998</v>
      </c>
      <c r="G135" s="23">
        <f>IF(ISBLANK(E135),"",E135+F135)</f>
        <v>111.6</v>
      </c>
      <c r="H135" s="23" t="str">
        <f t="shared" si="4"/>
        <v/>
      </c>
      <c r="I135" s="23">
        <f t="shared" si="5"/>
        <v>90</v>
      </c>
    </row>
    <row r="136" spans="1:9">
      <c r="A136" s="15" t="s">
        <v>27</v>
      </c>
      <c r="B136" s="54">
        <v>45091</v>
      </c>
      <c r="C136" s="3" t="s">
        <v>166</v>
      </c>
      <c r="D136" s="3" t="s">
        <v>141</v>
      </c>
      <c r="E136" s="16">
        <v>60</v>
      </c>
      <c r="F136" s="16">
        <f>IF(ISBLANK(E136),"",E136*0.24)</f>
        <v>14.399999999999999</v>
      </c>
      <c r="G136" s="17">
        <f>IF(ISBLANK(E136),"",E136+F136)</f>
        <v>74.400000000000006</v>
      </c>
      <c r="H136" s="17">
        <f t="shared" si="4"/>
        <v>60</v>
      </c>
      <c r="I136" s="17" t="str">
        <f t="shared" si="5"/>
        <v/>
      </c>
    </row>
    <row r="137" spans="1:9">
      <c r="A137" s="6" t="s">
        <v>9</v>
      </c>
      <c r="B137" s="55">
        <v>45092</v>
      </c>
      <c r="C137" s="2" t="s">
        <v>167</v>
      </c>
      <c r="D137" s="21" t="s">
        <v>14</v>
      </c>
      <c r="E137" s="22">
        <v>150</v>
      </c>
      <c r="F137" s="22">
        <f>IF(ISBLANK(E137),"",E137*0.24)</f>
        <v>36</v>
      </c>
      <c r="G137" s="23">
        <f>IF(ISBLANK(E137),"",E137+F137)</f>
        <v>186</v>
      </c>
      <c r="H137" s="23" t="str">
        <f t="shared" si="4"/>
        <v/>
      </c>
      <c r="I137" s="23">
        <f t="shared" si="5"/>
        <v>150</v>
      </c>
    </row>
    <row r="138" spans="1:9">
      <c r="A138" s="15" t="s">
        <v>27</v>
      </c>
      <c r="B138" s="54">
        <v>45092</v>
      </c>
      <c r="C138" s="3" t="s">
        <v>168</v>
      </c>
      <c r="D138" s="4" t="s">
        <v>33</v>
      </c>
      <c r="E138" s="16">
        <v>175</v>
      </c>
      <c r="F138" s="16">
        <f>IF(ISBLANK(E138),"",E138*0.24)</f>
        <v>42</v>
      </c>
      <c r="G138" s="17">
        <f>IF(ISBLANK(E138),"",E138+F138)</f>
        <v>217</v>
      </c>
      <c r="H138" s="17">
        <f t="shared" si="4"/>
        <v>175</v>
      </c>
      <c r="I138" s="17" t="str">
        <f t="shared" si="5"/>
        <v/>
      </c>
    </row>
    <row r="139" spans="1:9">
      <c r="A139" s="20" t="s">
        <v>27</v>
      </c>
      <c r="B139" s="55">
        <v>45093</v>
      </c>
      <c r="C139" s="2" t="s">
        <v>169</v>
      </c>
      <c r="D139" s="21" t="s">
        <v>31</v>
      </c>
      <c r="E139" s="22">
        <v>290</v>
      </c>
      <c r="F139" s="22">
        <f>IF(ISBLANK(E139),"",E139*0.24)</f>
        <v>69.599999999999994</v>
      </c>
      <c r="G139" s="23">
        <f>IF(ISBLANK(E139),"",E139+F139)</f>
        <v>359.6</v>
      </c>
      <c r="H139" s="23">
        <f t="shared" si="4"/>
        <v>290</v>
      </c>
      <c r="I139" s="23" t="str">
        <f t="shared" si="5"/>
        <v/>
      </c>
    </row>
    <row r="140" spans="1:9">
      <c r="A140" s="15" t="s">
        <v>9</v>
      </c>
      <c r="B140" s="54">
        <v>45095</v>
      </c>
      <c r="C140" s="3" t="s">
        <v>170</v>
      </c>
      <c r="D140" s="4" t="s">
        <v>86</v>
      </c>
      <c r="E140" s="16">
        <v>125</v>
      </c>
      <c r="F140" s="16"/>
      <c r="G140" s="17">
        <f>IF(ISBLANK(E140),"",E140+F140)</f>
        <v>125</v>
      </c>
      <c r="H140" s="17" t="str">
        <f t="shared" si="4"/>
        <v/>
      </c>
      <c r="I140" s="17">
        <f t="shared" si="5"/>
        <v>125</v>
      </c>
    </row>
    <row r="141" spans="1:9">
      <c r="A141" s="20" t="s">
        <v>9</v>
      </c>
      <c r="B141" s="55">
        <v>45095</v>
      </c>
      <c r="C141" s="2" t="s">
        <v>171</v>
      </c>
      <c r="D141" s="21" t="s">
        <v>84</v>
      </c>
      <c r="E141" s="22">
        <v>990</v>
      </c>
      <c r="F141" s="22"/>
      <c r="G141" s="23">
        <f>IF(ISBLANK(E141),"",E141+F141)</f>
        <v>990</v>
      </c>
      <c r="H141" s="23" t="str">
        <f t="shared" si="4"/>
        <v/>
      </c>
      <c r="I141" s="23">
        <f t="shared" si="5"/>
        <v>990</v>
      </c>
    </row>
    <row r="142" spans="1:9">
      <c r="A142" s="15" t="s">
        <v>27</v>
      </c>
      <c r="B142" s="54">
        <v>45096</v>
      </c>
      <c r="C142" s="3" t="s">
        <v>172</v>
      </c>
      <c r="D142" s="4" t="s">
        <v>29</v>
      </c>
      <c r="E142" s="16">
        <v>420</v>
      </c>
      <c r="F142" s="16">
        <f>IF(ISBLANK(E142),"",E142*0.24)</f>
        <v>100.8</v>
      </c>
      <c r="G142" s="17">
        <f>IF(ISBLANK(E142),"",E142+F142)</f>
        <v>520.79999999999995</v>
      </c>
      <c r="H142" s="17">
        <f t="shared" si="4"/>
        <v>420</v>
      </c>
      <c r="I142" s="17" t="str">
        <f t="shared" si="5"/>
        <v/>
      </c>
    </row>
    <row r="143" spans="1:9">
      <c r="A143" s="20" t="s">
        <v>27</v>
      </c>
      <c r="B143" s="55">
        <v>45098</v>
      </c>
      <c r="C143" s="2" t="s">
        <v>173</v>
      </c>
      <c r="D143" s="21" t="s">
        <v>31</v>
      </c>
      <c r="E143" s="22">
        <v>320</v>
      </c>
      <c r="F143" s="22">
        <f>IF(ISBLANK(E143),"",E143*0.24)</f>
        <v>76.8</v>
      </c>
      <c r="G143" s="23">
        <f>IF(ISBLANK(E143),"",E143+F143)</f>
        <v>396.8</v>
      </c>
      <c r="H143" s="23">
        <f t="shared" si="4"/>
        <v>320</v>
      </c>
      <c r="I143" s="23" t="str">
        <f t="shared" si="5"/>
        <v/>
      </c>
    </row>
    <row r="144" spans="1:9">
      <c r="A144" s="15" t="s">
        <v>27</v>
      </c>
      <c r="B144" s="54">
        <v>45099</v>
      </c>
      <c r="C144" s="3" t="s">
        <v>174</v>
      </c>
      <c r="D144" s="4" t="s">
        <v>29</v>
      </c>
      <c r="E144" s="16">
        <v>200</v>
      </c>
      <c r="F144" s="16">
        <f>IF(ISBLANK(E144),"",E144*0.24)</f>
        <v>48</v>
      </c>
      <c r="G144" s="17">
        <f>IF(ISBLANK(E144),"",E144+F144)</f>
        <v>248</v>
      </c>
      <c r="H144" s="17">
        <f t="shared" si="4"/>
        <v>200</v>
      </c>
      <c r="I144" s="17" t="str">
        <f t="shared" si="5"/>
        <v/>
      </c>
    </row>
    <row r="145" spans="1:9">
      <c r="A145" s="20" t="s">
        <v>9</v>
      </c>
      <c r="B145" s="55">
        <v>45099</v>
      </c>
      <c r="C145" s="2" t="s">
        <v>175</v>
      </c>
      <c r="D145" s="21" t="s">
        <v>16</v>
      </c>
      <c r="E145" s="22">
        <v>200</v>
      </c>
      <c r="F145" s="22">
        <f>IF(ISBLANK(E145),"",E145*0.24)</f>
        <v>48</v>
      </c>
      <c r="G145" s="23">
        <f>IF(ISBLANK(E145),"",E145+F145)</f>
        <v>248</v>
      </c>
      <c r="H145" s="23" t="str">
        <f t="shared" si="4"/>
        <v/>
      </c>
      <c r="I145" s="23">
        <f t="shared" si="5"/>
        <v>200</v>
      </c>
    </row>
    <row r="146" spans="1:9">
      <c r="A146" s="15" t="s">
        <v>27</v>
      </c>
      <c r="B146" s="54">
        <v>45101</v>
      </c>
      <c r="C146" s="3" t="s">
        <v>176</v>
      </c>
      <c r="D146" s="4" t="s">
        <v>33</v>
      </c>
      <c r="E146" s="16">
        <v>175</v>
      </c>
      <c r="F146" s="16">
        <f>IF(ISBLANK(E146),"",E146*0.24)</f>
        <v>42</v>
      </c>
      <c r="G146" s="17">
        <f>IF(ISBLANK(E146),"",E146+F146)</f>
        <v>217</v>
      </c>
      <c r="H146" s="17">
        <f t="shared" si="4"/>
        <v>175</v>
      </c>
      <c r="I146" s="17" t="str">
        <f t="shared" si="5"/>
        <v/>
      </c>
    </row>
    <row r="147" spans="1:9">
      <c r="A147" s="20" t="s">
        <v>9</v>
      </c>
      <c r="B147" s="55">
        <v>45102</v>
      </c>
      <c r="C147" s="2" t="s">
        <v>177</v>
      </c>
      <c r="D147" s="21" t="s">
        <v>21</v>
      </c>
      <c r="E147" s="22">
        <v>150</v>
      </c>
      <c r="F147" s="22">
        <f>IF(ISBLANK(E147),"",E147*0.24)</f>
        <v>36</v>
      </c>
      <c r="G147" s="23">
        <f>IF(ISBLANK(E147),"",E147+F147)</f>
        <v>186</v>
      </c>
      <c r="H147" s="23" t="str">
        <f t="shared" si="4"/>
        <v/>
      </c>
      <c r="I147" s="23">
        <f t="shared" si="5"/>
        <v>150</v>
      </c>
    </row>
    <row r="148" spans="1:9">
      <c r="A148" s="15" t="s">
        <v>27</v>
      </c>
      <c r="B148" s="54">
        <v>45105</v>
      </c>
      <c r="C148" s="3" t="s">
        <v>178</v>
      </c>
      <c r="D148" s="4" t="s">
        <v>33</v>
      </c>
      <c r="E148" s="16">
        <v>175</v>
      </c>
      <c r="F148" s="16">
        <f>IF(ISBLANK(E148),"",E148*0.24)</f>
        <v>42</v>
      </c>
      <c r="G148" s="17">
        <f>IF(ISBLANK(E148),"",E148+F148)</f>
        <v>217</v>
      </c>
      <c r="H148" s="17">
        <f t="shared" si="4"/>
        <v>175</v>
      </c>
      <c r="I148" s="17" t="str">
        <f t="shared" si="5"/>
        <v/>
      </c>
    </row>
    <row r="149" spans="1:9">
      <c r="A149" s="20" t="s">
        <v>9</v>
      </c>
      <c r="B149" s="55">
        <v>45107</v>
      </c>
      <c r="C149" s="2" t="s">
        <v>179</v>
      </c>
      <c r="D149" s="21" t="s">
        <v>14</v>
      </c>
      <c r="E149" s="22">
        <v>75</v>
      </c>
      <c r="F149" s="22">
        <f>IF(ISBLANK(E149),"",E149*0.24)</f>
        <v>18</v>
      </c>
      <c r="G149" s="23">
        <f>IF(ISBLANK(E149),"",E149+F149)</f>
        <v>93</v>
      </c>
      <c r="H149" s="23" t="str">
        <f t="shared" si="4"/>
        <v/>
      </c>
      <c r="I149" s="23">
        <f t="shared" si="5"/>
        <v>75</v>
      </c>
    </row>
    <row r="150" spans="1:9">
      <c r="A150" s="15" t="s">
        <v>9</v>
      </c>
      <c r="B150" s="54">
        <v>45107</v>
      </c>
      <c r="C150" s="3" t="s">
        <v>180</v>
      </c>
      <c r="D150" s="4" t="s">
        <v>52</v>
      </c>
      <c r="E150" s="16">
        <v>950</v>
      </c>
      <c r="F150" s="16"/>
      <c r="G150" s="17">
        <f>IF(ISBLANK(E150),"",E150+F150)</f>
        <v>950</v>
      </c>
      <c r="H150" s="17" t="str">
        <f t="shared" si="4"/>
        <v/>
      </c>
      <c r="I150" s="17">
        <f t="shared" si="5"/>
        <v>950</v>
      </c>
    </row>
    <row r="151" spans="1:9">
      <c r="A151" s="20" t="s">
        <v>9</v>
      </c>
      <c r="B151" s="55">
        <v>45108</v>
      </c>
      <c r="C151" s="2" t="s">
        <v>181</v>
      </c>
      <c r="D151" s="21" t="s">
        <v>11</v>
      </c>
      <c r="E151" s="22">
        <v>450</v>
      </c>
      <c r="F151" s="22"/>
      <c r="G151" s="23">
        <f>IF(ISBLANK(E151),"",E151+F151)</f>
        <v>450</v>
      </c>
      <c r="H151" s="23" t="str">
        <f t="shared" si="4"/>
        <v/>
      </c>
      <c r="I151" s="23">
        <f t="shared" si="5"/>
        <v>450</v>
      </c>
    </row>
    <row r="152" spans="1:9">
      <c r="A152" s="15" t="s">
        <v>27</v>
      </c>
      <c r="B152" s="54">
        <v>45109</v>
      </c>
      <c r="C152" s="3" t="s">
        <v>182</v>
      </c>
      <c r="D152" s="4" t="s">
        <v>33</v>
      </c>
      <c r="E152" s="16">
        <v>195</v>
      </c>
      <c r="F152" s="16">
        <f>IF(ISBLANK(E152),"",E152*0.24)</f>
        <v>46.8</v>
      </c>
      <c r="G152" s="17">
        <f>IF(ISBLANK(E152),"",E152+F152)</f>
        <v>241.8</v>
      </c>
      <c r="H152" s="17">
        <f t="shared" si="4"/>
        <v>195</v>
      </c>
      <c r="I152" s="17" t="str">
        <f t="shared" si="5"/>
        <v/>
      </c>
    </row>
    <row r="153" spans="1:9">
      <c r="A153" s="20" t="s">
        <v>9</v>
      </c>
      <c r="B153" s="55">
        <v>45110</v>
      </c>
      <c r="C153" s="2" t="s">
        <v>183</v>
      </c>
      <c r="D153" s="21" t="s">
        <v>26</v>
      </c>
      <c r="E153" s="22">
        <v>100</v>
      </c>
      <c r="F153" s="22">
        <f>IF(ISBLANK(E153),"",E153*0.24)</f>
        <v>24</v>
      </c>
      <c r="G153" s="23">
        <f>IF(ISBLANK(E153),"",E153+F153)</f>
        <v>124</v>
      </c>
      <c r="H153" s="23" t="str">
        <f t="shared" si="4"/>
        <v/>
      </c>
      <c r="I153" s="23">
        <f t="shared" si="5"/>
        <v>100</v>
      </c>
    </row>
    <row r="154" spans="1:9">
      <c r="A154" s="15" t="s">
        <v>27</v>
      </c>
      <c r="B154" s="54">
        <v>45110</v>
      </c>
      <c r="C154" s="3" t="s">
        <v>184</v>
      </c>
      <c r="D154" s="4" t="s">
        <v>29</v>
      </c>
      <c r="E154" s="16">
        <v>250</v>
      </c>
      <c r="F154" s="16">
        <f>IF(ISBLANK(E154),"",E154*0.24)</f>
        <v>60</v>
      </c>
      <c r="G154" s="17">
        <f>IF(ISBLANK(E154),"",E154+F154)</f>
        <v>310</v>
      </c>
      <c r="H154" s="17">
        <f t="shared" si="4"/>
        <v>250</v>
      </c>
      <c r="I154" s="17" t="str">
        <f t="shared" si="5"/>
        <v/>
      </c>
    </row>
    <row r="155" spans="1:9">
      <c r="A155" s="20" t="s">
        <v>27</v>
      </c>
      <c r="B155" s="55">
        <v>45111</v>
      </c>
      <c r="C155" s="2" t="s">
        <v>185</v>
      </c>
      <c r="D155" s="21" t="s">
        <v>31</v>
      </c>
      <c r="E155" s="22">
        <v>300</v>
      </c>
      <c r="F155" s="22">
        <f>IF(ISBLANK(E155),"",E155*0.24)</f>
        <v>72</v>
      </c>
      <c r="G155" s="23">
        <f>IF(ISBLANK(E155),"",E155+F155)</f>
        <v>372</v>
      </c>
      <c r="H155" s="23">
        <f t="shared" si="4"/>
        <v>300</v>
      </c>
      <c r="I155" s="23" t="str">
        <f t="shared" si="5"/>
        <v/>
      </c>
    </row>
    <row r="156" spans="1:9">
      <c r="A156" s="15" t="s">
        <v>27</v>
      </c>
      <c r="B156" s="54">
        <v>45112</v>
      </c>
      <c r="C156" s="3" t="s">
        <v>186</v>
      </c>
      <c r="D156" s="4" t="s">
        <v>29</v>
      </c>
      <c r="E156" s="16">
        <v>250</v>
      </c>
      <c r="F156" s="16">
        <f>IF(ISBLANK(E156),"",E156*0.24)</f>
        <v>60</v>
      </c>
      <c r="G156" s="17">
        <f>IF(ISBLANK(E156),"",E156+F156)</f>
        <v>310</v>
      </c>
      <c r="H156" s="17">
        <f t="shared" si="4"/>
        <v>250</v>
      </c>
      <c r="I156" s="17" t="str">
        <f t="shared" si="5"/>
        <v/>
      </c>
    </row>
    <row r="157" spans="1:9">
      <c r="A157" s="20" t="s">
        <v>27</v>
      </c>
      <c r="B157" s="55">
        <v>45113</v>
      </c>
      <c r="C157" s="2" t="s">
        <v>187</v>
      </c>
      <c r="D157" s="21" t="s">
        <v>35</v>
      </c>
      <c r="E157" s="22">
        <v>320</v>
      </c>
      <c r="F157" s="22">
        <f>IF(ISBLANK(E157),"",E157*0.24)</f>
        <v>76.8</v>
      </c>
      <c r="G157" s="23">
        <f>IF(ISBLANK(E157),"",E157+F157)</f>
        <v>396.8</v>
      </c>
      <c r="H157" s="23">
        <f t="shared" si="4"/>
        <v>320</v>
      </c>
      <c r="I157" s="23" t="str">
        <f t="shared" si="5"/>
        <v/>
      </c>
    </row>
    <row r="158" spans="1:9">
      <c r="A158" s="15" t="s">
        <v>27</v>
      </c>
      <c r="B158" s="54">
        <v>45117</v>
      </c>
      <c r="C158" s="3" t="s">
        <v>188</v>
      </c>
      <c r="D158" s="4" t="s">
        <v>29</v>
      </c>
      <c r="E158" s="16">
        <v>200</v>
      </c>
      <c r="F158" s="16">
        <f>IF(ISBLANK(E158),"",E158*0.24)</f>
        <v>48</v>
      </c>
      <c r="G158" s="17">
        <f>IF(ISBLANK(E158),"",E158+F158)</f>
        <v>248</v>
      </c>
      <c r="H158" s="17">
        <f t="shared" si="4"/>
        <v>200</v>
      </c>
      <c r="I158" s="17" t="str">
        <f t="shared" si="5"/>
        <v/>
      </c>
    </row>
    <row r="159" spans="1:9">
      <c r="A159" s="20" t="s">
        <v>9</v>
      </c>
      <c r="B159" s="55">
        <v>45122</v>
      </c>
      <c r="C159" s="2" t="s">
        <v>189</v>
      </c>
      <c r="D159" s="21" t="s">
        <v>21</v>
      </c>
      <c r="E159" s="22">
        <v>80</v>
      </c>
      <c r="F159" s="22">
        <f>IF(ISBLANK(E159),"",E159*0.24)</f>
        <v>19.2</v>
      </c>
      <c r="G159" s="23">
        <f>IF(ISBLANK(E159),"",E159+F159)</f>
        <v>99.2</v>
      </c>
      <c r="H159" s="23" t="str">
        <f t="shared" si="4"/>
        <v/>
      </c>
      <c r="I159" s="23">
        <f t="shared" si="5"/>
        <v>80</v>
      </c>
    </row>
    <row r="160" spans="1:9">
      <c r="A160" s="15" t="s">
        <v>27</v>
      </c>
      <c r="B160" s="54">
        <v>45124</v>
      </c>
      <c r="C160" s="3" t="s">
        <v>190</v>
      </c>
      <c r="D160" s="4" t="s">
        <v>37</v>
      </c>
      <c r="E160" s="16">
        <v>60</v>
      </c>
      <c r="F160" s="16">
        <f>IF(ISBLANK(E160),"",E160*0.24)</f>
        <v>14.399999999999999</v>
      </c>
      <c r="G160" s="17">
        <f>IF(ISBLANK(E160),"",E160+F160)</f>
        <v>74.400000000000006</v>
      </c>
      <c r="H160" s="17">
        <f t="shared" si="4"/>
        <v>60</v>
      </c>
      <c r="I160" s="17" t="str">
        <f t="shared" si="5"/>
        <v/>
      </c>
    </row>
    <row r="161" spans="1:9">
      <c r="A161" s="20" t="s">
        <v>9</v>
      </c>
      <c r="B161" s="55">
        <v>45125</v>
      </c>
      <c r="C161" s="2" t="s">
        <v>191</v>
      </c>
      <c r="D161" s="21" t="s">
        <v>24</v>
      </c>
      <c r="E161" s="22">
        <v>200</v>
      </c>
      <c r="F161" s="22">
        <f>IF(ISBLANK(E161),"",E161*0.24)</f>
        <v>48</v>
      </c>
      <c r="G161" s="23">
        <f>IF(ISBLANK(E161),"",E161+F161)</f>
        <v>248</v>
      </c>
      <c r="H161" s="23" t="str">
        <f t="shared" si="4"/>
        <v/>
      </c>
      <c r="I161" s="23">
        <f t="shared" si="5"/>
        <v>200</v>
      </c>
    </row>
    <row r="162" spans="1:9">
      <c r="A162" s="15" t="s">
        <v>27</v>
      </c>
      <c r="B162" s="54">
        <v>45127</v>
      </c>
      <c r="C162" s="3" t="s">
        <v>192</v>
      </c>
      <c r="D162" s="3" t="s">
        <v>141</v>
      </c>
      <c r="E162" s="16">
        <v>70</v>
      </c>
      <c r="F162" s="16">
        <f>IF(ISBLANK(E162),"",E162*0.24)</f>
        <v>16.8</v>
      </c>
      <c r="G162" s="17">
        <f>IF(ISBLANK(E162),"",E162+F162)</f>
        <v>86.8</v>
      </c>
      <c r="H162" s="17">
        <f t="shared" si="4"/>
        <v>70</v>
      </c>
      <c r="I162" s="17" t="str">
        <f t="shared" si="5"/>
        <v/>
      </c>
    </row>
    <row r="163" spans="1:9">
      <c r="A163" s="6" t="s">
        <v>9</v>
      </c>
      <c r="B163" s="55">
        <v>45127</v>
      </c>
      <c r="C163" s="2" t="s">
        <v>193</v>
      </c>
      <c r="D163" s="21" t="s">
        <v>16</v>
      </c>
      <c r="E163" s="22">
        <v>180</v>
      </c>
      <c r="F163" s="22">
        <f>IF(ISBLANK(E163),"",E163*0.24)</f>
        <v>43.199999999999996</v>
      </c>
      <c r="G163" s="23">
        <f>IF(ISBLANK(E163),"",E163+F163)</f>
        <v>223.2</v>
      </c>
      <c r="H163" s="23" t="str">
        <f t="shared" si="4"/>
        <v/>
      </c>
      <c r="I163" s="23">
        <f t="shared" si="5"/>
        <v>180</v>
      </c>
    </row>
    <row r="164" spans="1:9">
      <c r="A164" s="15" t="s">
        <v>27</v>
      </c>
      <c r="B164" s="54">
        <v>45128</v>
      </c>
      <c r="C164" s="3" t="s">
        <v>194</v>
      </c>
      <c r="D164" s="4" t="s">
        <v>40</v>
      </c>
      <c r="E164" s="16">
        <v>40</v>
      </c>
      <c r="F164" s="16">
        <f>IF(ISBLANK(E164),"",E164*0.24)</f>
        <v>9.6</v>
      </c>
      <c r="G164" s="17">
        <f>IF(ISBLANK(E164),"",E164+F164)</f>
        <v>49.6</v>
      </c>
      <c r="H164" s="17">
        <f t="shared" si="4"/>
        <v>40</v>
      </c>
      <c r="I164" s="17" t="str">
        <f t="shared" si="5"/>
        <v/>
      </c>
    </row>
    <row r="165" spans="1:9">
      <c r="A165" s="6" t="s">
        <v>9</v>
      </c>
      <c r="B165" s="55">
        <v>45128</v>
      </c>
      <c r="C165" s="2" t="s">
        <v>195</v>
      </c>
      <c r="D165" s="21" t="s">
        <v>14</v>
      </c>
      <c r="E165" s="22">
        <v>140</v>
      </c>
      <c r="F165" s="22">
        <f>IF(ISBLANK(E165),"",E165*0.24)</f>
        <v>33.6</v>
      </c>
      <c r="G165" s="23">
        <f>IF(ISBLANK(E165),"",E165+F165)</f>
        <v>173.6</v>
      </c>
      <c r="H165" s="23" t="str">
        <f t="shared" si="4"/>
        <v/>
      </c>
      <c r="I165" s="23">
        <f t="shared" si="5"/>
        <v>140</v>
      </c>
    </row>
    <row r="166" spans="1:9">
      <c r="A166" s="15" t="s">
        <v>27</v>
      </c>
      <c r="B166" s="54">
        <v>45129</v>
      </c>
      <c r="C166" s="3" t="s">
        <v>196</v>
      </c>
      <c r="D166" s="3" t="s">
        <v>141</v>
      </c>
      <c r="E166" s="16">
        <v>50</v>
      </c>
      <c r="F166" s="16">
        <f>IF(ISBLANK(E166),"",E166*0.24)</f>
        <v>12</v>
      </c>
      <c r="G166" s="17">
        <f>IF(ISBLANK(E166),"",E166+F166)</f>
        <v>62</v>
      </c>
      <c r="H166" s="17">
        <f t="shared" si="4"/>
        <v>50</v>
      </c>
      <c r="I166" s="17" t="str">
        <f t="shared" si="5"/>
        <v/>
      </c>
    </row>
    <row r="167" spans="1:9">
      <c r="A167" s="6" t="s">
        <v>27</v>
      </c>
      <c r="B167" s="55">
        <v>45130</v>
      </c>
      <c r="C167" s="2" t="s">
        <v>197</v>
      </c>
      <c r="D167" s="21" t="s">
        <v>31</v>
      </c>
      <c r="E167" s="22">
        <v>200</v>
      </c>
      <c r="F167" s="22">
        <f>IF(ISBLANK(E167),"",E167*0.24)</f>
        <v>48</v>
      </c>
      <c r="G167" s="23">
        <f>IF(ISBLANK(E167),"",E167+F167)</f>
        <v>248</v>
      </c>
      <c r="H167" s="23">
        <f t="shared" si="4"/>
        <v>200</v>
      </c>
      <c r="I167" s="23" t="str">
        <f t="shared" si="5"/>
        <v/>
      </c>
    </row>
    <row r="168" spans="1:9">
      <c r="A168" s="15" t="s">
        <v>27</v>
      </c>
      <c r="B168" s="54">
        <v>45131</v>
      </c>
      <c r="C168" s="3" t="s">
        <v>198</v>
      </c>
      <c r="D168" s="4" t="s">
        <v>29</v>
      </c>
      <c r="E168" s="16">
        <v>288</v>
      </c>
      <c r="F168" s="16">
        <f>IF(ISBLANK(E168),"",E168*0.24)</f>
        <v>69.12</v>
      </c>
      <c r="G168" s="17">
        <f>IF(ISBLANK(E168),"",E168+F168)</f>
        <v>357.12</v>
      </c>
      <c r="H168" s="17">
        <f t="shared" si="4"/>
        <v>288</v>
      </c>
      <c r="I168" s="17" t="str">
        <f t="shared" si="5"/>
        <v/>
      </c>
    </row>
    <row r="169" spans="1:9">
      <c r="A169" s="20" t="s">
        <v>27</v>
      </c>
      <c r="B169" s="55">
        <v>45135</v>
      </c>
      <c r="C169" s="2" t="s">
        <v>199</v>
      </c>
      <c r="D169" s="21" t="s">
        <v>31</v>
      </c>
      <c r="E169" s="22">
        <v>231</v>
      </c>
      <c r="F169" s="22">
        <f>IF(ISBLANK(E169),"",E169*0.24)</f>
        <v>55.44</v>
      </c>
      <c r="G169" s="23">
        <f>IF(ISBLANK(E169),"",E169+F169)</f>
        <v>286.44</v>
      </c>
      <c r="H169" s="23">
        <f t="shared" si="4"/>
        <v>231</v>
      </c>
      <c r="I169" s="23" t="str">
        <f t="shared" si="5"/>
        <v/>
      </c>
    </row>
    <row r="170" spans="1:9">
      <c r="A170" s="15" t="s">
        <v>27</v>
      </c>
      <c r="B170" s="54">
        <v>45136</v>
      </c>
      <c r="C170" s="3" t="s">
        <v>200</v>
      </c>
      <c r="D170" s="4" t="s">
        <v>29</v>
      </c>
      <c r="E170" s="16">
        <v>176</v>
      </c>
      <c r="F170" s="16">
        <f>IF(ISBLANK(E170),"",E170*0.24)</f>
        <v>42.239999999999995</v>
      </c>
      <c r="G170" s="17">
        <f>IF(ISBLANK(E170),"",E170+F170)</f>
        <v>218.24</v>
      </c>
      <c r="H170" s="17">
        <f t="shared" si="4"/>
        <v>176</v>
      </c>
      <c r="I170" s="17" t="str">
        <f t="shared" si="5"/>
        <v/>
      </c>
    </row>
    <row r="171" spans="1:9">
      <c r="A171" s="20" t="s">
        <v>27</v>
      </c>
      <c r="B171" s="55">
        <v>45137</v>
      </c>
      <c r="C171" s="2" t="s">
        <v>201</v>
      </c>
      <c r="D171" s="21" t="s">
        <v>35</v>
      </c>
      <c r="E171" s="22">
        <v>400</v>
      </c>
      <c r="F171" s="22">
        <f>IF(ISBLANK(E171),"",E171*0.24)</f>
        <v>96</v>
      </c>
      <c r="G171" s="23">
        <f>IF(ISBLANK(E171),"",E171+F171)</f>
        <v>496</v>
      </c>
      <c r="H171" s="23">
        <f t="shared" si="4"/>
        <v>400</v>
      </c>
      <c r="I171" s="23" t="str">
        <f t="shared" si="5"/>
        <v/>
      </c>
    </row>
    <row r="172" spans="1:9">
      <c r="A172" s="15" t="s">
        <v>9</v>
      </c>
      <c r="B172" s="54">
        <v>45137</v>
      </c>
      <c r="C172" s="3" t="s">
        <v>202</v>
      </c>
      <c r="D172" s="4" t="s">
        <v>19</v>
      </c>
      <c r="E172" s="16">
        <v>2500</v>
      </c>
      <c r="F172" s="16">
        <f>IF(ISBLANK(E172),"",E172*0.24)</f>
        <v>600</v>
      </c>
      <c r="G172" s="17">
        <f>IF(ISBLANK(E172),"",E172+F172)</f>
        <v>3100</v>
      </c>
      <c r="H172" s="17" t="str">
        <f t="shared" si="4"/>
        <v/>
      </c>
      <c r="I172" s="17">
        <f t="shared" si="5"/>
        <v>2500</v>
      </c>
    </row>
    <row r="173" spans="1:9">
      <c r="A173" s="20" t="s">
        <v>27</v>
      </c>
      <c r="B173" s="55">
        <v>45137</v>
      </c>
      <c r="C173" s="2" t="s">
        <v>203</v>
      </c>
      <c r="D173" s="2" t="s">
        <v>48</v>
      </c>
      <c r="E173" s="22">
        <v>120</v>
      </c>
      <c r="F173" s="22">
        <f>IF(ISBLANK(E173),"",E173*0.24)</f>
        <v>28.799999999999997</v>
      </c>
      <c r="G173" s="23">
        <f>IF(ISBLANK(E173),"",E173+F173)</f>
        <v>148.80000000000001</v>
      </c>
      <c r="H173" s="23">
        <f t="shared" si="4"/>
        <v>120</v>
      </c>
      <c r="I173" s="23" t="str">
        <f t="shared" si="5"/>
        <v/>
      </c>
    </row>
    <row r="174" spans="1:9">
      <c r="A174" s="5" t="s">
        <v>9</v>
      </c>
      <c r="B174" s="54">
        <v>45138</v>
      </c>
      <c r="C174" s="3" t="s">
        <v>204</v>
      </c>
      <c r="D174" s="4" t="s">
        <v>52</v>
      </c>
      <c r="E174" s="16">
        <v>950</v>
      </c>
      <c r="F174" s="16"/>
      <c r="G174" s="17">
        <f>IF(ISBLANK(E174),"",E174+F174)</f>
        <v>950</v>
      </c>
      <c r="H174" s="17" t="str">
        <f t="shared" si="4"/>
        <v/>
      </c>
      <c r="I174" s="17">
        <f t="shared" si="5"/>
        <v>950</v>
      </c>
    </row>
    <row r="175" spans="1:9">
      <c r="A175" s="20" t="s">
        <v>9</v>
      </c>
      <c r="B175" s="55">
        <v>45139</v>
      </c>
      <c r="C175" s="2" t="s">
        <v>205</v>
      </c>
      <c r="D175" s="21" t="s">
        <v>11</v>
      </c>
      <c r="E175" s="22">
        <v>450</v>
      </c>
      <c r="F175" s="22"/>
      <c r="G175" s="23">
        <f>IF(ISBLANK(E175),"",E175+F175)</f>
        <v>450</v>
      </c>
      <c r="H175" s="23" t="str">
        <f t="shared" si="4"/>
        <v/>
      </c>
      <c r="I175" s="23">
        <f t="shared" si="5"/>
        <v>450</v>
      </c>
    </row>
    <row r="176" spans="1:9">
      <c r="A176" s="15" t="s">
        <v>27</v>
      </c>
      <c r="B176" s="54">
        <v>45140</v>
      </c>
      <c r="C176" s="3" t="s">
        <v>206</v>
      </c>
      <c r="D176" s="4" t="s">
        <v>37</v>
      </c>
      <c r="E176" s="16">
        <v>60</v>
      </c>
      <c r="F176" s="16">
        <f>IF(ISBLANK(E176),"",E176*0.24)</f>
        <v>14.399999999999999</v>
      </c>
      <c r="G176" s="17">
        <f>IF(ISBLANK(E176),"",E176+F176)</f>
        <v>74.400000000000006</v>
      </c>
      <c r="H176" s="17">
        <f t="shared" si="4"/>
        <v>60</v>
      </c>
      <c r="I176" s="17" t="str">
        <f t="shared" si="5"/>
        <v/>
      </c>
    </row>
    <row r="177" spans="1:9">
      <c r="A177" s="20" t="s">
        <v>27</v>
      </c>
      <c r="B177" s="55">
        <v>45141</v>
      </c>
      <c r="C177" s="2" t="s">
        <v>207</v>
      </c>
      <c r="D177" s="21" t="s">
        <v>35</v>
      </c>
      <c r="E177" s="22">
        <v>420</v>
      </c>
      <c r="F177" s="22">
        <f>IF(ISBLANK(E177),"",E177*0.24)</f>
        <v>100.8</v>
      </c>
      <c r="G177" s="23">
        <f>IF(ISBLANK(E177),"",E177+F177)</f>
        <v>520.79999999999995</v>
      </c>
      <c r="H177" s="23">
        <f t="shared" si="4"/>
        <v>420</v>
      </c>
      <c r="I177" s="23" t="str">
        <f t="shared" si="5"/>
        <v/>
      </c>
    </row>
    <row r="178" spans="1:9">
      <c r="A178" s="15" t="s">
        <v>27</v>
      </c>
      <c r="B178" s="54">
        <v>45142</v>
      </c>
      <c r="C178" s="3" t="s">
        <v>208</v>
      </c>
      <c r="D178" s="4" t="s">
        <v>29</v>
      </c>
      <c r="E178" s="16">
        <v>198</v>
      </c>
      <c r="F178" s="16">
        <f>IF(ISBLANK(E178),"",E178*0.24)</f>
        <v>47.519999999999996</v>
      </c>
      <c r="G178" s="17">
        <f>IF(ISBLANK(E178),"",E178+F178)</f>
        <v>245.51999999999998</v>
      </c>
      <c r="H178" s="17">
        <f t="shared" si="4"/>
        <v>198</v>
      </c>
      <c r="I178" s="17" t="str">
        <f t="shared" si="5"/>
        <v/>
      </c>
    </row>
    <row r="179" spans="1:9">
      <c r="A179" s="20" t="s">
        <v>9</v>
      </c>
      <c r="B179" s="55">
        <v>45143</v>
      </c>
      <c r="C179" s="2" t="s">
        <v>209</v>
      </c>
      <c r="D179" s="21" t="s">
        <v>16</v>
      </c>
      <c r="E179" s="22">
        <v>100</v>
      </c>
      <c r="F179" s="22">
        <f>IF(ISBLANK(E179),"",E179*0.24)</f>
        <v>24</v>
      </c>
      <c r="G179" s="23">
        <f>IF(ISBLANK(E179),"",E179+F179)</f>
        <v>124</v>
      </c>
      <c r="H179" s="23" t="str">
        <f t="shared" si="4"/>
        <v/>
      </c>
      <c r="I179" s="23">
        <f t="shared" si="5"/>
        <v>100</v>
      </c>
    </row>
    <row r="180" spans="1:9">
      <c r="A180" s="15" t="s">
        <v>27</v>
      </c>
      <c r="B180" s="54">
        <v>45144</v>
      </c>
      <c r="C180" s="3" t="s">
        <v>210</v>
      </c>
      <c r="D180" s="4" t="s">
        <v>40</v>
      </c>
      <c r="E180" s="16">
        <v>60</v>
      </c>
      <c r="F180" s="16">
        <f>IF(ISBLANK(E180),"",E180*0.24)</f>
        <v>14.399999999999999</v>
      </c>
      <c r="G180" s="17">
        <f>IF(ISBLANK(E180),"",E180+F180)</f>
        <v>74.400000000000006</v>
      </c>
      <c r="H180" s="17">
        <f t="shared" si="4"/>
        <v>60</v>
      </c>
      <c r="I180" s="17" t="str">
        <f t="shared" si="5"/>
        <v/>
      </c>
    </row>
    <row r="181" spans="1:9">
      <c r="A181" s="6" t="s">
        <v>9</v>
      </c>
      <c r="B181" s="55">
        <v>45144</v>
      </c>
      <c r="C181" s="2" t="s">
        <v>211</v>
      </c>
      <c r="D181" s="21" t="s">
        <v>26</v>
      </c>
      <c r="E181" s="22">
        <v>90</v>
      </c>
      <c r="F181" s="22">
        <f>IF(ISBLANK(E181),"",E181*0.24)</f>
        <v>21.599999999999998</v>
      </c>
      <c r="G181" s="23">
        <f>IF(ISBLANK(E181),"",E181+F181)</f>
        <v>111.6</v>
      </c>
      <c r="H181" s="23" t="str">
        <f t="shared" si="4"/>
        <v/>
      </c>
      <c r="I181" s="23">
        <f t="shared" si="5"/>
        <v>90</v>
      </c>
    </row>
    <row r="182" spans="1:9">
      <c r="A182" s="15" t="s">
        <v>27</v>
      </c>
      <c r="B182" s="54">
        <v>45145</v>
      </c>
      <c r="C182" s="30" t="s">
        <v>212</v>
      </c>
      <c r="D182" s="3" t="s">
        <v>141</v>
      </c>
      <c r="E182" s="16">
        <v>50</v>
      </c>
      <c r="F182" s="16">
        <f>IF(ISBLANK(E182),"",E182*0.24)</f>
        <v>12</v>
      </c>
      <c r="G182" s="17">
        <f>IF(ISBLANK(E182),"",E182+F182)</f>
        <v>62</v>
      </c>
      <c r="H182" s="17">
        <f t="shared" si="4"/>
        <v>50</v>
      </c>
      <c r="I182" s="17" t="str">
        <f t="shared" si="5"/>
        <v/>
      </c>
    </row>
    <row r="183" spans="1:9">
      <c r="A183" s="6" t="s">
        <v>9</v>
      </c>
      <c r="B183" s="55">
        <v>45146</v>
      </c>
      <c r="C183" s="31" t="s">
        <v>213</v>
      </c>
      <c r="D183" s="21" t="s">
        <v>24</v>
      </c>
      <c r="E183" s="22">
        <v>250</v>
      </c>
      <c r="F183" s="22">
        <f>IF(ISBLANK(E183),"",E183*0.24)</f>
        <v>60</v>
      </c>
      <c r="G183" s="23">
        <f>IF(ISBLANK(E183),"",E183+F183)</f>
        <v>310</v>
      </c>
      <c r="H183" s="23" t="str">
        <f t="shared" si="4"/>
        <v/>
      </c>
      <c r="I183" s="23">
        <f t="shared" si="5"/>
        <v>250</v>
      </c>
    </row>
    <row r="184" spans="1:9">
      <c r="A184" s="15" t="s">
        <v>27</v>
      </c>
      <c r="B184" s="54">
        <v>45147</v>
      </c>
      <c r="C184" s="3" t="s">
        <v>214</v>
      </c>
      <c r="D184" s="3" t="s">
        <v>141</v>
      </c>
      <c r="E184" s="16">
        <v>60</v>
      </c>
      <c r="F184" s="16">
        <f>IF(ISBLANK(E184),"",E184*0.24)</f>
        <v>14.399999999999999</v>
      </c>
      <c r="G184" s="17">
        <f>IF(ISBLANK(E184),"",E184+F184)</f>
        <v>74.400000000000006</v>
      </c>
      <c r="H184" s="17">
        <f t="shared" si="4"/>
        <v>60</v>
      </c>
      <c r="I184" s="17" t="str">
        <f t="shared" si="5"/>
        <v/>
      </c>
    </row>
    <row r="185" spans="1:9">
      <c r="A185" s="6" t="s">
        <v>27</v>
      </c>
      <c r="B185" s="55">
        <v>45149</v>
      </c>
      <c r="C185" s="2" t="s">
        <v>215</v>
      </c>
      <c r="D185" s="21" t="s">
        <v>31</v>
      </c>
      <c r="E185" s="22">
        <v>232</v>
      </c>
      <c r="F185" s="22">
        <f>IF(ISBLANK(E185),"",E185*0.24)</f>
        <v>55.68</v>
      </c>
      <c r="G185" s="23">
        <f>IF(ISBLANK(E185),"",E185+F185)</f>
        <v>287.68</v>
      </c>
      <c r="H185" s="23">
        <f t="shared" si="4"/>
        <v>232</v>
      </c>
      <c r="I185" s="23" t="str">
        <f t="shared" si="5"/>
        <v/>
      </c>
    </row>
    <row r="186" spans="1:9">
      <c r="A186" s="15" t="s">
        <v>27</v>
      </c>
      <c r="B186" s="54">
        <v>45150</v>
      </c>
      <c r="C186" s="3" t="s">
        <v>216</v>
      </c>
      <c r="D186" s="4" t="s">
        <v>29</v>
      </c>
      <c r="E186" s="16">
        <v>220</v>
      </c>
      <c r="F186" s="16">
        <f>IF(ISBLANK(E186),"",E186*0.24)</f>
        <v>52.8</v>
      </c>
      <c r="G186" s="17">
        <f>IF(ISBLANK(E186),"",E186+F186)</f>
        <v>272.8</v>
      </c>
      <c r="H186" s="17">
        <f t="shared" si="4"/>
        <v>220</v>
      </c>
      <c r="I186" s="17" t="str">
        <f t="shared" si="5"/>
        <v/>
      </c>
    </row>
    <row r="187" spans="1:9">
      <c r="A187" s="20" t="s">
        <v>27</v>
      </c>
      <c r="B187" s="55">
        <v>45152</v>
      </c>
      <c r="C187" s="2" t="s">
        <v>217</v>
      </c>
      <c r="D187" s="2" t="s">
        <v>48</v>
      </c>
      <c r="E187" s="22">
        <v>120</v>
      </c>
      <c r="F187" s="22">
        <f>IF(ISBLANK(E187),"",E187*0.24)</f>
        <v>28.799999999999997</v>
      </c>
      <c r="G187" s="23">
        <f>IF(ISBLANK(E187),"",E187+F187)</f>
        <v>148.80000000000001</v>
      </c>
      <c r="H187" s="23">
        <f t="shared" si="4"/>
        <v>120</v>
      </c>
      <c r="I187" s="23" t="str">
        <f t="shared" si="5"/>
        <v/>
      </c>
    </row>
    <row r="188" spans="1:9">
      <c r="A188" s="5" t="s">
        <v>9</v>
      </c>
      <c r="B188" s="54">
        <v>45153</v>
      </c>
      <c r="C188" s="3" t="s">
        <v>218</v>
      </c>
      <c r="D188" s="4" t="s">
        <v>14</v>
      </c>
      <c r="E188" s="16">
        <v>225</v>
      </c>
      <c r="F188" s="16">
        <f>IF(ISBLANK(E188),"",E188*0.24)</f>
        <v>54</v>
      </c>
      <c r="G188" s="17">
        <f>IF(ISBLANK(E188),"",E188+F188)</f>
        <v>279</v>
      </c>
      <c r="H188" s="17" t="str">
        <f t="shared" si="4"/>
        <v/>
      </c>
      <c r="I188" s="17">
        <f t="shared" si="5"/>
        <v>225</v>
      </c>
    </row>
    <row r="189" spans="1:9">
      <c r="A189" s="20" t="s">
        <v>27</v>
      </c>
      <c r="B189" s="55">
        <v>45154</v>
      </c>
      <c r="C189" s="2" t="s">
        <v>219</v>
      </c>
      <c r="D189" s="21" t="s">
        <v>35</v>
      </c>
      <c r="E189" s="22">
        <v>350</v>
      </c>
      <c r="F189" s="22">
        <f>IF(ISBLANK(E189),"",E189*0.24)</f>
        <v>84</v>
      </c>
      <c r="G189" s="23">
        <f>IF(ISBLANK(E189),"",E189+F189)</f>
        <v>434</v>
      </c>
      <c r="H189" s="23">
        <f t="shared" si="4"/>
        <v>350</v>
      </c>
      <c r="I189" s="23" t="str">
        <f t="shared" si="5"/>
        <v/>
      </c>
    </row>
    <row r="190" spans="1:9">
      <c r="A190" s="15" t="s">
        <v>27</v>
      </c>
      <c r="B190" s="54">
        <v>45155</v>
      </c>
      <c r="C190" s="3" t="s">
        <v>220</v>
      </c>
      <c r="D190" s="4" t="s">
        <v>29</v>
      </c>
      <c r="E190" s="16">
        <v>260</v>
      </c>
      <c r="F190" s="16">
        <f>IF(ISBLANK(E190),"",E190*0.24)</f>
        <v>62.4</v>
      </c>
      <c r="G190" s="17">
        <f>IF(ISBLANK(E190),"",E190+F190)</f>
        <v>322.39999999999998</v>
      </c>
      <c r="H190" s="17">
        <f t="shared" si="4"/>
        <v>260</v>
      </c>
      <c r="I190" s="17" t="str">
        <f t="shared" si="5"/>
        <v/>
      </c>
    </row>
    <row r="191" spans="1:9">
      <c r="A191" s="20" t="s">
        <v>9</v>
      </c>
      <c r="B191" s="55">
        <v>45156</v>
      </c>
      <c r="C191" s="2" t="s">
        <v>221</v>
      </c>
      <c r="D191" s="21" t="s">
        <v>21</v>
      </c>
      <c r="E191" s="22">
        <v>80</v>
      </c>
      <c r="F191" s="22">
        <f>IF(ISBLANK(E191),"",E191*0.24)</f>
        <v>19.2</v>
      </c>
      <c r="G191" s="23">
        <f>IF(ISBLANK(E191),"",E191+F191)</f>
        <v>99.2</v>
      </c>
      <c r="H191" s="23" t="str">
        <f t="shared" si="4"/>
        <v/>
      </c>
      <c r="I191" s="23">
        <f t="shared" si="5"/>
        <v>80</v>
      </c>
    </row>
    <row r="192" spans="1:9">
      <c r="A192" s="15" t="s">
        <v>27</v>
      </c>
      <c r="B192" s="54">
        <v>45157</v>
      </c>
      <c r="C192" s="3" t="s">
        <v>222</v>
      </c>
      <c r="D192" s="4" t="s">
        <v>37</v>
      </c>
      <c r="E192" s="16">
        <v>75</v>
      </c>
      <c r="F192" s="16">
        <f>IF(ISBLANK(E192),"",E192*0.24)</f>
        <v>18</v>
      </c>
      <c r="G192" s="17">
        <f>IF(ISBLANK(E192),"",E192+F192)</f>
        <v>93</v>
      </c>
      <c r="H192" s="17">
        <f t="shared" si="4"/>
        <v>75</v>
      </c>
      <c r="I192" s="17" t="str">
        <f t="shared" si="5"/>
        <v/>
      </c>
    </row>
    <row r="193" spans="1:9">
      <c r="A193" s="20" t="s">
        <v>27</v>
      </c>
      <c r="B193" s="55">
        <v>45158</v>
      </c>
      <c r="C193" s="2" t="s">
        <v>223</v>
      </c>
      <c r="D193" s="21" t="s">
        <v>31</v>
      </c>
      <c r="E193" s="22">
        <v>200</v>
      </c>
      <c r="F193" s="22">
        <f>IF(ISBLANK(E193),"",E193*0.24)</f>
        <v>48</v>
      </c>
      <c r="G193" s="23">
        <f>IF(ISBLANK(E193),"",E193+F193)</f>
        <v>248</v>
      </c>
      <c r="H193" s="23">
        <f t="shared" si="4"/>
        <v>200</v>
      </c>
      <c r="I193" s="23" t="str">
        <f t="shared" si="5"/>
        <v/>
      </c>
    </row>
    <row r="194" spans="1:9">
      <c r="A194" s="15" t="s">
        <v>27</v>
      </c>
      <c r="B194" s="54">
        <v>45159</v>
      </c>
      <c r="C194" s="3" t="s">
        <v>224</v>
      </c>
      <c r="D194" s="4" t="s">
        <v>33</v>
      </c>
      <c r="E194" s="16">
        <v>265</v>
      </c>
      <c r="F194" s="16">
        <f>IF(ISBLANK(E194),"",E194*0.24)</f>
        <v>63.599999999999994</v>
      </c>
      <c r="G194" s="17">
        <f>IF(ISBLANK(E194),"",E194+F194)</f>
        <v>328.6</v>
      </c>
      <c r="H194" s="17">
        <f t="shared" ref="H194:H257" si="6">IF(A194="INCOME",E194,"")</f>
        <v>265</v>
      </c>
      <c r="I194" s="17" t="str">
        <f t="shared" ref="I194:I257" si="7">IF(A194="EXPENSE",E194,"")</f>
        <v/>
      </c>
    </row>
    <row r="195" spans="1:9">
      <c r="A195" s="20" t="s">
        <v>27</v>
      </c>
      <c r="B195" s="55">
        <v>45161</v>
      </c>
      <c r="C195" s="2" t="s">
        <v>225</v>
      </c>
      <c r="D195" s="2" t="s">
        <v>48</v>
      </c>
      <c r="E195" s="22">
        <v>80</v>
      </c>
      <c r="F195" s="22">
        <f>IF(ISBLANK(E195),"",E195*0.24)</f>
        <v>19.2</v>
      </c>
      <c r="G195" s="23">
        <f>IF(ISBLANK(E195),"",E195+F195)</f>
        <v>99.2</v>
      </c>
      <c r="H195" s="23">
        <f t="shared" si="6"/>
        <v>80</v>
      </c>
      <c r="I195" s="23" t="str">
        <f t="shared" si="7"/>
        <v/>
      </c>
    </row>
    <row r="196" spans="1:9">
      <c r="A196" s="5" t="s">
        <v>27</v>
      </c>
      <c r="B196" s="54">
        <v>45163</v>
      </c>
      <c r="C196" s="3" t="s">
        <v>226</v>
      </c>
      <c r="D196" s="4" t="s">
        <v>29</v>
      </c>
      <c r="E196" s="16">
        <v>200</v>
      </c>
      <c r="F196" s="16">
        <f>IF(ISBLANK(E196),"",E196*0.24)</f>
        <v>48</v>
      </c>
      <c r="G196" s="17">
        <f>IF(ISBLANK(E196),"",E196+F196)</f>
        <v>248</v>
      </c>
      <c r="H196" s="17">
        <f t="shared" si="6"/>
        <v>200</v>
      </c>
      <c r="I196" s="17" t="str">
        <f t="shared" si="7"/>
        <v/>
      </c>
    </row>
    <row r="197" spans="1:9">
      <c r="A197" s="20" t="s">
        <v>27</v>
      </c>
      <c r="B197" s="55">
        <v>45164</v>
      </c>
      <c r="C197" s="2" t="s">
        <v>227</v>
      </c>
      <c r="D197" s="2" t="s">
        <v>48</v>
      </c>
      <c r="E197" s="22">
        <v>100</v>
      </c>
      <c r="F197" s="22">
        <f>IF(ISBLANK(E197),"",E197*0.24)</f>
        <v>24</v>
      </c>
      <c r="G197" s="23">
        <f>IF(ISBLANK(E197),"",E197+F197)</f>
        <v>124</v>
      </c>
      <c r="H197" s="23">
        <f t="shared" si="6"/>
        <v>100</v>
      </c>
      <c r="I197" s="23" t="str">
        <f t="shared" si="7"/>
        <v/>
      </c>
    </row>
    <row r="198" spans="1:9">
      <c r="A198" s="5" t="s">
        <v>27</v>
      </c>
      <c r="B198" s="54">
        <v>45166</v>
      </c>
      <c r="C198" s="3" t="s">
        <v>228</v>
      </c>
      <c r="D198" s="4" t="s">
        <v>29</v>
      </c>
      <c r="E198" s="16">
        <v>160</v>
      </c>
      <c r="F198" s="16">
        <f>IF(ISBLANK(E198),"",E198*0.24)</f>
        <v>38.4</v>
      </c>
      <c r="G198" s="17">
        <f>IF(ISBLANK(E198),"",E198+F198)</f>
        <v>198.4</v>
      </c>
      <c r="H198" s="17">
        <f t="shared" si="6"/>
        <v>160</v>
      </c>
      <c r="I198" s="17" t="str">
        <f t="shared" si="7"/>
        <v/>
      </c>
    </row>
    <row r="199" spans="1:9">
      <c r="A199" s="20" t="s">
        <v>9</v>
      </c>
      <c r="B199" s="55">
        <v>45168</v>
      </c>
      <c r="C199" s="2" t="s">
        <v>229</v>
      </c>
      <c r="D199" s="21" t="s">
        <v>16</v>
      </c>
      <c r="E199" s="22">
        <v>125</v>
      </c>
      <c r="F199" s="22">
        <f>IF(ISBLANK(E199),"",E199*0.24)</f>
        <v>30</v>
      </c>
      <c r="G199" s="23">
        <f>IF(ISBLANK(E199),"",E199+F199)</f>
        <v>155</v>
      </c>
      <c r="H199" s="23" t="str">
        <f t="shared" si="6"/>
        <v/>
      </c>
      <c r="I199" s="23">
        <f t="shared" si="7"/>
        <v>125</v>
      </c>
    </row>
    <row r="200" spans="1:9">
      <c r="A200" s="15" t="s">
        <v>9</v>
      </c>
      <c r="B200" s="54">
        <v>45169</v>
      </c>
      <c r="C200" s="3" t="s">
        <v>230</v>
      </c>
      <c r="D200" s="4" t="s">
        <v>52</v>
      </c>
      <c r="E200" s="16">
        <v>950</v>
      </c>
      <c r="F200" s="16"/>
      <c r="G200" s="17">
        <f>IF(ISBLANK(E200),"",E200+F200)</f>
        <v>950</v>
      </c>
      <c r="H200" s="17" t="str">
        <f t="shared" si="6"/>
        <v/>
      </c>
      <c r="I200" s="17">
        <f t="shared" si="7"/>
        <v>950</v>
      </c>
    </row>
    <row r="201" spans="1:9">
      <c r="A201" s="20" t="s">
        <v>9</v>
      </c>
      <c r="B201" s="55">
        <v>45170</v>
      </c>
      <c r="C201" s="2" t="s">
        <v>231</v>
      </c>
      <c r="D201" s="21" t="s">
        <v>11</v>
      </c>
      <c r="E201" s="22">
        <v>450</v>
      </c>
      <c r="F201" s="22"/>
      <c r="G201" s="23">
        <f>IF(ISBLANK(E201),"",E201+F201)</f>
        <v>450</v>
      </c>
      <c r="H201" s="23" t="str">
        <f t="shared" si="6"/>
        <v/>
      </c>
      <c r="I201" s="23">
        <f t="shared" si="7"/>
        <v>450</v>
      </c>
    </row>
    <row r="202" spans="1:9">
      <c r="A202" s="15" t="s">
        <v>9</v>
      </c>
      <c r="B202" s="54">
        <v>45171</v>
      </c>
      <c r="C202" s="3" t="s">
        <v>232</v>
      </c>
      <c r="D202" s="4" t="s">
        <v>24</v>
      </c>
      <c r="E202" s="16">
        <v>225</v>
      </c>
      <c r="F202" s="16">
        <f>IF(ISBLANK(E202),"",E202*0.24)</f>
        <v>54</v>
      </c>
      <c r="G202" s="17">
        <f>IF(ISBLANK(E202),"",E202+F202)</f>
        <v>279</v>
      </c>
      <c r="H202" s="17" t="str">
        <f t="shared" si="6"/>
        <v/>
      </c>
      <c r="I202" s="17">
        <f t="shared" si="7"/>
        <v>225</v>
      </c>
    </row>
    <row r="203" spans="1:9">
      <c r="A203" s="20" t="s">
        <v>27</v>
      </c>
      <c r="B203" s="55">
        <v>45173</v>
      </c>
      <c r="C203" s="2" t="s">
        <v>233</v>
      </c>
      <c r="D203" s="21" t="s">
        <v>35</v>
      </c>
      <c r="E203" s="22">
        <v>402</v>
      </c>
      <c r="F203" s="22">
        <f>IF(ISBLANK(E203),"",E203*0.24)</f>
        <v>96.47999999999999</v>
      </c>
      <c r="G203" s="23">
        <f>IF(ISBLANK(E203),"",E203+F203)</f>
        <v>498.48</v>
      </c>
      <c r="H203" s="23">
        <f t="shared" si="6"/>
        <v>402</v>
      </c>
      <c r="I203" s="23" t="str">
        <f t="shared" si="7"/>
        <v/>
      </c>
    </row>
    <row r="204" spans="1:9">
      <c r="A204" s="15" t="s">
        <v>9</v>
      </c>
      <c r="B204" s="54">
        <v>45174</v>
      </c>
      <c r="C204" s="3" t="s">
        <v>234</v>
      </c>
      <c r="D204" s="4" t="s">
        <v>14</v>
      </c>
      <c r="E204" s="16">
        <v>135</v>
      </c>
      <c r="F204" s="16">
        <f>IF(ISBLANK(E204),"",E204*0.24)</f>
        <v>32.4</v>
      </c>
      <c r="G204" s="17">
        <f>IF(ISBLANK(E204),"",E204+F204)</f>
        <v>167.4</v>
      </c>
      <c r="H204" s="17" t="str">
        <f t="shared" si="6"/>
        <v/>
      </c>
      <c r="I204" s="17">
        <f t="shared" si="7"/>
        <v>135</v>
      </c>
    </row>
    <row r="205" spans="1:9">
      <c r="A205" s="20" t="s">
        <v>27</v>
      </c>
      <c r="B205" s="55">
        <v>45175</v>
      </c>
      <c r="C205" s="2" t="s">
        <v>235</v>
      </c>
      <c r="D205" s="21" t="s">
        <v>35</v>
      </c>
      <c r="E205" s="22">
        <v>420</v>
      </c>
      <c r="F205" s="22">
        <f>IF(ISBLANK(E205),"",E205*0.24)</f>
        <v>100.8</v>
      </c>
      <c r="G205" s="23">
        <f>IF(ISBLANK(E205),"",E205+F205)</f>
        <v>520.79999999999995</v>
      </c>
      <c r="H205" s="23">
        <f t="shared" si="6"/>
        <v>420</v>
      </c>
      <c r="I205" s="23" t="str">
        <f t="shared" si="7"/>
        <v/>
      </c>
    </row>
    <row r="206" spans="1:9">
      <c r="A206" s="15" t="s">
        <v>9</v>
      </c>
      <c r="B206" s="54">
        <v>45179</v>
      </c>
      <c r="C206" s="3" t="s">
        <v>236</v>
      </c>
      <c r="D206" s="4" t="s">
        <v>84</v>
      </c>
      <c r="E206" s="16">
        <v>950</v>
      </c>
      <c r="F206" s="16"/>
      <c r="G206" s="17">
        <f>IF(ISBLANK(E206),"",E206+F206)</f>
        <v>950</v>
      </c>
      <c r="H206" s="17" t="str">
        <f t="shared" si="6"/>
        <v/>
      </c>
      <c r="I206" s="17">
        <f t="shared" si="7"/>
        <v>950</v>
      </c>
    </row>
    <row r="207" spans="1:9">
      <c r="A207" s="20" t="s">
        <v>9</v>
      </c>
      <c r="B207" s="55">
        <v>45180</v>
      </c>
      <c r="C207" s="2" t="s">
        <v>237</v>
      </c>
      <c r="D207" s="21" t="s">
        <v>86</v>
      </c>
      <c r="E207" s="22">
        <v>150</v>
      </c>
      <c r="F207" s="22"/>
      <c r="G207" s="23">
        <f>IF(ISBLANK(E207),"",E207+F207)</f>
        <v>150</v>
      </c>
      <c r="H207" s="23" t="str">
        <f t="shared" si="6"/>
        <v/>
      </c>
      <c r="I207" s="23">
        <f t="shared" si="7"/>
        <v>150</v>
      </c>
    </row>
    <row r="208" spans="1:9">
      <c r="A208" s="15" t="s">
        <v>27</v>
      </c>
      <c r="B208" s="54">
        <v>45181</v>
      </c>
      <c r="C208" s="3" t="s">
        <v>238</v>
      </c>
      <c r="D208" s="4" t="s">
        <v>29</v>
      </c>
      <c r="E208" s="16">
        <v>250</v>
      </c>
      <c r="F208" s="16">
        <f>IF(ISBLANK(E208),"",E208*0.24)</f>
        <v>60</v>
      </c>
      <c r="G208" s="17">
        <f>IF(ISBLANK(E208),"",E208+F208)</f>
        <v>310</v>
      </c>
      <c r="H208" s="17">
        <f t="shared" si="6"/>
        <v>250</v>
      </c>
      <c r="I208" s="17" t="str">
        <f t="shared" si="7"/>
        <v/>
      </c>
    </row>
    <row r="209" spans="1:9">
      <c r="A209" s="20" t="s">
        <v>27</v>
      </c>
      <c r="B209" s="55">
        <v>45182</v>
      </c>
      <c r="C209" s="2" t="s">
        <v>239</v>
      </c>
      <c r="D209" s="21" t="s">
        <v>31</v>
      </c>
      <c r="E209" s="22">
        <v>350</v>
      </c>
      <c r="F209" s="22">
        <f>IF(ISBLANK(E209),"",E209*0.24)</f>
        <v>84</v>
      </c>
      <c r="G209" s="23">
        <f>IF(ISBLANK(E209),"",E209+F209)</f>
        <v>434</v>
      </c>
      <c r="H209" s="23">
        <f t="shared" si="6"/>
        <v>350</v>
      </c>
      <c r="I209" s="23" t="str">
        <f t="shared" si="7"/>
        <v/>
      </c>
    </row>
    <row r="210" spans="1:9">
      <c r="A210" s="15" t="s">
        <v>27</v>
      </c>
      <c r="B210" s="54">
        <v>45182</v>
      </c>
      <c r="C210" s="3" t="s">
        <v>240</v>
      </c>
      <c r="D210" s="4" t="s">
        <v>37</v>
      </c>
      <c r="E210" s="16">
        <v>100</v>
      </c>
      <c r="F210" s="16">
        <f>IF(ISBLANK(E210),"",E210*0.24)</f>
        <v>24</v>
      </c>
      <c r="G210" s="17">
        <f>IF(ISBLANK(E210),"",E210+F210)</f>
        <v>124</v>
      </c>
      <c r="H210" s="17">
        <f t="shared" si="6"/>
        <v>100</v>
      </c>
      <c r="I210" s="17" t="str">
        <f t="shared" si="7"/>
        <v/>
      </c>
    </row>
    <row r="211" spans="1:9">
      <c r="A211" s="20" t="s">
        <v>9</v>
      </c>
      <c r="B211" s="55">
        <v>45183</v>
      </c>
      <c r="C211" s="2" t="s">
        <v>241</v>
      </c>
      <c r="D211" s="21" t="s">
        <v>21</v>
      </c>
      <c r="E211" s="22">
        <v>80</v>
      </c>
      <c r="F211" s="22">
        <f>IF(ISBLANK(E211),"",E211*0.24)</f>
        <v>19.2</v>
      </c>
      <c r="G211" s="23">
        <f>IF(ISBLANK(E211),"",E211+F211)</f>
        <v>99.2</v>
      </c>
      <c r="H211" s="23" t="str">
        <f t="shared" si="6"/>
        <v/>
      </c>
      <c r="I211" s="23">
        <f t="shared" si="7"/>
        <v>80</v>
      </c>
    </row>
    <row r="212" spans="1:9">
      <c r="A212" s="15" t="s">
        <v>9</v>
      </c>
      <c r="B212" s="54">
        <v>45184</v>
      </c>
      <c r="C212" s="3" t="s">
        <v>242</v>
      </c>
      <c r="D212" s="4" t="s">
        <v>14</v>
      </c>
      <c r="E212" s="16">
        <v>100</v>
      </c>
      <c r="F212" s="16">
        <f>IF(ISBLANK(E212),"",E212*0.24)</f>
        <v>24</v>
      </c>
      <c r="G212" s="17">
        <f>IF(ISBLANK(E212),"",E212+F212)</f>
        <v>124</v>
      </c>
      <c r="H212" s="17" t="str">
        <f t="shared" si="6"/>
        <v/>
      </c>
      <c r="I212" s="17">
        <f t="shared" si="7"/>
        <v>100</v>
      </c>
    </row>
    <row r="213" spans="1:9">
      <c r="A213" s="20" t="s">
        <v>27</v>
      </c>
      <c r="B213" s="55">
        <v>45184</v>
      </c>
      <c r="C213" s="2" t="s">
        <v>243</v>
      </c>
      <c r="D213" s="21" t="s">
        <v>35</v>
      </c>
      <c r="E213" s="22">
        <v>350</v>
      </c>
      <c r="F213" s="22">
        <f>IF(ISBLANK(E213),"",E213*0.24)</f>
        <v>84</v>
      </c>
      <c r="G213" s="23">
        <f>IF(ISBLANK(E213),"",E213+F213)</f>
        <v>434</v>
      </c>
      <c r="H213" s="23">
        <f t="shared" si="6"/>
        <v>350</v>
      </c>
      <c r="I213" s="23" t="str">
        <f t="shared" si="7"/>
        <v/>
      </c>
    </row>
    <row r="214" spans="1:9">
      <c r="A214" s="15" t="s">
        <v>27</v>
      </c>
      <c r="B214" s="54">
        <v>45184</v>
      </c>
      <c r="C214" s="3" t="s">
        <v>244</v>
      </c>
      <c r="D214" s="4" t="s">
        <v>29</v>
      </c>
      <c r="E214" s="16">
        <v>260</v>
      </c>
      <c r="F214" s="16">
        <f>IF(ISBLANK(E214),"",E214*0.24)</f>
        <v>62.4</v>
      </c>
      <c r="G214" s="17">
        <f>IF(ISBLANK(E214),"",E214+F214)</f>
        <v>322.39999999999998</v>
      </c>
      <c r="H214" s="17">
        <f t="shared" si="6"/>
        <v>260</v>
      </c>
      <c r="I214" s="17" t="str">
        <f t="shared" si="7"/>
        <v/>
      </c>
    </row>
    <row r="215" spans="1:9">
      <c r="A215" s="20" t="s">
        <v>27</v>
      </c>
      <c r="B215" s="55">
        <v>45185</v>
      </c>
      <c r="C215" s="2" t="s">
        <v>245</v>
      </c>
      <c r="D215" s="21" t="s">
        <v>31</v>
      </c>
      <c r="E215" s="22">
        <v>199</v>
      </c>
      <c r="F215" s="22">
        <f>IF(ISBLANK(E215),"",E215*0.24)</f>
        <v>47.76</v>
      </c>
      <c r="G215" s="23">
        <f>IF(ISBLANK(E215),"",E215+F215)</f>
        <v>246.76</v>
      </c>
      <c r="H215" s="23">
        <f t="shared" si="6"/>
        <v>199</v>
      </c>
      <c r="I215" s="23" t="str">
        <f t="shared" si="7"/>
        <v/>
      </c>
    </row>
    <row r="216" spans="1:9">
      <c r="A216" s="15" t="s">
        <v>27</v>
      </c>
      <c r="B216" s="54">
        <v>45186</v>
      </c>
      <c r="C216" s="3" t="s">
        <v>246</v>
      </c>
      <c r="D216" s="4" t="s">
        <v>33</v>
      </c>
      <c r="E216" s="16">
        <v>220</v>
      </c>
      <c r="F216" s="16">
        <f>IF(ISBLANK(E216),"",E216*0.24)</f>
        <v>52.8</v>
      </c>
      <c r="G216" s="17">
        <f>IF(ISBLANK(E216),"",E216+F216)</f>
        <v>272.8</v>
      </c>
      <c r="H216" s="17">
        <f t="shared" si="6"/>
        <v>220</v>
      </c>
      <c r="I216" s="17" t="str">
        <f t="shared" si="7"/>
        <v/>
      </c>
    </row>
    <row r="217" spans="1:9">
      <c r="A217" s="20" t="s">
        <v>27</v>
      </c>
      <c r="B217" s="55">
        <v>45187</v>
      </c>
      <c r="C217" s="2" t="s">
        <v>247</v>
      </c>
      <c r="D217" s="21" t="s">
        <v>31</v>
      </c>
      <c r="E217" s="22">
        <v>150</v>
      </c>
      <c r="F217" s="22">
        <f>IF(ISBLANK(E217),"",E217*0.24)</f>
        <v>36</v>
      </c>
      <c r="G217" s="23">
        <f>IF(ISBLANK(E217),"",E217+F217)</f>
        <v>186</v>
      </c>
      <c r="H217" s="23">
        <f t="shared" si="6"/>
        <v>150</v>
      </c>
      <c r="I217" s="23" t="str">
        <f t="shared" si="7"/>
        <v/>
      </c>
    </row>
    <row r="218" spans="1:9">
      <c r="A218" s="15" t="s">
        <v>27</v>
      </c>
      <c r="B218" s="54">
        <v>45189</v>
      </c>
      <c r="C218" s="30" t="s">
        <v>248</v>
      </c>
      <c r="D218" s="3" t="s">
        <v>141</v>
      </c>
      <c r="E218" s="16">
        <v>80</v>
      </c>
      <c r="F218" s="16">
        <f>IF(ISBLANK(E218),"",E218*0.24)</f>
        <v>19.2</v>
      </c>
      <c r="G218" s="17">
        <f>IF(ISBLANK(E218),"",E218+F218)</f>
        <v>99.2</v>
      </c>
      <c r="H218" s="17">
        <f t="shared" si="6"/>
        <v>80</v>
      </c>
      <c r="I218" s="17" t="str">
        <f t="shared" si="7"/>
        <v/>
      </c>
    </row>
    <row r="219" spans="1:9">
      <c r="A219" s="6" t="s">
        <v>27</v>
      </c>
      <c r="B219" s="55">
        <v>45189</v>
      </c>
      <c r="C219" s="31" t="s">
        <v>249</v>
      </c>
      <c r="D219" s="2" t="s">
        <v>48</v>
      </c>
      <c r="E219" s="22">
        <v>120</v>
      </c>
      <c r="F219" s="22">
        <f>IF(ISBLANK(E219),"",E219*0.24)</f>
        <v>28.799999999999997</v>
      </c>
      <c r="G219" s="23">
        <f>IF(ISBLANK(E219),"",E219+F219)</f>
        <v>148.80000000000001</v>
      </c>
      <c r="H219" s="23">
        <f t="shared" si="6"/>
        <v>120</v>
      </c>
      <c r="I219" s="23" t="str">
        <f t="shared" si="7"/>
        <v/>
      </c>
    </row>
    <row r="220" spans="1:9">
      <c r="A220" s="5" t="s">
        <v>27</v>
      </c>
      <c r="B220" s="54">
        <v>45191</v>
      </c>
      <c r="C220" s="3" t="s">
        <v>250</v>
      </c>
      <c r="D220" s="4" t="s">
        <v>29</v>
      </c>
      <c r="E220" s="16">
        <v>266</v>
      </c>
      <c r="F220" s="16">
        <f>IF(ISBLANK(E220),"",E220*0.24)</f>
        <v>63.839999999999996</v>
      </c>
      <c r="G220" s="17">
        <f>IF(ISBLANK(E220),"",E220+F220)</f>
        <v>329.84</v>
      </c>
      <c r="H220" s="17">
        <f t="shared" si="6"/>
        <v>266</v>
      </c>
      <c r="I220" s="17" t="str">
        <f t="shared" si="7"/>
        <v/>
      </c>
    </row>
    <row r="221" spans="1:9">
      <c r="A221" s="20" t="s">
        <v>27</v>
      </c>
      <c r="B221" s="55">
        <v>45192</v>
      </c>
      <c r="C221" s="2" t="s">
        <v>251</v>
      </c>
      <c r="D221" s="21" t="s">
        <v>35</v>
      </c>
      <c r="E221" s="22">
        <v>400</v>
      </c>
      <c r="F221" s="22">
        <f>IF(ISBLANK(E221),"",E221*0.24)</f>
        <v>96</v>
      </c>
      <c r="G221" s="23">
        <f>IF(ISBLANK(E221),"",E221+F221)</f>
        <v>496</v>
      </c>
      <c r="H221" s="23">
        <f t="shared" si="6"/>
        <v>400</v>
      </c>
      <c r="I221" s="23" t="str">
        <f t="shared" si="7"/>
        <v/>
      </c>
    </row>
    <row r="222" spans="1:9">
      <c r="A222" s="15" t="s">
        <v>27</v>
      </c>
      <c r="B222" s="54">
        <v>45193</v>
      </c>
      <c r="C222" s="3" t="s">
        <v>252</v>
      </c>
      <c r="D222" s="4" t="s">
        <v>37</v>
      </c>
      <c r="E222" s="16">
        <v>80</v>
      </c>
      <c r="F222" s="16">
        <f>IF(ISBLANK(E222),"",E222*0.24)</f>
        <v>19.2</v>
      </c>
      <c r="G222" s="17">
        <f>IF(ISBLANK(E222),"",E222+F222)</f>
        <v>99.2</v>
      </c>
      <c r="H222" s="17">
        <f t="shared" si="6"/>
        <v>80</v>
      </c>
      <c r="I222" s="17" t="str">
        <f t="shared" si="7"/>
        <v/>
      </c>
    </row>
    <row r="223" spans="1:9">
      <c r="A223" s="20" t="s">
        <v>27</v>
      </c>
      <c r="B223" s="55">
        <v>45197</v>
      </c>
      <c r="C223" s="2" t="s">
        <v>253</v>
      </c>
      <c r="D223" s="2" t="s">
        <v>48</v>
      </c>
      <c r="E223" s="22">
        <v>140</v>
      </c>
      <c r="F223" s="22">
        <f>IF(ISBLANK(E223),"",E223*0.24)</f>
        <v>33.6</v>
      </c>
      <c r="G223" s="23">
        <f>IF(ISBLANK(E223),"",E223+F223)</f>
        <v>173.6</v>
      </c>
      <c r="H223" s="23">
        <f t="shared" si="6"/>
        <v>140</v>
      </c>
      <c r="I223" s="23" t="str">
        <f t="shared" si="7"/>
        <v/>
      </c>
    </row>
    <row r="224" spans="1:9">
      <c r="A224" s="5" t="s">
        <v>9</v>
      </c>
      <c r="B224" s="54">
        <v>45199</v>
      </c>
      <c r="C224" s="3" t="s">
        <v>254</v>
      </c>
      <c r="D224" s="4" t="s">
        <v>14</v>
      </c>
      <c r="E224" s="16">
        <v>75</v>
      </c>
      <c r="F224" s="16">
        <f>IF(ISBLANK(E224),"",E224*0.24)</f>
        <v>18</v>
      </c>
      <c r="G224" s="17">
        <f>IF(ISBLANK(E224),"",E224+F224)</f>
        <v>93</v>
      </c>
      <c r="H224" s="17" t="str">
        <f t="shared" si="6"/>
        <v/>
      </c>
      <c r="I224" s="17">
        <f t="shared" si="7"/>
        <v>75</v>
      </c>
    </row>
    <row r="225" spans="1:9">
      <c r="A225" s="20" t="s">
        <v>9</v>
      </c>
      <c r="B225" s="55">
        <v>45199</v>
      </c>
      <c r="C225" s="2" t="s">
        <v>255</v>
      </c>
      <c r="D225" s="21" t="s">
        <v>52</v>
      </c>
      <c r="E225" s="22">
        <v>950</v>
      </c>
      <c r="F225" s="22"/>
      <c r="G225" s="23">
        <f>IF(ISBLANK(E225),"",E225+F225)</f>
        <v>950</v>
      </c>
      <c r="H225" s="23" t="str">
        <f t="shared" si="6"/>
        <v/>
      </c>
      <c r="I225" s="23">
        <f t="shared" si="7"/>
        <v>950</v>
      </c>
    </row>
    <row r="226" spans="1:9">
      <c r="A226" s="15" t="s">
        <v>9</v>
      </c>
      <c r="B226" s="54">
        <v>45200</v>
      </c>
      <c r="C226" s="3" t="s">
        <v>256</v>
      </c>
      <c r="D226" s="4" t="s">
        <v>11</v>
      </c>
      <c r="E226" s="16">
        <v>450</v>
      </c>
      <c r="F226" s="16"/>
      <c r="G226" s="17">
        <f>IF(ISBLANK(E226),"",E226+F226)</f>
        <v>450</v>
      </c>
      <c r="H226" s="17" t="str">
        <f t="shared" si="6"/>
        <v/>
      </c>
      <c r="I226" s="17">
        <f t="shared" si="7"/>
        <v>450</v>
      </c>
    </row>
    <row r="227" spans="1:9">
      <c r="A227" s="20" t="s">
        <v>27</v>
      </c>
      <c r="B227" s="55">
        <v>45201</v>
      </c>
      <c r="C227" s="2" t="s">
        <v>257</v>
      </c>
      <c r="D227" s="21" t="s">
        <v>31</v>
      </c>
      <c r="E227" s="22">
        <v>132</v>
      </c>
      <c r="F227" s="22">
        <f>IF(ISBLANK(E227),"",E227*0.24)</f>
        <v>31.68</v>
      </c>
      <c r="G227" s="23">
        <f>IF(ISBLANK(E227),"",E227+F227)</f>
        <v>163.68</v>
      </c>
      <c r="H227" s="23">
        <f t="shared" si="6"/>
        <v>132</v>
      </c>
      <c r="I227" s="23" t="str">
        <f t="shared" si="7"/>
        <v/>
      </c>
    </row>
    <row r="228" spans="1:9">
      <c r="A228" s="15" t="s">
        <v>27</v>
      </c>
      <c r="B228" s="54">
        <v>45202</v>
      </c>
      <c r="C228" s="3" t="s">
        <v>258</v>
      </c>
      <c r="D228" s="4" t="s">
        <v>33</v>
      </c>
      <c r="E228" s="16">
        <v>140</v>
      </c>
      <c r="F228" s="16">
        <f>IF(ISBLANK(E228),"",E228*0.24)</f>
        <v>33.6</v>
      </c>
      <c r="G228" s="17">
        <f>IF(ISBLANK(E228),"",E228+F228)</f>
        <v>173.6</v>
      </c>
      <c r="H228" s="17">
        <f t="shared" si="6"/>
        <v>140</v>
      </c>
      <c r="I228" s="17" t="str">
        <f t="shared" si="7"/>
        <v/>
      </c>
    </row>
    <row r="229" spans="1:9">
      <c r="A229" s="20" t="s">
        <v>27</v>
      </c>
      <c r="B229" s="55">
        <v>45203</v>
      </c>
      <c r="C229" s="2" t="s">
        <v>259</v>
      </c>
      <c r="D229" s="21" t="s">
        <v>35</v>
      </c>
      <c r="E229" s="22">
        <v>320</v>
      </c>
      <c r="F229" s="22">
        <f>IF(ISBLANK(E229),"",E229*0.24)</f>
        <v>76.8</v>
      </c>
      <c r="G229" s="23">
        <f>IF(ISBLANK(E229),"",E229+F229)</f>
        <v>396.8</v>
      </c>
      <c r="H229" s="23">
        <f t="shared" si="6"/>
        <v>320</v>
      </c>
      <c r="I229" s="23" t="str">
        <f t="shared" si="7"/>
        <v/>
      </c>
    </row>
    <row r="230" spans="1:9">
      <c r="A230" s="15" t="s">
        <v>9</v>
      </c>
      <c r="B230" s="54">
        <v>45206</v>
      </c>
      <c r="C230" s="3" t="s">
        <v>260</v>
      </c>
      <c r="D230" s="4" t="s">
        <v>21</v>
      </c>
      <c r="E230" s="16">
        <v>30</v>
      </c>
      <c r="F230" s="16">
        <f>IF(ISBLANK(E230),"",E230*0.24)</f>
        <v>7.1999999999999993</v>
      </c>
      <c r="G230" s="17">
        <f>IF(ISBLANK(E230),"",E230+F230)</f>
        <v>37.200000000000003</v>
      </c>
      <c r="H230" s="17" t="str">
        <f t="shared" si="6"/>
        <v/>
      </c>
      <c r="I230" s="17">
        <f t="shared" si="7"/>
        <v>30</v>
      </c>
    </row>
    <row r="231" spans="1:9">
      <c r="A231" s="20" t="s">
        <v>27</v>
      </c>
      <c r="B231" s="55">
        <v>45207</v>
      </c>
      <c r="C231" s="2" t="s">
        <v>261</v>
      </c>
      <c r="D231" s="2" t="s">
        <v>48</v>
      </c>
      <c r="E231" s="22">
        <v>120</v>
      </c>
      <c r="F231" s="22">
        <f>IF(ISBLANK(E231),"",E231*0.24)</f>
        <v>28.799999999999997</v>
      </c>
      <c r="G231" s="23">
        <f>IF(ISBLANK(E231),"",E231+F231)</f>
        <v>148.80000000000001</v>
      </c>
      <c r="H231" s="23">
        <f t="shared" si="6"/>
        <v>120</v>
      </c>
      <c r="I231" s="23" t="str">
        <f t="shared" si="7"/>
        <v/>
      </c>
    </row>
    <row r="232" spans="1:9">
      <c r="A232" s="5" t="s">
        <v>27</v>
      </c>
      <c r="B232" s="54">
        <v>45208</v>
      </c>
      <c r="C232" s="3" t="s">
        <v>262</v>
      </c>
      <c r="D232" s="4" t="s">
        <v>29</v>
      </c>
      <c r="E232" s="16">
        <v>288</v>
      </c>
      <c r="F232" s="16">
        <f>IF(ISBLANK(E232),"",E232*0.24)</f>
        <v>69.12</v>
      </c>
      <c r="G232" s="17">
        <f>IF(ISBLANK(E232),"",E232+F232)</f>
        <v>357.12</v>
      </c>
      <c r="H232" s="17">
        <f t="shared" si="6"/>
        <v>288</v>
      </c>
      <c r="I232" s="17" t="str">
        <f t="shared" si="7"/>
        <v/>
      </c>
    </row>
    <row r="233" spans="1:9">
      <c r="A233" s="20" t="s">
        <v>27</v>
      </c>
      <c r="B233" s="55">
        <v>45210</v>
      </c>
      <c r="C233" s="2" t="s">
        <v>263</v>
      </c>
      <c r="D233" s="21" t="s">
        <v>31</v>
      </c>
      <c r="E233" s="22">
        <v>200</v>
      </c>
      <c r="F233" s="22">
        <f>IF(ISBLANK(E233),"",E233*0.24)</f>
        <v>48</v>
      </c>
      <c r="G233" s="23">
        <f>IF(ISBLANK(E233),"",E233+F233)</f>
        <v>248</v>
      </c>
      <c r="H233" s="23">
        <f t="shared" si="6"/>
        <v>200</v>
      </c>
      <c r="I233" s="23" t="str">
        <f t="shared" si="7"/>
        <v/>
      </c>
    </row>
    <row r="234" spans="1:9">
      <c r="A234" s="15" t="s">
        <v>27</v>
      </c>
      <c r="B234" s="54">
        <v>45211</v>
      </c>
      <c r="C234" s="3" t="s">
        <v>264</v>
      </c>
      <c r="D234" s="4" t="s">
        <v>37</v>
      </c>
      <c r="E234" s="16">
        <v>65</v>
      </c>
      <c r="F234" s="16">
        <f>IF(ISBLANK(E234),"",E234*0.24)</f>
        <v>15.6</v>
      </c>
      <c r="G234" s="17">
        <f>IF(ISBLANK(E234),"",E234+F234)</f>
        <v>80.599999999999994</v>
      </c>
      <c r="H234" s="17">
        <f t="shared" si="6"/>
        <v>65</v>
      </c>
      <c r="I234" s="17" t="str">
        <f t="shared" si="7"/>
        <v/>
      </c>
    </row>
    <row r="235" spans="1:9">
      <c r="A235" s="20" t="s">
        <v>9</v>
      </c>
      <c r="B235" s="55">
        <v>45214</v>
      </c>
      <c r="C235" s="2" t="s">
        <v>265</v>
      </c>
      <c r="D235" s="21" t="s">
        <v>16</v>
      </c>
      <c r="E235" s="22">
        <v>100</v>
      </c>
      <c r="F235" s="22">
        <f>IF(ISBLANK(E235),"",E235*0.24)</f>
        <v>24</v>
      </c>
      <c r="G235" s="23">
        <f>IF(ISBLANK(E235),"",E235+F235)</f>
        <v>124</v>
      </c>
      <c r="H235" s="23" t="str">
        <f t="shared" si="6"/>
        <v/>
      </c>
      <c r="I235" s="23">
        <f t="shared" si="7"/>
        <v>100</v>
      </c>
    </row>
    <row r="236" spans="1:9">
      <c r="A236" s="15" t="s">
        <v>27</v>
      </c>
      <c r="B236" s="54">
        <v>45215</v>
      </c>
      <c r="C236" s="3" t="s">
        <v>266</v>
      </c>
      <c r="D236" s="3" t="s">
        <v>141</v>
      </c>
      <c r="E236" s="16">
        <v>40</v>
      </c>
      <c r="F236" s="16">
        <f>IF(ISBLANK(E236),"",E236*0.24)</f>
        <v>9.6</v>
      </c>
      <c r="G236" s="17">
        <f>IF(ISBLANK(E236),"",E236+F236)</f>
        <v>49.6</v>
      </c>
      <c r="H236" s="17">
        <f t="shared" si="6"/>
        <v>40</v>
      </c>
      <c r="I236" s="17" t="str">
        <f t="shared" si="7"/>
        <v/>
      </c>
    </row>
    <row r="237" spans="1:9">
      <c r="A237" s="6" t="s">
        <v>9</v>
      </c>
      <c r="B237" s="55">
        <v>45216</v>
      </c>
      <c r="C237" s="2" t="s">
        <v>267</v>
      </c>
      <c r="D237" s="21" t="s">
        <v>24</v>
      </c>
      <c r="E237" s="22">
        <v>200</v>
      </c>
      <c r="F237" s="22">
        <f>IF(ISBLANK(E237),"",E237*0.24)</f>
        <v>48</v>
      </c>
      <c r="G237" s="23">
        <f>IF(ISBLANK(E237),"",E237+F237)</f>
        <v>248</v>
      </c>
      <c r="H237" s="23" t="str">
        <f t="shared" si="6"/>
        <v/>
      </c>
      <c r="I237" s="23">
        <f t="shared" si="7"/>
        <v>200</v>
      </c>
    </row>
    <row r="238" spans="1:9">
      <c r="A238" s="15" t="s">
        <v>27</v>
      </c>
      <c r="B238" s="54">
        <v>45216</v>
      </c>
      <c r="C238" s="3" t="s">
        <v>268</v>
      </c>
      <c r="D238" s="4" t="s">
        <v>29</v>
      </c>
      <c r="E238" s="16">
        <v>180</v>
      </c>
      <c r="F238" s="16">
        <f>IF(ISBLANK(E238),"",E238*0.24)</f>
        <v>43.199999999999996</v>
      </c>
      <c r="G238" s="17">
        <f>IF(ISBLANK(E238),"",E238+F238)</f>
        <v>223.2</v>
      </c>
      <c r="H238" s="17">
        <f t="shared" si="6"/>
        <v>180</v>
      </c>
      <c r="I238" s="17" t="str">
        <f t="shared" si="7"/>
        <v/>
      </c>
    </row>
    <row r="239" spans="1:9">
      <c r="A239" s="20" t="s">
        <v>27</v>
      </c>
      <c r="B239" s="55">
        <v>45216</v>
      </c>
      <c r="C239" s="2" t="s">
        <v>269</v>
      </c>
      <c r="D239" s="21" t="s">
        <v>31</v>
      </c>
      <c r="E239" s="22">
        <v>299</v>
      </c>
      <c r="F239" s="22">
        <f>IF(ISBLANK(E239),"",E239*0.24)</f>
        <v>71.759999999999991</v>
      </c>
      <c r="G239" s="23">
        <f>IF(ISBLANK(E239),"",E239+F239)</f>
        <v>370.76</v>
      </c>
      <c r="H239" s="23">
        <f t="shared" si="6"/>
        <v>299</v>
      </c>
      <c r="I239" s="23" t="str">
        <f t="shared" si="7"/>
        <v/>
      </c>
    </row>
    <row r="240" spans="1:9">
      <c r="A240" s="15" t="s">
        <v>27</v>
      </c>
      <c r="B240" s="54">
        <v>45217</v>
      </c>
      <c r="C240" s="3" t="s">
        <v>270</v>
      </c>
      <c r="D240" s="4" t="s">
        <v>33</v>
      </c>
      <c r="E240" s="16">
        <v>190</v>
      </c>
      <c r="F240" s="16">
        <f>IF(ISBLANK(E240),"",E240*0.24)</f>
        <v>45.6</v>
      </c>
      <c r="G240" s="17">
        <f>IF(ISBLANK(E240),"",E240+F240)</f>
        <v>235.6</v>
      </c>
      <c r="H240" s="17">
        <f t="shared" si="6"/>
        <v>190</v>
      </c>
      <c r="I240" s="17" t="str">
        <f t="shared" si="7"/>
        <v/>
      </c>
    </row>
    <row r="241" spans="1:9">
      <c r="A241" s="20" t="s">
        <v>9</v>
      </c>
      <c r="B241" s="55">
        <v>45217</v>
      </c>
      <c r="C241" s="2" t="s">
        <v>271</v>
      </c>
      <c r="D241" s="21" t="s">
        <v>26</v>
      </c>
      <c r="E241" s="22">
        <v>50</v>
      </c>
      <c r="F241" s="22">
        <f>IF(ISBLANK(E241),"",E241*0.24)</f>
        <v>12</v>
      </c>
      <c r="G241" s="23">
        <f>IF(ISBLANK(E241),"",E241+F241)</f>
        <v>62</v>
      </c>
      <c r="H241" s="23" t="str">
        <f t="shared" si="6"/>
        <v/>
      </c>
      <c r="I241" s="23">
        <f t="shared" si="7"/>
        <v>50</v>
      </c>
    </row>
    <row r="242" spans="1:9">
      <c r="A242" s="15" t="s">
        <v>27</v>
      </c>
      <c r="B242" s="54">
        <v>45218</v>
      </c>
      <c r="C242" s="3" t="s">
        <v>272</v>
      </c>
      <c r="D242" s="4" t="s">
        <v>40</v>
      </c>
      <c r="E242" s="16">
        <v>60</v>
      </c>
      <c r="F242" s="16">
        <f>IF(ISBLANK(E242),"",E242*0.24)</f>
        <v>14.399999999999999</v>
      </c>
      <c r="G242" s="17">
        <f>IF(ISBLANK(E242),"",E242+F242)</f>
        <v>74.400000000000006</v>
      </c>
      <c r="H242" s="17">
        <f t="shared" si="6"/>
        <v>60</v>
      </c>
      <c r="I242" s="17" t="str">
        <f t="shared" si="7"/>
        <v/>
      </c>
    </row>
    <row r="243" spans="1:9">
      <c r="A243" s="6" t="s">
        <v>9</v>
      </c>
      <c r="B243" s="55">
        <v>45219</v>
      </c>
      <c r="C243" s="2" t="s">
        <v>273</v>
      </c>
      <c r="D243" s="21" t="s">
        <v>16</v>
      </c>
      <c r="E243" s="22">
        <v>100</v>
      </c>
      <c r="F243" s="22">
        <f>IF(ISBLANK(E243),"",E243*0.24)</f>
        <v>24</v>
      </c>
      <c r="G243" s="23">
        <f>IF(ISBLANK(E243),"",E243+F243)</f>
        <v>124</v>
      </c>
      <c r="H243" s="23" t="str">
        <f t="shared" si="6"/>
        <v/>
      </c>
      <c r="I243" s="23">
        <f t="shared" si="7"/>
        <v>100</v>
      </c>
    </row>
    <row r="244" spans="1:9">
      <c r="A244" s="15" t="s">
        <v>27</v>
      </c>
      <c r="B244" s="54">
        <v>45220</v>
      </c>
      <c r="C244" s="3" t="s">
        <v>274</v>
      </c>
      <c r="D244" s="4" t="s">
        <v>37</v>
      </c>
      <c r="E244" s="16">
        <v>60</v>
      </c>
      <c r="F244" s="16">
        <f>IF(ISBLANK(E244),"",E244*0.24)</f>
        <v>14.399999999999999</v>
      </c>
      <c r="G244" s="17">
        <f>IF(ISBLANK(E244),"",E244+F244)</f>
        <v>74.400000000000006</v>
      </c>
      <c r="H244" s="17">
        <f t="shared" si="6"/>
        <v>60</v>
      </c>
      <c r="I244" s="17" t="str">
        <f t="shared" si="7"/>
        <v/>
      </c>
    </row>
    <row r="245" spans="1:9">
      <c r="A245" s="20" t="s">
        <v>27</v>
      </c>
      <c r="B245" s="55">
        <v>45221</v>
      </c>
      <c r="C245" s="2" t="s">
        <v>275</v>
      </c>
      <c r="D245" s="21" t="s">
        <v>35</v>
      </c>
      <c r="E245" s="22">
        <v>402</v>
      </c>
      <c r="F245" s="22">
        <f>IF(ISBLANK(E245),"",E245*0.24)</f>
        <v>96.47999999999999</v>
      </c>
      <c r="G245" s="23">
        <f>IF(ISBLANK(E245),"",E245+F245)</f>
        <v>498.48</v>
      </c>
      <c r="H245" s="23">
        <f t="shared" si="6"/>
        <v>402</v>
      </c>
      <c r="I245" s="23" t="str">
        <f t="shared" si="7"/>
        <v/>
      </c>
    </row>
    <row r="246" spans="1:9">
      <c r="A246" s="15" t="s">
        <v>27</v>
      </c>
      <c r="B246" s="54">
        <v>45224</v>
      </c>
      <c r="C246" s="3" t="s">
        <v>276</v>
      </c>
      <c r="D246" s="4" t="s">
        <v>29</v>
      </c>
      <c r="E246" s="16">
        <v>132</v>
      </c>
      <c r="F246" s="16">
        <f>IF(ISBLANK(E246),"",E246*0.24)</f>
        <v>31.68</v>
      </c>
      <c r="G246" s="17">
        <f>IF(ISBLANK(E246),"",E246+F246)</f>
        <v>163.68</v>
      </c>
      <c r="H246" s="17">
        <f t="shared" si="6"/>
        <v>132</v>
      </c>
      <c r="I246" s="17" t="str">
        <f t="shared" si="7"/>
        <v/>
      </c>
    </row>
    <row r="247" spans="1:9">
      <c r="A247" s="20" t="s">
        <v>9</v>
      </c>
      <c r="B247" s="55">
        <v>45226</v>
      </c>
      <c r="C247" s="2" t="s">
        <v>277</v>
      </c>
      <c r="D247" s="21" t="s">
        <v>14</v>
      </c>
      <c r="E247" s="22">
        <v>100</v>
      </c>
      <c r="F247" s="22">
        <f>IF(ISBLANK(E247),"",E247*0.24)</f>
        <v>24</v>
      </c>
      <c r="G247" s="23">
        <f>IF(ISBLANK(E247),"",E247+F247)</f>
        <v>124</v>
      </c>
      <c r="H247" s="23" t="str">
        <f t="shared" si="6"/>
        <v/>
      </c>
      <c r="I247" s="23">
        <f t="shared" si="7"/>
        <v>100</v>
      </c>
    </row>
    <row r="248" spans="1:9">
      <c r="A248" s="15" t="s">
        <v>27</v>
      </c>
      <c r="B248" s="54">
        <v>45228</v>
      </c>
      <c r="C248" s="3" t="s">
        <v>278</v>
      </c>
      <c r="D248" s="4" t="s">
        <v>29</v>
      </c>
      <c r="E248" s="16">
        <v>150</v>
      </c>
      <c r="F248" s="16">
        <f>IF(ISBLANK(E248),"",E248*0.24)</f>
        <v>36</v>
      </c>
      <c r="G248" s="17">
        <f>IF(ISBLANK(E248),"",E248+F248)</f>
        <v>186</v>
      </c>
      <c r="H248" s="17">
        <f t="shared" si="6"/>
        <v>150</v>
      </c>
      <c r="I248" s="17" t="str">
        <f t="shared" si="7"/>
        <v/>
      </c>
    </row>
    <row r="249" spans="1:9">
      <c r="A249" s="20" t="s">
        <v>9</v>
      </c>
      <c r="B249" s="55">
        <v>45230</v>
      </c>
      <c r="C249" s="2" t="s">
        <v>279</v>
      </c>
      <c r="D249" s="21" t="s">
        <v>52</v>
      </c>
      <c r="E249" s="22">
        <v>950</v>
      </c>
      <c r="F249" s="22"/>
      <c r="G249" s="23">
        <f>IF(ISBLANK(E249),"",E249+F249)</f>
        <v>950</v>
      </c>
      <c r="H249" s="23" t="str">
        <f t="shared" si="6"/>
        <v/>
      </c>
      <c r="I249" s="23">
        <f t="shared" si="7"/>
        <v>950</v>
      </c>
    </row>
    <row r="250" spans="1:9">
      <c r="A250" s="15" t="s">
        <v>9</v>
      </c>
      <c r="B250" s="54">
        <v>45231</v>
      </c>
      <c r="C250" s="3" t="s">
        <v>280</v>
      </c>
      <c r="D250" s="4" t="s">
        <v>11</v>
      </c>
      <c r="E250" s="16">
        <v>450</v>
      </c>
      <c r="F250" s="16"/>
      <c r="G250" s="17">
        <f>IF(ISBLANK(E250),"",E250+F250)</f>
        <v>450</v>
      </c>
      <c r="H250" s="17" t="str">
        <f t="shared" si="6"/>
        <v/>
      </c>
      <c r="I250" s="17">
        <f t="shared" si="7"/>
        <v>450</v>
      </c>
    </row>
    <row r="251" spans="1:9">
      <c r="A251" s="20" t="s">
        <v>27</v>
      </c>
      <c r="B251" s="55">
        <v>45232</v>
      </c>
      <c r="C251" s="2" t="s">
        <v>281</v>
      </c>
      <c r="D251" s="21" t="s">
        <v>31</v>
      </c>
      <c r="E251" s="22">
        <v>200</v>
      </c>
      <c r="F251" s="22">
        <f>IF(ISBLANK(E251),"",E251*0.24)</f>
        <v>48</v>
      </c>
      <c r="G251" s="23">
        <f>IF(ISBLANK(E251),"",E251+F251)</f>
        <v>248</v>
      </c>
      <c r="H251" s="23">
        <f t="shared" si="6"/>
        <v>200</v>
      </c>
      <c r="I251" s="23" t="str">
        <f t="shared" si="7"/>
        <v/>
      </c>
    </row>
    <row r="252" spans="1:9">
      <c r="A252" s="15" t="s">
        <v>27</v>
      </c>
      <c r="B252" s="54">
        <v>45234</v>
      </c>
      <c r="C252" s="3" t="s">
        <v>282</v>
      </c>
      <c r="D252" s="4" t="s">
        <v>37</v>
      </c>
      <c r="E252" s="16">
        <v>110</v>
      </c>
      <c r="F252" s="16">
        <f>IF(ISBLANK(E252),"",E252*0.24)</f>
        <v>26.4</v>
      </c>
      <c r="G252" s="17">
        <f>IF(ISBLANK(E252),"",E252+F252)</f>
        <v>136.4</v>
      </c>
      <c r="H252" s="17">
        <f t="shared" si="6"/>
        <v>110</v>
      </c>
      <c r="I252" s="17" t="str">
        <f t="shared" si="7"/>
        <v/>
      </c>
    </row>
    <row r="253" spans="1:9">
      <c r="A253" s="20" t="s">
        <v>27</v>
      </c>
      <c r="B253" s="55">
        <v>45235</v>
      </c>
      <c r="C253" s="2" t="s">
        <v>283</v>
      </c>
      <c r="D253" s="21" t="s">
        <v>31</v>
      </c>
      <c r="E253" s="22">
        <v>264</v>
      </c>
      <c r="F253" s="22">
        <f>IF(ISBLANK(E253),"",E253*0.24)</f>
        <v>63.36</v>
      </c>
      <c r="G253" s="23">
        <f>IF(ISBLANK(E253),"",E253+F253)</f>
        <v>327.36</v>
      </c>
      <c r="H253" s="23">
        <f t="shared" si="6"/>
        <v>264</v>
      </c>
      <c r="I253" s="23" t="str">
        <f t="shared" si="7"/>
        <v/>
      </c>
    </row>
    <row r="254" spans="1:9">
      <c r="A254" s="15" t="s">
        <v>9</v>
      </c>
      <c r="B254" s="54">
        <v>45239</v>
      </c>
      <c r="C254" s="3" t="s">
        <v>284</v>
      </c>
      <c r="D254" s="4" t="s">
        <v>24</v>
      </c>
      <c r="E254" s="16">
        <v>250</v>
      </c>
      <c r="F254" s="16">
        <f>IF(ISBLANK(E254),"",E254*0.24)</f>
        <v>60</v>
      </c>
      <c r="G254" s="17">
        <f>IF(ISBLANK(E254),"",E254+F254)</f>
        <v>310</v>
      </c>
      <c r="H254" s="17" t="str">
        <f t="shared" si="6"/>
        <v/>
      </c>
      <c r="I254" s="17">
        <f t="shared" si="7"/>
        <v>250</v>
      </c>
    </row>
    <row r="255" spans="1:9">
      <c r="A255" s="20" t="s">
        <v>27</v>
      </c>
      <c r="B255" s="55">
        <v>45240</v>
      </c>
      <c r="C255" s="2" t="s">
        <v>285</v>
      </c>
      <c r="D255" s="2" t="s">
        <v>48</v>
      </c>
      <c r="E255" s="22">
        <v>140</v>
      </c>
      <c r="F255" s="22">
        <f>IF(ISBLANK(E255),"",E255*0.24)</f>
        <v>33.6</v>
      </c>
      <c r="G255" s="23">
        <f>IF(ISBLANK(E255),"",E255+F255)</f>
        <v>173.6</v>
      </c>
      <c r="H255" s="23">
        <f t="shared" si="6"/>
        <v>140</v>
      </c>
      <c r="I255" s="23" t="str">
        <f t="shared" si="7"/>
        <v/>
      </c>
    </row>
    <row r="256" spans="1:9">
      <c r="A256" s="5" t="s">
        <v>9</v>
      </c>
      <c r="B256" s="54">
        <v>45240</v>
      </c>
      <c r="C256" s="3" t="s">
        <v>286</v>
      </c>
      <c r="D256" s="4" t="s">
        <v>21</v>
      </c>
      <c r="E256" s="16">
        <v>90</v>
      </c>
      <c r="F256" s="16">
        <f>IF(ISBLANK(E256),"",E256*0.24)</f>
        <v>21.599999999999998</v>
      </c>
      <c r="G256" s="17">
        <f>IF(ISBLANK(E256),"",E256+F256)</f>
        <v>111.6</v>
      </c>
      <c r="H256" s="17" t="str">
        <f t="shared" si="6"/>
        <v/>
      </c>
      <c r="I256" s="17">
        <f t="shared" si="7"/>
        <v>90</v>
      </c>
    </row>
    <row r="257" spans="1:9">
      <c r="A257" s="20" t="s">
        <v>27</v>
      </c>
      <c r="B257" s="55">
        <v>45242</v>
      </c>
      <c r="C257" s="2" t="s">
        <v>287</v>
      </c>
      <c r="D257" s="21" t="s">
        <v>35</v>
      </c>
      <c r="E257" s="22">
        <v>400</v>
      </c>
      <c r="F257" s="22">
        <f>IF(ISBLANK(E257),"",E257*0.24)</f>
        <v>96</v>
      </c>
      <c r="G257" s="23">
        <f>IF(ISBLANK(E257),"",E257+F257)</f>
        <v>496</v>
      </c>
      <c r="H257" s="23">
        <f t="shared" si="6"/>
        <v>400</v>
      </c>
      <c r="I257" s="23" t="str">
        <f t="shared" si="7"/>
        <v/>
      </c>
    </row>
    <row r="258" spans="1:9">
      <c r="A258" s="15" t="s">
        <v>27</v>
      </c>
      <c r="B258" s="54">
        <v>45243</v>
      </c>
      <c r="C258" s="3" t="s">
        <v>288</v>
      </c>
      <c r="D258" s="4" t="s">
        <v>29</v>
      </c>
      <c r="E258" s="16">
        <v>440</v>
      </c>
      <c r="F258" s="16">
        <f>IF(ISBLANK(E258),"",E258*0.24)</f>
        <v>105.6</v>
      </c>
      <c r="G258" s="17">
        <f>IF(ISBLANK(E258),"",E258+F258)</f>
        <v>545.6</v>
      </c>
      <c r="H258" s="17">
        <f t="shared" ref="H258:H300" si="8">IF(A258="INCOME",E258,"")</f>
        <v>440</v>
      </c>
      <c r="I258" s="17" t="str">
        <f t="shared" ref="I258:I300" si="9">IF(A258="EXPENSE",E258,"")</f>
        <v/>
      </c>
    </row>
    <row r="259" spans="1:9">
      <c r="A259" s="20" t="s">
        <v>9</v>
      </c>
      <c r="B259" s="55">
        <v>45245</v>
      </c>
      <c r="C259" s="2" t="s">
        <v>289</v>
      </c>
      <c r="D259" s="21" t="s">
        <v>16</v>
      </c>
      <c r="E259" s="22">
        <v>100</v>
      </c>
      <c r="F259" s="22">
        <f>IF(ISBLANK(E259),"",E259*0.24)</f>
        <v>24</v>
      </c>
      <c r="G259" s="23">
        <f>IF(ISBLANK(E259),"",E259+F259)</f>
        <v>124</v>
      </c>
      <c r="H259" s="23" t="str">
        <f t="shared" si="8"/>
        <v/>
      </c>
      <c r="I259" s="23">
        <f t="shared" si="9"/>
        <v>100</v>
      </c>
    </row>
    <row r="260" spans="1:9">
      <c r="A260" s="15" t="s">
        <v>27</v>
      </c>
      <c r="B260" s="54">
        <v>45247</v>
      </c>
      <c r="C260" s="3" t="s">
        <v>290</v>
      </c>
      <c r="D260" s="4" t="s">
        <v>33</v>
      </c>
      <c r="E260" s="16">
        <v>200</v>
      </c>
      <c r="F260" s="16">
        <f>IF(ISBLANK(E260),"",E260*0.24)</f>
        <v>48</v>
      </c>
      <c r="G260" s="17">
        <f>IF(ISBLANK(E260),"",E260+F260)</f>
        <v>248</v>
      </c>
      <c r="H260" s="17">
        <f t="shared" si="8"/>
        <v>200</v>
      </c>
      <c r="I260" s="17" t="str">
        <f t="shared" si="9"/>
        <v/>
      </c>
    </row>
    <row r="261" spans="1:9">
      <c r="A261" s="20" t="s">
        <v>27</v>
      </c>
      <c r="B261" s="55">
        <v>45247</v>
      </c>
      <c r="C261" s="2" t="s">
        <v>291</v>
      </c>
      <c r="D261" s="2" t="s">
        <v>48</v>
      </c>
      <c r="E261" s="22">
        <v>140</v>
      </c>
      <c r="F261" s="22">
        <f>IF(ISBLANK(E261),"",E261*0.24)</f>
        <v>33.6</v>
      </c>
      <c r="G261" s="23">
        <f>IF(ISBLANK(E261),"",E261+F261)</f>
        <v>173.6</v>
      </c>
      <c r="H261" s="23">
        <f t="shared" si="8"/>
        <v>140</v>
      </c>
      <c r="I261" s="23" t="str">
        <f t="shared" si="9"/>
        <v/>
      </c>
    </row>
    <row r="262" spans="1:9">
      <c r="A262" s="5" t="s">
        <v>27</v>
      </c>
      <c r="B262" s="54">
        <v>45247</v>
      </c>
      <c r="C262" s="3" t="s">
        <v>292</v>
      </c>
      <c r="D262" s="4" t="s">
        <v>29</v>
      </c>
      <c r="E262" s="16">
        <v>200</v>
      </c>
      <c r="F262" s="16">
        <f>IF(ISBLANK(E262),"",E262*0.24)</f>
        <v>48</v>
      </c>
      <c r="G262" s="17">
        <f>IF(ISBLANK(E262),"",E262+F262)</f>
        <v>248</v>
      </c>
      <c r="H262" s="17">
        <f t="shared" si="8"/>
        <v>200</v>
      </c>
      <c r="I262" s="17" t="str">
        <f t="shared" si="9"/>
        <v/>
      </c>
    </row>
    <row r="263" spans="1:9">
      <c r="A263" s="20" t="s">
        <v>9</v>
      </c>
      <c r="B263" s="55">
        <v>45248</v>
      </c>
      <c r="C263" s="2" t="s">
        <v>293</v>
      </c>
      <c r="D263" s="21" t="s">
        <v>14</v>
      </c>
      <c r="E263" s="22">
        <v>75</v>
      </c>
      <c r="F263" s="22">
        <f>IF(ISBLANK(E263),"",E263*0.24)</f>
        <v>18</v>
      </c>
      <c r="G263" s="23">
        <f>IF(ISBLANK(E263),"",E263+F263)</f>
        <v>93</v>
      </c>
      <c r="H263" s="23" t="str">
        <f t="shared" si="8"/>
        <v/>
      </c>
      <c r="I263" s="23">
        <f t="shared" si="9"/>
        <v>75</v>
      </c>
    </row>
    <row r="264" spans="1:9">
      <c r="A264" s="15" t="s">
        <v>27</v>
      </c>
      <c r="B264" s="54">
        <v>45249</v>
      </c>
      <c r="C264" s="3" t="s">
        <v>294</v>
      </c>
      <c r="D264" s="3" t="s">
        <v>141</v>
      </c>
      <c r="E264" s="16">
        <v>60</v>
      </c>
      <c r="F264" s="16">
        <f>IF(ISBLANK(E264),"",E264*0.24)</f>
        <v>14.399999999999999</v>
      </c>
      <c r="G264" s="17">
        <f>IF(ISBLANK(E264),"",E264+F264)</f>
        <v>74.400000000000006</v>
      </c>
      <c r="H264" s="17">
        <f t="shared" si="8"/>
        <v>60</v>
      </c>
      <c r="I264" s="17" t="str">
        <f t="shared" si="9"/>
        <v/>
      </c>
    </row>
    <row r="265" spans="1:9">
      <c r="A265" s="6" t="s">
        <v>27</v>
      </c>
      <c r="B265" s="55">
        <v>45251</v>
      </c>
      <c r="C265" s="2" t="s">
        <v>295</v>
      </c>
      <c r="D265" s="21" t="s">
        <v>31</v>
      </c>
      <c r="E265" s="22">
        <v>450</v>
      </c>
      <c r="F265" s="22">
        <f>IF(ISBLANK(E265),"",E265*0.24)</f>
        <v>108</v>
      </c>
      <c r="G265" s="23">
        <f>IF(ISBLANK(E265),"",E265+F265)</f>
        <v>558</v>
      </c>
      <c r="H265" s="23">
        <f t="shared" si="8"/>
        <v>450</v>
      </c>
      <c r="I265" s="23" t="str">
        <f t="shared" si="9"/>
        <v/>
      </c>
    </row>
    <row r="266" spans="1:9">
      <c r="A266" s="15" t="s">
        <v>27</v>
      </c>
      <c r="B266" s="54">
        <v>45252</v>
      </c>
      <c r="C266" s="3" t="s">
        <v>296</v>
      </c>
      <c r="D266" s="4" t="s">
        <v>29</v>
      </c>
      <c r="E266" s="16">
        <v>176</v>
      </c>
      <c r="F266" s="16">
        <f>IF(ISBLANK(E266),"",E266*0.24)</f>
        <v>42.239999999999995</v>
      </c>
      <c r="G266" s="17">
        <f>IF(ISBLANK(E266),"",E266+F266)</f>
        <v>218.24</v>
      </c>
      <c r="H266" s="17">
        <f t="shared" si="8"/>
        <v>176</v>
      </c>
      <c r="I266" s="17" t="str">
        <f t="shared" si="9"/>
        <v/>
      </c>
    </row>
    <row r="267" spans="1:9">
      <c r="A267" s="20" t="s">
        <v>27</v>
      </c>
      <c r="B267" s="55">
        <v>45255</v>
      </c>
      <c r="C267" s="2" t="s">
        <v>297</v>
      </c>
      <c r="D267" s="21" t="s">
        <v>31</v>
      </c>
      <c r="E267" s="22">
        <v>500</v>
      </c>
      <c r="F267" s="22">
        <f>IF(ISBLANK(E267),"",E267*0.24)</f>
        <v>120</v>
      </c>
      <c r="G267" s="23">
        <f>IF(ISBLANK(E267),"",E267+F267)</f>
        <v>620</v>
      </c>
      <c r="H267" s="23">
        <f t="shared" si="8"/>
        <v>500</v>
      </c>
      <c r="I267" s="23" t="str">
        <f t="shared" si="9"/>
        <v/>
      </c>
    </row>
    <row r="268" spans="1:9">
      <c r="A268" s="15" t="s">
        <v>27</v>
      </c>
      <c r="B268" s="54">
        <v>45255</v>
      </c>
      <c r="C268" s="3" t="s">
        <v>298</v>
      </c>
      <c r="D268" s="4" t="s">
        <v>37</v>
      </c>
      <c r="E268" s="16">
        <v>90</v>
      </c>
      <c r="F268" s="16">
        <f>IF(ISBLANK(E268),"",E268*0.24)</f>
        <v>21.599999999999998</v>
      </c>
      <c r="G268" s="17">
        <f>IF(ISBLANK(E268),"",E268+F268)</f>
        <v>111.6</v>
      </c>
      <c r="H268" s="17">
        <f t="shared" si="8"/>
        <v>90</v>
      </c>
      <c r="I268" s="17" t="str">
        <f t="shared" si="9"/>
        <v/>
      </c>
    </row>
    <row r="269" spans="1:9">
      <c r="A269" s="20" t="s">
        <v>27</v>
      </c>
      <c r="B269" s="55">
        <v>45256</v>
      </c>
      <c r="C269" s="2" t="s">
        <v>299</v>
      </c>
      <c r="D269" s="21" t="s">
        <v>35</v>
      </c>
      <c r="E269" s="22">
        <v>400</v>
      </c>
      <c r="F269" s="22">
        <f>IF(ISBLANK(E269),"",E269*0.24)</f>
        <v>96</v>
      </c>
      <c r="G269" s="23">
        <f>IF(ISBLANK(E269),"",E269+F269)</f>
        <v>496</v>
      </c>
      <c r="H269" s="23">
        <f t="shared" si="8"/>
        <v>400</v>
      </c>
      <c r="I269" s="23" t="str">
        <f t="shared" si="9"/>
        <v/>
      </c>
    </row>
    <row r="270" spans="1:9">
      <c r="A270" s="15" t="s">
        <v>27</v>
      </c>
      <c r="B270" s="54">
        <v>45256</v>
      </c>
      <c r="C270" s="3" t="s">
        <v>300</v>
      </c>
      <c r="D270" s="3" t="s">
        <v>141</v>
      </c>
      <c r="E270" s="16">
        <v>60</v>
      </c>
      <c r="F270" s="16">
        <f>IF(ISBLANK(E270),"",E270*0.24)</f>
        <v>14.399999999999999</v>
      </c>
      <c r="G270" s="17">
        <f>IF(ISBLANK(E270),"",E270+F270)</f>
        <v>74.400000000000006</v>
      </c>
      <c r="H270" s="17">
        <f t="shared" si="8"/>
        <v>60</v>
      </c>
      <c r="I270" s="17" t="str">
        <f t="shared" si="9"/>
        <v/>
      </c>
    </row>
    <row r="271" spans="1:9">
      <c r="A271" s="6" t="s">
        <v>9</v>
      </c>
      <c r="B271" s="55">
        <v>45257</v>
      </c>
      <c r="C271" s="2" t="s">
        <v>301</v>
      </c>
      <c r="D271" s="21" t="s">
        <v>16</v>
      </c>
      <c r="E271" s="22">
        <v>100</v>
      </c>
      <c r="F271" s="22">
        <f>IF(ISBLANK(E271),"",E271*0.24)</f>
        <v>24</v>
      </c>
      <c r="G271" s="23">
        <f>IF(ISBLANK(E271),"",E271+F271)</f>
        <v>124</v>
      </c>
      <c r="H271" s="23" t="str">
        <f t="shared" si="8"/>
        <v/>
      </c>
      <c r="I271" s="23">
        <f t="shared" si="9"/>
        <v>100</v>
      </c>
    </row>
    <row r="272" spans="1:9">
      <c r="A272" s="15" t="s">
        <v>27</v>
      </c>
      <c r="B272" s="54">
        <v>45259</v>
      </c>
      <c r="C272" s="3" t="s">
        <v>302</v>
      </c>
      <c r="D272" s="4" t="s">
        <v>29</v>
      </c>
      <c r="E272" s="16">
        <v>200</v>
      </c>
      <c r="F272" s="16">
        <f>IF(ISBLANK(E272),"",E272*0.24)</f>
        <v>48</v>
      </c>
      <c r="G272" s="17">
        <f>IF(ISBLANK(E272),"",E272+F272)</f>
        <v>248</v>
      </c>
      <c r="H272" s="17">
        <f t="shared" si="8"/>
        <v>200</v>
      </c>
      <c r="I272" s="17" t="str">
        <f t="shared" si="9"/>
        <v/>
      </c>
    </row>
    <row r="273" spans="1:9">
      <c r="A273" s="20" t="s">
        <v>9</v>
      </c>
      <c r="B273" s="55">
        <v>45260</v>
      </c>
      <c r="C273" s="2" t="s">
        <v>303</v>
      </c>
      <c r="D273" s="21" t="s">
        <v>52</v>
      </c>
      <c r="E273" s="22">
        <v>950</v>
      </c>
      <c r="F273" s="22"/>
      <c r="G273" s="23">
        <f>IF(ISBLANK(E273),"",E273+F273)</f>
        <v>950</v>
      </c>
      <c r="H273" s="23" t="str">
        <f t="shared" si="8"/>
        <v/>
      </c>
      <c r="I273" s="23">
        <f t="shared" si="9"/>
        <v>950</v>
      </c>
    </row>
    <row r="274" spans="1:9">
      <c r="A274" s="15" t="s">
        <v>9</v>
      </c>
      <c r="B274" s="54">
        <v>45261</v>
      </c>
      <c r="C274" s="3" t="s">
        <v>304</v>
      </c>
      <c r="D274" s="4" t="s">
        <v>11</v>
      </c>
      <c r="E274" s="16">
        <v>450</v>
      </c>
      <c r="F274" s="16"/>
      <c r="G274" s="17">
        <f>IF(ISBLANK(E274),"",E274+F274)</f>
        <v>450</v>
      </c>
      <c r="H274" s="17" t="str">
        <f t="shared" si="8"/>
        <v/>
      </c>
      <c r="I274" s="17">
        <f t="shared" si="9"/>
        <v>450</v>
      </c>
    </row>
    <row r="275" spans="1:9">
      <c r="A275" s="20" t="s">
        <v>9</v>
      </c>
      <c r="B275" s="55">
        <v>45262</v>
      </c>
      <c r="C275" s="2" t="s">
        <v>305</v>
      </c>
      <c r="D275" s="21" t="s">
        <v>14</v>
      </c>
      <c r="E275" s="22">
        <v>75</v>
      </c>
      <c r="F275" s="22">
        <f>IF(ISBLANK(E275),"",E275*0.24)</f>
        <v>18</v>
      </c>
      <c r="G275" s="23">
        <f>IF(ISBLANK(E275),"",E275+F275)</f>
        <v>93</v>
      </c>
      <c r="H275" s="23" t="str">
        <f t="shared" si="8"/>
        <v/>
      </c>
      <c r="I275" s="23">
        <f t="shared" si="9"/>
        <v>75</v>
      </c>
    </row>
    <row r="276" spans="1:9">
      <c r="A276" s="15" t="s">
        <v>9</v>
      </c>
      <c r="B276" s="54">
        <v>45264</v>
      </c>
      <c r="C276" s="3" t="s">
        <v>306</v>
      </c>
      <c r="D276" s="4" t="s">
        <v>86</v>
      </c>
      <c r="E276" s="32">
        <v>185</v>
      </c>
      <c r="F276" s="16"/>
      <c r="G276" s="17">
        <f>IF(ISBLANK(E276),"",E276+F276)</f>
        <v>185</v>
      </c>
      <c r="H276" s="17" t="str">
        <f t="shared" si="8"/>
        <v/>
      </c>
      <c r="I276" s="17">
        <f t="shared" si="9"/>
        <v>185</v>
      </c>
    </row>
    <row r="277" spans="1:9">
      <c r="A277" s="20" t="s">
        <v>9</v>
      </c>
      <c r="B277" s="55">
        <v>45264</v>
      </c>
      <c r="C277" s="2" t="s">
        <v>307</v>
      </c>
      <c r="D277" s="21" t="s">
        <v>84</v>
      </c>
      <c r="E277" s="29">
        <v>900</v>
      </c>
      <c r="F277" s="22"/>
      <c r="G277" s="23">
        <f>IF(ISBLANK(E277),"",E277+F277)</f>
        <v>900</v>
      </c>
      <c r="H277" s="23" t="str">
        <f t="shared" si="8"/>
        <v/>
      </c>
      <c r="I277" s="23">
        <f t="shared" si="9"/>
        <v>900</v>
      </c>
    </row>
    <row r="278" spans="1:9">
      <c r="A278" s="15" t="s">
        <v>9</v>
      </c>
      <c r="B278" s="54">
        <v>45266</v>
      </c>
      <c r="C278" s="3" t="s">
        <v>308</v>
      </c>
      <c r="D278" s="4" t="s">
        <v>26</v>
      </c>
      <c r="E278" s="16">
        <v>75</v>
      </c>
      <c r="F278" s="16">
        <f>IF(ISBLANK(E278),"",E278*0.24)</f>
        <v>18</v>
      </c>
      <c r="G278" s="17">
        <f>IF(ISBLANK(E278),"",E278+F278)</f>
        <v>93</v>
      </c>
      <c r="H278" s="17" t="str">
        <f t="shared" si="8"/>
        <v/>
      </c>
      <c r="I278" s="17">
        <f t="shared" si="9"/>
        <v>75</v>
      </c>
    </row>
    <row r="279" spans="1:9">
      <c r="A279" s="20" t="s">
        <v>27</v>
      </c>
      <c r="B279" s="55">
        <v>45267</v>
      </c>
      <c r="C279" s="2" t="s">
        <v>309</v>
      </c>
      <c r="D279" s="21" t="s">
        <v>31</v>
      </c>
      <c r="E279" s="22">
        <v>400</v>
      </c>
      <c r="F279" s="22">
        <f>IF(ISBLANK(E279),"",E279*0.24)</f>
        <v>96</v>
      </c>
      <c r="G279" s="23">
        <f>IF(ISBLANK(E279),"",E279+F279)</f>
        <v>496</v>
      </c>
      <c r="H279" s="23">
        <f t="shared" si="8"/>
        <v>400</v>
      </c>
      <c r="I279" s="23" t="str">
        <f t="shared" si="9"/>
        <v/>
      </c>
    </row>
    <row r="280" spans="1:9">
      <c r="A280" s="15" t="s">
        <v>27</v>
      </c>
      <c r="B280" s="54">
        <v>45269</v>
      </c>
      <c r="C280" s="3" t="s">
        <v>310</v>
      </c>
      <c r="D280" s="4" t="s">
        <v>37</v>
      </c>
      <c r="E280" s="16">
        <v>80</v>
      </c>
      <c r="F280" s="16">
        <f>IF(ISBLANK(E280),"",E280*0.24)</f>
        <v>19.2</v>
      </c>
      <c r="G280" s="17">
        <f>IF(ISBLANK(E280),"",E280+F280)</f>
        <v>99.2</v>
      </c>
      <c r="H280" s="17">
        <f t="shared" si="8"/>
        <v>80</v>
      </c>
      <c r="I280" s="17" t="str">
        <f t="shared" si="9"/>
        <v/>
      </c>
    </row>
    <row r="281" spans="1:9">
      <c r="A281" s="20" t="s">
        <v>9</v>
      </c>
      <c r="B281" s="55">
        <v>45270</v>
      </c>
      <c r="C281" s="2" t="s">
        <v>311</v>
      </c>
      <c r="D281" s="21" t="s">
        <v>24</v>
      </c>
      <c r="E281" s="22">
        <v>100</v>
      </c>
      <c r="F281" s="22">
        <f>IF(ISBLANK(E281),"",E281*0.24)</f>
        <v>24</v>
      </c>
      <c r="G281" s="23">
        <f>IF(ISBLANK(E281),"",E281+F281)</f>
        <v>124</v>
      </c>
      <c r="H281" s="23" t="str">
        <f t="shared" si="8"/>
        <v/>
      </c>
      <c r="I281" s="23">
        <f t="shared" si="9"/>
        <v>100</v>
      </c>
    </row>
    <row r="282" spans="1:9">
      <c r="A282" s="15" t="s">
        <v>27</v>
      </c>
      <c r="B282" s="54">
        <v>45271</v>
      </c>
      <c r="C282" s="3" t="s">
        <v>312</v>
      </c>
      <c r="D282" s="4" t="s">
        <v>37</v>
      </c>
      <c r="E282" s="16">
        <v>95</v>
      </c>
      <c r="F282" s="16">
        <f>IF(ISBLANK(E282),"",E282*0.24)</f>
        <v>22.8</v>
      </c>
      <c r="G282" s="17">
        <f>IF(ISBLANK(E282),"",E282+F282)</f>
        <v>117.8</v>
      </c>
      <c r="H282" s="17">
        <f t="shared" si="8"/>
        <v>95</v>
      </c>
      <c r="I282" s="17" t="str">
        <f t="shared" si="9"/>
        <v/>
      </c>
    </row>
    <row r="283" spans="1:9">
      <c r="A283" s="20" t="s">
        <v>27</v>
      </c>
      <c r="B283" s="55">
        <v>45273</v>
      </c>
      <c r="C283" s="2" t="s">
        <v>313</v>
      </c>
      <c r="D283" s="21" t="s">
        <v>35</v>
      </c>
      <c r="E283" s="22">
        <v>400</v>
      </c>
      <c r="F283" s="22">
        <f>IF(ISBLANK(E283),"",E283*0.24)</f>
        <v>96</v>
      </c>
      <c r="G283" s="23">
        <f>IF(ISBLANK(E283),"",E283+F283)</f>
        <v>496</v>
      </c>
      <c r="H283" s="23">
        <f t="shared" si="8"/>
        <v>400</v>
      </c>
      <c r="I283" s="23" t="str">
        <f t="shared" si="9"/>
        <v/>
      </c>
    </row>
    <row r="284" spans="1:9">
      <c r="A284" s="15" t="s">
        <v>27</v>
      </c>
      <c r="B284" s="54">
        <v>45274</v>
      </c>
      <c r="C284" s="3" t="s">
        <v>314</v>
      </c>
      <c r="D284" s="4" t="s">
        <v>29</v>
      </c>
      <c r="E284" s="16">
        <v>450</v>
      </c>
      <c r="F284" s="16">
        <f>IF(ISBLANK(E284),"",E284*0.24)</f>
        <v>108</v>
      </c>
      <c r="G284" s="17">
        <f>IF(ISBLANK(E284),"",E284+F284)</f>
        <v>558</v>
      </c>
      <c r="H284" s="17">
        <f t="shared" si="8"/>
        <v>450</v>
      </c>
      <c r="I284" s="17" t="str">
        <f t="shared" si="9"/>
        <v/>
      </c>
    </row>
    <row r="285" spans="1:9">
      <c r="A285" s="20" t="s">
        <v>9</v>
      </c>
      <c r="B285" s="55">
        <v>45275</v>
      </c>
      <c r="C285" s="2" t="s">
        <v>315</v>
      </c>
      <c r="D285" s="21" t="s">
        <v>21</v>
      </c>
      <c r="E285" s="22">
        <v>75</v>
      </c>
      <c r="F285" s="22">
        <f>IF(ISBLANK(E285),"",E285*0.24)</f>
        <v>18</v>
      </c>
      <c r="G285" s="23">
        <f>IF(ISBLANK(E285),"",E285+F285)</f>
        <v>93</v>
      </c>
      <c r="H285" s="23" t="str">
        <f t="shared" si="8"/>
        <v/>
      </c>
      <c r="I285" s="23">
        <f t="shared" si="9"/>
        <v>75</v>
      </c>
    </row>
    <row r="286" spans="1:9">
      <c r="A286" s="15" t="s">
        <v>27</v>
      </c>
      <c r="B286" s="54">
        <v>45277</v>
      </c>
      <c r="C286" s="3" t="s">
        <v>316</v>
      </c>
      <c r="D286" s="4" t="s">
        <v>29</v>
      </c>
      <c r="E286" s="16">
        <v>400</v>
      </c>
      <c r="F286" s="16">
        <f>IF(ISBLANK(E286),"",E286*0.24)</f>
        <v>96</v>
      </c>
      <c r="G286" s="17">
        <f>IF(ISBLANK(E286),"",E286+F286)</f>
        <v>496</v>
      </c>
      <c r="H286" s="17">
        <f t="shared" si="8"/>
        <v>400</v>
      </c>
      <c r="I286" s="17" t="str">
        <f t="shared" si="9"/>
        <v/>
      </c>
    </row>
    <row r="287" spans="1:9">
      <c r="A287" s="20" t="s">
        <v>27</v>
      </c>
      <c r="B287" s="55">
        <v>45277</v>
      </c>
      <c r="C287" s="2" t="s">
        <v>317</v>
      </c>
      <c r="D287" s="21" t="s">
        <v>31</v>
      </c>
      <c r="E287" s="22">
        <v>250</v>
      </c>
      <c r="F287" s="22">
        <f>IF(ISBLANK(E287),"",E287*0.24)</f>
        <v>60</v>
      </c>
      <c r="G287" s="23">
        <f>IF(ISBLANK(E287),"",E287+F287)</f>
        <v>310</v>
      </c>
      <c r="H287" s="23">
        <f t="shared" si="8"/>
        <v>250</v>
      </c>
      <c r="I287" s="23" t="str">
        <f t="shared" si="9"/>
        <v/>
      </c>
    </row>
    <row r="288" spans="1:9">
      <c r="A288" s="15" t="s">
        <v>9</v>
      </c>
      <c r="B288" s="54">
        <v>45278</v>
      </c>
      <c r="C288" s="3" t="s">
        <v>318</v>
      </c>
      <c r="D288" s="4" t="s">
        <v>14</v>
      </c>
      <c r="E288" s="16">
        <v>75</v>
      </c>
      <c r="F288" s="16">
        <f>IF(ISBLANK(E288),"",E288*0.24)</f>
        <v>18</v>
      </c>
      <c r="G288" s="17">
        <f>IF(ISBLANK(E288),"",E288+F288)</f>
        <v>93</v>
      </c>
      <c r="H288" s="17" t="str">
        <f t="shared" si="8"/>
        <v/>
      </c>
      <c r="I288" s="17">
        <f t="shared" si="9"/>
        <v>75</v>
      </c>
    </row>
    <row r="289" spans="1:9">
      <c r="A289" s="20" t="s">
        <v>27</v>
      </c>
      <c r="B289" s="55">
        <v>45279</v>
      </c>
      <c r="C289" s="2" t="s">
        <v>319</v>
      </c>
      <c r="D289" s="21" t="s">
        <v>31</v>
      </c>
      <c r="E289" s="22">
        <v>300</v>
      </c>
      <c r="F289" s="22">
        <f>IF(ISBLANK(E289),"",E289*0.24)</f>
        <v>72</v>
      </c>
      <c r="G289" s="23">
        <f>IF(ISBLANK(E289),"",E289+F289)</f>
        <v>372</v>
      </c>
      <c r="H289" s="23">
        <f t="shared" si="8"/>
        <v>300</v>
      </c>
      <c r="I289" s="23" t="str">
        <f t="shared" si="9"/>
        <v/>
      </c>
    </row>
    <row r="290" spans="1:9">
      <c r="A290" s="15" t="s">
        <v>9</v>
      </c>
      <c r="B290" s="54">
        <v>45280</v>
      </c>
      <c r="C290" s="3" t="s">
        <v>320</v>
      </c>
      <c r="D290" s="4" t="s">
        <v>19</v>
      </c>
      <c r="E290" s="16">
        <v>4000</v>
      </c>
      <c r="F290" s="16">
        <f>IF(ISBLANK(E290),"",E290*0.24)</f>
        <v>960</v>
      </c>
      <c r="G290" s="17">
        <f>IF(ISBLANK(E290),"",E290+F290)</f>
        <v>4960</v>
      </c>
      <c r="H290" s="17" t="str">
        <f t="shared" si="8"/>
        <v/>
      </c>
      <c r="I290" s="17">
        <f t="shared" si="9"/>
        <v>4000</v>
      </c>
    </row>
    <row r="291" spans="1:9">
      <c r="A291" s="20" t="s">
        <v>27</v>
      </c>
      <c r="B291" s="55">
        <v>45282</v>
      </c>
      <c r="C291" s="2" t="s">
        <v>321</v>
      </c>
      <c r="D291" s="2" t="s">
        <v>48</v>
      </c>
      <c r="E291" s="22">
        <v>140</v>
      </c>
      <c r="F291" s="22">
        <f>IF(ISBLANK(E291),"",E291*0.24)</f>
        <v>33.6</v>
      </c>
      <c r="G291" s="23">
        <f>IF(ISBLANK(E291),"",E291+F291)</f>
        <v>173.6</v>
      </c>
      <c r="H291" s="23">
        <f t="shared" si="8"/>
        <v>140</v>
      </c>
      <c r="I291" s="23" t="str">
        <f t="shared" si="9"/>
        <v/>
      </c>
    </row>
    <row r="292" spans="1:9">
      <c r="A292" s="5" t="s">
        <v>27</v>
      </c>
      <c r="B292" s="54">
        <v>45282</v>
      </c>
      <c r="C292" s="3" t="s">
        <v>322</v>
      </c>
      <c r="D292" s="3" t="s">
        <v>141</v>
      </c>
      <c r="E292" s="16">
        <v>60</v>
      </c>
      <c r="F292" s="16">
        <f>IF(ISBLANK(E292),"",E292*0.24)</f>
        <v>14.399999999999999</v>
      </c>
      <c r="G292" s="17">
        <f>IF(ISBLANK(E292),"",E292+F292)</f>
        <v>74.400000000000006</v>
      </c>
      <c r="H292" s="17">
        <f t="shared" si="8"/>
        <v>60</v>
      </c>
      <c r="I292" s="17" t="str">
        <f t="shared" si="9"/>
        <v/>
      </c>
    </row>
    <row r="293" spans="1:9">
      <c r="A293" s="6" t="s">
        <v>27</v>
      </c>
      <c r="B293" s="55">
        <v>45285</v>
      </c>
      <c r="C293" s="2" t="s">
        <v>323</v>
      </c>
      <c r="D293" s="21" t="s">
        <v>31</v>
      </c>
      <c r="E293" s="22">
        <v>200</v>
      </c>
      <c r="F293" s="22">
        <f>IF(ISBLANK(E293),"",E293*0.24)</f>
        <v>48</v>
      </c>
      <c r="G293" s="23">
        <f>IF(ISBLANK(E293),"",E293+F293)</f>
        <v>248</v>
      </c>
      <c r="H293" s="23">
        <f t="shared" si="8"/>
        <v>200</v>
      </c>
      <c r="I293" s="23" t="str">
        <f t="shared" si="9"/>
        <v/>
      </c>
    </row>
    <row r="294" spans="1:9">
      <c r="A294" s="15" t="s">
        <v>27</v>
      </c>
      <c r="B294" s="54">
        <v>45286</v>
      </c>
      <c r="C294" s="3" t="s">
        <v>324</v>
      </c>
      <c r="D294" s="4" t="s">
        <v>29</v>
      </c>
      <c r="E294" s="16">
        <v>400</v>
      </c>
      <c r="F294" s="16">
        <f>IF(ISBLANK(E294),"",E294*0.24)</f>
        <v>96</v>
      </c>
      <c r="G294" s="17">
        <f>IF(ISBLANK(E294),"",E294+F294)</f>
        <v>496</v>
      </c>
      <c r="H294" s="17">
        <f t="shared" si="8"/>
        <v>400</v>
      </c>
      <c r="I294" s="17" t="str">
        <f t="shared" si="9"/>
        <v/>
      </c>
    </row>
    <row r="295" spans="1:9">
      <c r="A295" s="20" t="s">
        <v>27</v>
      </c>
      <c r="B295" s="55">
        <v>45288</v>
      </c>
      <c r="C295" s="2" t="s">
        <v>325</v>
      </c>
      <c r="D295" s="21" t="s">
        <v>35</v>
      </c>
      <c r="E295" s="22">
        <v>402</v>
      </c>
      <c r="F295" s="22">
        <f>IF(ISBLANK(E295),"",E295*0.24)</f>
        <v>96.47999999999999</v>
      </c>
      <c r="G295" s="23">
        <f>IF(ISBLANK(E295),"",E295+F295)</f>
        <v>498.48</v>
      </c>
      <c r="H295" s="23">
        <f t="shared" si="8"/>
        <v>402</v>
      </c>
      <c r="I295" s="23" t="str">
        <f t="shared" si="9"/>
        <v/>
      </c>
    </row>
    <row r="296" spans="1:9">
      <c r="A296" s="15" t="s">
        <v>9</v>
      </c>
      <c r="B296" s="54">
        <v>45289</v>
      </c>
      <c r="C296" s="3" t="s">
        <v>326</v>
      </c>
      <c r="D296" s="4" t="s">
        <v>26</v>
      </c>
      <c r="E296" s="16">
        <v>70</v>
      </c>
      <c r="F296" s="16">
        <f>IF(ISBLANK(E296),"",E296*0.24)</f>
        <v>16.8</v>
      </c>
      <c r="G296" s="17">
        <f>IF(ISBLANK(E296),"",E296+F296)</f>
        <v>86.8</v>
      </c>
      <c r="H296" s="17" t="str">
        <f t="shared" si="8"/>
        <v/>
      </c>
      <c r="I296" s="17">
        <f t="shared" si="9"/>
        <v>70</v>
      </c>
    </row>
    <row r="297" spans="1:9">
      <c r="A297" s="20" t="s">
        <v>9</v>
      </c>
      <c r="B297" s="55">
        <v>45290</v>
      </c>
      <c r="C297" s="2" t="s">
        <v>327</v>
      </c>
      <c r="D297" s="21" t="s">
        <v>16</v>
      </c>
      <c r="E297" s="22">
        <v>120</v>
      </c>
      <c r="F297" s="22">
        <f>IF(ISBLANK(E297),"",E297*0.24)</f>
        <v>28.799999999999997</v>
      </c>
      <c r="G297" s="23">
        <f>IF(ISBLANK(E297),"",E297+F297)</f>
        <v>148.80000000000001</v>
      </c>
      <c r="H297" s="23" t="str">
        <f t="shared" si="8"/>
        <v/>
      </c>
      <c r="I297" s="23">
        <f t="shared" si="9"/>
        <v>120</v>
      </c>
    </row>
    <row r="298" spans="1:9">
      <c r="A298" s="15" t="s">
        <v>9</v>
      </c>
      <c r="B298" s="54">
        <v>45290</v>
      </c>
      <c r="C298" s="3" t="s">
        <v>328</v>
      </c>
      <c r="D298" s="4" t="s">
        <v>24</v>
      </c>
      <c r="E298" s="16">
        <v>220</v>
      </c>
      <c r="F298" s="16">
        <f>IF(ISBLANK(E298),"",E298*0.24)</f>
        <v>52.8</v>
      </c>
      <c r="G298" s="17">
        <f>IF(ISBLANK(E298),"",E298+F298)</f>
        <v>272.8</v>
      </c>
      <c r="H298" s="17" t="str">
        <f t="shared" si="8"/>
        <v/>
      </c>
      <c r="I298" s="17">
        <f t="shared" si="9"/>
        <v>220</v>
      </c>
    </row>
    <row r="299" spans="1:9">
      <c r="A299" s="20" t="s">
        <v>9</v>
      </c>
      <c r="B299" s="55">
        <v>45291</v>
      </c>
      <c r="C299" s="2" t="s">
        <v>329</v>
      </c>
      <c r="D299" s="21" t="s">
        <v>52</v>
      </c>
      <c r="E299" s="22">
        <v>950</v>
      </c>
      <c r="F299" s="22"/>
      <c r="G299" s="23">
        <f>IF(ISBLANK(E299),"",E299+F299)</f>
        <v>950</v>
      </c>
      <c r="H299" s="23" t="str">
        <f t="shared" si="8"/>
        <v/>
      </c>
      <c r="I299" s="23">
        <f t="shared" si="9"/>
        <v>950</v>
      </c>
    </row>
    <row r="300" spans="1:9">
      <c r="A300" s="33" t="s">
        <v>27</v>
      </c>
      <c r="B300" s="56">
        <v>45071</v>
      </c>
      <c r="C300" s="34" t="s">
        <v>330</v>
      </c>
      <c r="D300" s="35" t="s">
        <v>37</v>
      </c>
      <c r="E300" s="36">
        <v>70</v>
      </c>
      <c r="F300" s="36">
        <f>IF(ISBLANK(E300),"",E300*0.24)</f>
        <v>16.8</v>
      </c>
      <c r="G300" s="37">
        <f>IF(ISBLANK(E300),"",E300+F300)</f>
        <v>86.8</v>
      </c>
      <c r="H300" s="37">
        <f t="shared" si="8"/>
        <v>70</v>
      </c>
      <c r="I300" s="37" t="str">
        <f t="shared" si="9"/>
        <v/>
      </c>
    </row>
    <row r="301" spans="1:9">
      <c r="A301" s="9"/>
      <c r="B301" s="57"/>
      <c r="C301" s="9"/>
      <c r="D301" s="38"/>
      <c r="E301" s="9"/>
      <c r="F301" s="9"/>
      <c r="G301" s="9"/>
      <c r="H301" s="9"/>
      <c r="I301" s="9"/>
    </row>
    <row r="302" spans="1:9">
      <c r="A302" s="9"/>
      <c r="B302" s="57"/>
      <c r="C302" s="9"/>
      <c r="D302" s="38"/>
      <c r="E302" s="9"/>
      <c r="F302" s="9"/>
      <c r="G302" s="9"/>
      <c r="H302" s="9"/>
      <c r="I302" s="9"/>
    </row>
    <row r="303" spans="1:9">
      <c r="A303" s="9"/>
      <c r="B303" s="57"/>
      <c r="C303" s="9"/>
      <c r="D303" s="38"/>
      <c r="E303" s="9"/>
      <c r="F303" s="9"/>
      <c r="G303" s="9"/>
      <c r="H303" s="9"/>
      <c r="I303" s="9"/>
    </row>
    <row r="304" spans="1:9">
      <c r="A304" s="9"/>
      <c r="B304" s="57"/>
      <c r="C304" s="9"/>
      <c r="D304" s="38"/>
      <c r="E304" s="9"/>
      <c r="F304" s="9"/>
      <c r="G304" s="9"/>
      <c r="H304" s="9"/>
      <c r="I304" s="9"/>
    </row>
    <row r="305" spans="1:9">
      <c r="A305" s="9"/>
      <c r="B305" s="57"/>
      <c r="C305" s="9"/>
      <c r="D305" s="38"/>
      <c r="E305" s="9"/>
      <c r="F305" s="9"/>
      <c r="G305" s="9"/>
      <c r="H305" s="9"/>
      <c r="I305" s="9"/>
    </row>
    <row r="306" spans="1:9">
      <c r="A306" s="9"/>
      <c r="B306" s="57"/>
      <c r="C306" s="9"/>
      <c r="D306" s="38"/>
      <c r="E306" s="9"/>
      <c r="F306" s="9"/>
      <c r="G306" s="9"/>
      <c r="H306" s="9"/>
      <c r="I306" s="9"/>
    </row>
    <row r="307" spans="1:9">
      <c r="A307" s="9"/>
      <c r="B307" s="57"/>
      <c r="C307" s="9"/>
      <c r="D307" s="38"/>
      <c r="E307" s="9"/>
      <c r="F307" s="9"/>
      <c r="G307" s="9"/>
      <c r="H307" s="9"/>
      <c r="I307" s="9"/>
    </row>
    <row r="308" spans="1:9">
      <c r="A308" s="9"/>
      <c r="B308" s="57"/>
      <c r="C308" s="9"/>
      <c r="D308" s="38"/>
      <c r="E308" s="9"/>
      <c r="F308" s="9"/>
      <c r="G308" s="9"/>
      <c r="H308" s="9"/>
      <c r="I308" s="9"/>
    </row>
    <row r="309" spans="1:9">
      <c r="A309" s="9"/>
      <c r="B309" s="57"/>
      <c r="C309" s="9"/>
      <c r="D309" s="38"/>
      <c r="E309" s="9"/>
      <c r="F309" s="9"/>
      <c r="G309" s="9"/>
      <c r="H309" s="9"/>
      <c r="I309" s="9"/>
    </row>
    <row r="310" spans="1:9">
      <c r="A310" s="9"/>
      <c r="B310" s="57"/>
      <c r="C310" s="9"/>
      <c r="D310" s="38"/>
      <c r="E310" s="9"/>
      <c r="F310" s="9"/>
      <c r="G310" s="9"/>
      <c r="H310" s="9"/>
      <c r="I310" s="9"/>
    </row>
    <row r="311" spans="1:9">
      <c r="A311" s="9"/>
      <c r="B311" s="57"/>
      <c r="C311" s="9"/>
      <c r="D311" s="38"/>
      <c r="E311" s="9"/>
      <c r="F311" s="9"/>
      <c r="G311" s="9"/>
      <c r="H311" s="9"/>
      <c r="I311" s="9"/>
    </row>
    <row r="312" spans="1:9">
      <c r="A312" s="9"/>
      <c r="B312" s="57"/>
      <c r="C312" s="9"/>
      <c r="D312" s="38"/>
      <c r="E312" s="9"/>
      <c r="F312" s="9"/>
      <c r="G312" s="9"/>
      <c r="H312" s="9"/>
      <c r="I312" s="9"/>
    </row>
    <row r="313" spans="1:9">
      <c r="A313" s="9"/>
      <c r="B313" s="57"/>
      <c r="C313" s="9"/>
      <c r="D313" s="38"/>
      <c r="E313" s="9"/>
      <c r="F313" s="9"/>
      <c r="G313" s="9"/>
      <c r="H313" s="9"/>
      <c r="I313" s="9"/>
    </row>
    <row r="314" spans="1:9">
      <c r="A314" s="9"/>
      <c r="B314" s="57"/>
      <c r="C314" s="9"/>
      <c r="D314" s="38"/>
      <c r="E314" s="9"/>
      <c r="F314" s="9"/>
      <c r="G314" s="9"/>
      <c r="H314" s="9"/>
      <c r="I314" s="9"/>
    </row>
    <row r="315" spans="1:9">
      <c r="A315" s="9"/>
      <c r="B315" s="57"/>
      <c r="C315" s="9"/>
      <c r="D315" s="38"/>
      <c r="E315" s="9"/>
      <c r="F315" s="9"/>
      <c r="G315" s="9"/>
      <c r="H315" s="9"/>
      <c r="I315" s="9"/>
    </row>
    <row r="316" spans="1:9">
      <c r="A316" s="9"/>
      <c r="B316" s="57"/>
      <c r="C316" s="9"/>
      <c r="D316" s="38"/>
      <c r="E316" s="9"/>
      <c r="F316" s="9"/>
      <c r="G316" s="9"/>
      <c r="H316" s="9"/>
      <c r="I316" s="9"/>
    </row>
    <row r="317" spans="1:9">
      <c r="A317" s="9"/>
      <c r="B317" s="57"/>
      <c r="C317" s="9"/>
      <c r="D317" s="38"/>
      <c r="E317" s="9"/>
      <c r="F317" s="9"/>
      <c r="G317" s="9"/>
      <c r="H317" s="9"/>
      <c r="I317" s="9"/>
    </row>
    <row r="318" spans="1:9">
      <c r="A318" s="9"/>
      <c r="B318" s="57"/>
      <c r="C318" s="9"/>
      <c r="D318" s="38"/>
      <c r="E318" s="9"/>
      <c r="F318" s="9"/>
      <c r="G318" s="9"/>
      <c r="H318" s="9"/>
      <c r="I318" s="9"/>
    </row>
    <row r="319" spans="1:9">
      <c r="A319" s="9"/>
      <c r="B319" s="57"/>
      <c r="C319" s="9"/>
      <c r="D319" s="38"/>
      <c r="E319" s="9"/>
      <c r="F319" s="9"/>
      <c r="G319" s="9"/>
      <c r="H319" s="9"/>
      <c r="I319" s="9"/>
    </row>
    <row r="320" spans="1:9">
      <c r="A320" s="9"/>
      <c r="B320" s="57"/>
      <c r="C320" s="9"/>
      <c r="D320" s="38"/>
      <c r="E320" s="9"/>
      <c r="F320" s="9"/>
      <c r="G320" s="9"/>
      <c r="H320" s="9"/>
      <c r="I320" s="9"/>
    </row>
    <row r="321" spans="1:9">
      <c r="A321" s="9"/>
      <c r="B321" s="57"/>
      <c r="C321" s="9"/>
      <c r="D321" s="38"/>
      <c r="E321" s="9"/>
      <c r="F321" s="9"/>
      <c r="G321" s="9"/>
      <c r="H321" s="9"/>
      <c r="I321" s="9"/>
    </row>
    <row r="322" spans="1:9">
      <c r="A322" s="9"/>
      <c r="B322" s="57"/>
      <c r="C322" s="9"/>
      <c r="D322" s="38"/>
      <c r="E322" s="9"/>
      <c r="F322" s="9"/>
      <c r="G322" s="9"/>
      <c r="H322" s="9"/>
      <c r="I322" s="9"/>
    </row>
    <row r="323" spans="1:9">
      <c r="A323" s="9"/>
      <c r="B323" s="57"/>
      <c r="C323" s="9"/>
      <c r="D323" s="38"/>
      <c r="E323" s="9"/>
      <c r="F323" s="9"/>
      <c r="G323" s="9"/>
      <c r="H323" s="9"/>
      <c r="I323" s="9"/>
    </row>
    <row r="324" spans="1:9">
      <c r="A324" s="9"/>
      <c r="B324" s="57"/>
      <c r="C324" s="9"/>
      <c r="D324" s="38"/>
      <c r="E324" s="9"/>
      <c r="F324" s="9"/>
      <c r="G324" s="9"/>
      <c r="H324" s="9"/>
      <c r="I324" s="9"/>
    </row>
    <row r="325" spans="1:9">
      <c r="A325" s="9"/>
      <c r="B325" s="57"/>
      <c r="C325" s="9"/>
      <c r="D325" s="38"/>
      <c r="E325" s="9"/>
      <c r="F325" s="9"/>
      <c r="G325" s="9"/>
      <c r="H325" s="9"/>
      <c r="I325" s="9"/>
    </row>
    <row r="326" spans="1:9">
      <c r="A326" s="9"/>
      <c r="B326" s="57"/>
      <c r="C326" s="9"/>
      <c r="D326" s="38"/>
      <c r="E326" s="9"/>
      <c r="F326" s="9"/>
      <c r="G326" s="9"/>
      <c r="H326" s="9"/>
      <c r="I326" s="9"/>
    </row>
    <row r="327" spans="1:9">
      <c r="A327" s="9"/>
      <c r="B327" s="57"/>
      <c r="C327" s="9"/>
      <c r="D327" s="38"/>
      <c r="E327" s="9"/>
      <c r="F327" s="9"/>
      <c r="G327" s="9"/>
      <c r="H327" s="9"/>
      <c r="I327" s="9"/>
    </row>
    <row r="328" spans="1:9">
      <c r="A328" s="9"/>
      <c r="B328" s="57"/>
      <c r="C328" s="9"/>
      <c r="D328" s="38"/>
      <c r="E328" s="9"/>
      <c r="F328" s="9"/>
      <c r="G328" s="9"/>
      <c r="H328" s="9"/>
      <c r="I328" s="9"/>
    </row>
    <row r="329" spans="1:9">
      <c r="A329" s="9"/>
      <c r="B329" s="57"/>
      <c r="C329" s="9"/>
      <c r="D329" s="38"/>
      <c r="E329" s="9"/>
      <c r="F329" s="9"/>
      <c r="G329" s="9"/>
      <c r="H329" s="9"/>
      <c r="I329" s="9"/>
    </row>
    <row r="330" spans="1:9">
      <c r="A330" s="9"/>
      <c r="B330" s="57"/>
      <c r="C330" s="9"/>
      <c r="D330" s="38"/>
      <c r="E330" s="9"/>
      <c r="F330" s="9"/>
      <c r="G330" s="9"/>
      <c r="H330" s="9"/>
      <c r="I330" s="9"/>
    </row>
    <row r="331" spans="1:9">
      <c r="A331" s="9"/>
      <c r="B331" s="57"/>
      <c r="C331" s="9"/>
      <c r="D331" s="38"/>
      <c r="E331" s="9"/>
      <c r="F331" s="9"/>
      <c r="G331" s="9"/>
      <c r="H331" s="9"/>
      <c r="I331" s="9"/>
    </row>
    <row r="332" spans="1:9">
      <c r="A332" s="9"/>
      <c r="B332" s="57"/>
      <c r="C332" s="9"/>
      <c r="D332" s="38"/>
      <c r="E332" s="9"/>
      <c r="F332" s="9"/>
      <c r="G332" s="9"/>
      <c r="H332" s="9"/>
      <c r="I332" s="9"/>
    </row>
    <row r="333" spans="1:9">
      <c r="A333" s="9"/>
      <c r="B333" s="57"/>
      <c r="C333" s="9"/>
      <c r="D333" s="38"/>
      <c r="E333" s="9"/>
      <c r="F333" s="9"/>
      <c r="G333" s="9"/>
      <c r="H333" s="9"/>
      <c r="I333" s="9"/>
    </row>
    <row r="334" spans="1:9">
      <c r="A334" s="9"/>
      <c r="B334" s="57"/>
      <c r="C334" s="9"/>
      <c r="D334" s="38"/>
      <c r="E334" s="9"/>
      <c r="F334" s="9"/>
      <c r="G334" s="9"/>
      <c r="H334" s="9"/>
      <c r="I334" s="9"/>
    </row>
    <row r="335" spans="1:9">
      <c r="A335" s="9"/>
      <c r="B335" s="57"/>
      <c r="C335" s="9"/>
      <c r="D335" s="38"/>
      <c r="E335" s="9"/>
      <c r="F335" s="9"/>
      <c r="G335" s="9"/>
      <c r="H335" s="9"/>
      <c r="I335" s="9"/>
    </row>
    <row r="336" spans="1:9">
      <c r="A336" s="9"/>
      <c r="B336" s="57"/>
      <c r="C336" s="9"/>
      <c r="D336" s="38"/>
      <c r="E336" s="9"/>
      <c r="F336" s="9"/>
      <c r="G336" s="9"/>
      <c r="H336" s="9"/>
      <c r="I336" s="9"/>
    </row>
    <row r="337" spans="1:9">
      <c r="A337" s="9"/>
      <c r="B337" s="57"/>
      <c r="C337" s="9"/>
      <c r="D337" s="38"/>
      <c r="E337" s="9"/>
      <c r="F337" s="9"/>
      <c r="G337" s="9"/>
      <c r="H337" s="9"/>
      <c r="I337" s="9"/>
    </row>
    <row r="338" spans="1:9">
      <c r="A338" s="9"/>
      <c r="B338" s="57"/>
      <c r="C338" s="9"/>
      <c r="D338" s="38"/>
      <c r="E338" s="9"/>
      <c r="F338" s="9"/>
      <c r="G338" s="9"/>
      <c r="H338" s="9"/>
      <c r="I338" s="9"/>
    </row>
    <row r="339" spans="1:9">
      <c r="A339" s="9"/>
      <c r="B339" s="57"/>
      <c r="C339" s="9"/>
      <c r="D339" s="38"/>
      <c r="E339" s="9"/>
      <c r="F339" s="9"/>
      <c r="G339" s="9"/>
      <c r="H339" s="9"/>
      <c r="I339" s="9"/>
    </row>
    <row r="340" spans="1:9">
      <c r="A340" s="9"/>
      <c r="B340" s="57"/>
      <c r="C340" s="9"/>
      <c r="D340" s="38"/>
      <c r="E340" s="9"/>
      <c r="F340" s="9"/>
      <c r="G340" s="9"/>
      <c r="H340" s="9"/>
      <c r="I340" s="9"/>
    </row>
    <row r="341" spans="1:9">
      <c r="A341" s="9"/>
      <c r="B341" s="57"/>
      <c r="C341" s="9"/>
      <c r="D341" s="38"/>
      <c r="E341" s="9"/>
      <c r="F341" s="9"/>
      <c r="G341" s="9"/>
      <c r="H341" s="9"/>
      <c r="I341" s="9"/>
    </row>
    <row r="342" spans="1:9">
      <c r="A342" s="9"/>
      <c r="B342" s="57"/>
      <c r="C342" s="9"/>
      <c r="D342" s="38"/>
      <c r="E342" s="9"/>
      <c r="F342" s="9"/>
      <c r="G342" s="9"/>
      <c r="H342" s="9"/>
      <c r="I342" s="9"/>
    </row>
    <row r="343" spans="1:9">
      <c r="A343" s="9"/>
      <c r="B343" s="57"/>
      <c r="C343" s="9"/>
      <c r="D343" s="38"/>
      <c r="E343" s="9"/>
      <c r="F343" s="9"/>
      <c r="G343" s="9"/>
      <c r="H343" s="9"/>
      <c r="I343" s="9"/>
    </row>
    <row r="344" spans="1:9">
      <c r="A344" s="9"/>
      <c r="B344" s="57"/>
      <c r="C344" s="9"/>
      <c r="D344" s="38"/>
      <c r="E344" s="9"/>
      <c r="F344" s="9"/>
      <c r="G344" s="9"/>
      <c r="H344" s="9"/>
      <c r="I344" s="9"/>
    </row>
    <row r="345" spans="1:9">
      <c r="A345" s="9"/>
      <c r="B345" s="57"/>
      <c r="C345" s="9"/>
      <c r="D345" s="38"/>
      <c r="E345" s="9"/>
      <c r="F345" s="9"/>
      <c r="G345" s="9"/>
      <c r="H345" s="9"/>
      <c r="I345" s="9"/>
    </row>
    <row r="346" spans="1:9">
      <c r="A346" s="9"/>
      <c r="B346" s="57"/>
      <c r="C346" s="9"/>
      <c r="D346" s="38"/>
      <c r="E346" s="9"/>
      <c r="F346" s="9"/>
      <c r="G346" s="9"/>
      <c r="H346" s="9"/>
      <c r="I346" s="9"/>
    </row>
    <row r="347" spans="1:9">
      <c r="A347" s="9"/>
      <c r="B347" s="57"/>
      <c r="C347" s="9"/>
      <c r="D347" s="38"/>
      <c r="E347" s="9"/>
      <c r="F347" s="9"/>
      <c r="G347" s="9"/>
      <c r="H347" s="9"/>
      <c r="I347" s="9"/>
    </row>
    <row r="348" spans="1:9">
      <c r="A348" s="9"/>
      <c r="B348" s="57"/>
      <c r="C348" s="9"/>
      <c r="D348" s="38"/>
      <c r="E348" s="9"/>
      <c r="F348" s="9"/>
      <c r="G348" s="9"/>
      <c r="H348" s="9"/>
      <c r="I348" s="9"/>
    </row>
    <row r="349" spans="1:9">
      <c r="A349" s="9"/>
      <c r="B349" s="57"/>
      <c r="C349" s="9"/>
      <c r="D349" s="38"/>
      <c r="E349" s="9"/>
      <c r="F349" s="9"/>
      <c r="G349" s="9"/>
      <c r="H349" s="9"/>
      <c r="I349" s="9"/>
    </row>
    <row r="350" spans="1:9">
      <c r="A350" s="9"/>
      <c r="B350" s="57"/>
      <c r="C350" s="9"/>
      <c r="D350" s="38"/>
      <c r="E350" s="9"/>
      <c r="F350" s="9"/>
      <c r="G350" s="9"/>
      <c r="H350" s="9"/>
      <c r="I350" s="9"/>
    </row>
    <row r="351" spans="1:9">
      <c r="A351" s="9"/>
      <c r="B351" s="57"/>
      <c r="C351" s="9"/>
      <c r="D351" s="38"/>
      <c r="E351" s="9"/>
      <c r="F351" s="9"/>
      <c r="G351" s="9"/>
      <c r="H351" s="9"/>
      <c r="I351" s="9"/>
    </row>
    <row r="352" spans="1:9">
      <c r="A352" s="9"/>
      <c r="B352" s="57"/>
      <c r="C352" s="9"/>
      <c r="D352" s="38"/>
      <c r="E352" s="9"/>
      <c r="F352" s="9"/>
      <c r="G352" s="9"/>
      <c r="H352" s="9"/>
      <c r="I352" s="9"/>
    </row>
    <row r="353" spans="1:9">
      <c r="A353" s="9"/>
      <c r="B353" s="57"/>
      <c r="C353" s="9"/>
      <c r="D353" s="38"/>
      <c r="E353" s="9"/>
      <c r="F353" s="9"/>
      <c r="G353" s="9"/>
      <c r="H353" s="9"/>
      <c r="I353" s="9"/>
    </row>
    <row r="354" spans="1:9">
      <c r="A354" s="9"/>
      <c r="B354" s="57"/>
      <c r="C354" s="9"/>
      <c r="D354" s="38"/>
      <c r="E354" s="9"/>
      <c r="F354" s="9"/>
      <c r="G354" s="9"/>
      <c r="H354" s="9"/>
      <c r="I354" s="9"/>
    </row>
    <row r="355" spans="1:9">
      <c r="A355" s="9"/>
      <c r="B355" s="57"/>
      <c r="C355" s="9"/>
      <c r="D355" s="38"/>
      <c r="E355" s="9"/>
      <c r="F355" s="9"/>
      <c r="G355" s="9"/>
      <c r="H355" s="9"/>
      <c r="I355" s="9"/>
    </row>
    <row r="356" spans="1:9">
      <c r="A356" s="9"/>
      <c r="B356" s="57"/>
      <c r="C356" s="9"/>
      <c r="D356" s="38"/>
      <c r="E356" s="9"/>
      <c r="F356" s="9"/>
      <c r="G356" s="9"/>
      <c r="H356" s="9"/>
      <c r="I356" s="9"/>
    </row>
    <row r="357" spans="1:9">
      <c r="A357" s="9"/>
      <c r="B357" s="57"/>
      <c r="C357" s="9"/>
      <c r="D357" s="38"/>
      <c r="E357" s="9"/>
      <c r="F357" s="9"/>
      <c r="G357" s="9"/>
      <c r="H357" s="9"/>
      <c r="I357" s="9"/>
    </row>
    <row r="358" spans="1:9">
      <c r="A358" s="9"/>
      <c r="B358" s="57"/>
      <c r="C358" s="9"/>
      <c r="D358" s="38"/>
      <c r="E358" s="9"/>
      <c r="F358" s="9"/>
      <c r="G358" s="9"/>
      <c r="H358" s="9"/>
      <c r="I358" s="9"/>
    </row>
    <row r="359" spans="1:9">
      <c r="A359" s="9"/>
      <c r="B359" s="57"/>
      <c r="C359" s="9"/>
      <c r="D359" s="38"/>
      <c r="E359" s="9"/>
      <c r="F359" s="9"/>
      <c r="G359" s="9"/>
      <c r="H359" s="9"/>
      <c r="I359" s="9"/>
    </row>
    <row r="360" spans="1:9">
      <c r="A360" s="9"/>
      <c r="B360" s="57"/>
      <c r="C360" s="9"/>
      <c r="D360" s="38"/>
      <c r="E360" s="9"/>
      <c r="F360" s="9"/>
      <c r="G360" s="9"/>
      <c r="H360" s="9"/>
      <c r="I360" s="9"/>
    </row>
    <row r="361" spans="1:9">
      <c r="A361" s="9"/>
      <c r="B361" s="57"/>
      <c r="C361" s="9"/>
      <c r="D361" s="38"/>
      <c r="E361" s="9"/>
      <c r="F361" s="9"/>
      <c r="G361" s="9"/>
      <c r="H361" s="9"/>
      <c r="I361" s="9"/>
    </row>
    <row r="362" spans="1:9">
      <c r="A362" s="9"/>
      <c r="B362" s="57"/>
      <c r="C362" s="9"/>
      <c r="D362" s="38"/>
      <c r="E362" s="9"/>
      <c r="F362" s="9"/>
      <c r="G362" s="9"/>
      <c r="H362" s="9"/>
      <c r="I362" s="9"/>
    </row>
    <row r="363" spans="1:9">
      <c r="A363" s="9"/>
      <c r="B363" s="57"/>
      <c r="C363" s="9"/>
      <c r="D363" s="38"/>
      <c r="E363" s="9"/>
      <c r="F363" s="9"/>
      <c r="G363" s="9"/>
      <c r="H363" s="9"/>
      <c r="I363" s="9"/>
    </row>
    <row r="364" spans="1:9">
      <c r="A364" s="9"/>
      <c r="B364" s="57"/>
      <c r="C364" s="9"/>
      <c r="D364" s="38"/>
      <c r="E364" s="9"/>
      <c r="F364" s="9"/>
      <c r="G364" s="9"/>
      <c r="H364" s="9"/>
      <c r="I364" s="9"/>
    </row>
    <row r="365" spans="1:9">
      <c r="A365" s="9"/>
      <c r="B365" s="57"/>
      <c r="C365" s="9"/>
      <c r="D365" s="38"/>
      <c r="E365" s="9"/>
      <c r="F365" s="9"/>
      <c r="G365" s="9"/>
      <c r="H365" s="9"/>
      <c r="I365" s="9"/>
    </row>
    <row r="366" spans="1:9">
      <c r="A366" s="9"/>
      <c r="B366" s="57"/>
      <c r="C366" s="9"/>
      <c r="D366" s="38"/>
      <c r="E366" s="9"/>
      <c r="F366" s="9"/>
      <c r="G366" s="9"/>
      <c r="H366" s="9"/>
      <c r="I366" s="9"/>
    </row>
    <row r="367" spans="1:9">
      <c r="A367" s="9"/>
      <c r="B367" s="57"/>
      <c r="C367" s="9"/>
      <c r="D367" s="38"/>
      <c r="E367" s="9"/>
      <c r="F367" s="9"/>
      <c r="G367" s="9"/>
      <c r="H367" s="9"/>
      <c r="I367" s="9"/>
    </row>
    <row r="368" spans="1:9">
      <c r="A368" s="9"/>
      <c r="B368" s="57"/>
      <c r="C368" s="9"/>
      <c r="D368" s="38"/>
      <c r="E368" s="9"/>
      <c r="F368" s="9"/>
      <c r="G368" s="9"/>
      <c r="H368" s="9"/>
      <c r="I368" s="9"/>
    </row>
    <row r="369" spans="1:9">
      <c r="A369" s="9"/>
      <c r="B369" s="57"/>
      <c r="C369" s="9"/>
      <c r="D369" s="38"/>
      <c r="E369" s="9"/>
      <c r="F369" s="9"/>
      <c r="G369" s="9"/>
      <c r="H369" s="9"/>
      <c r="I369" s="9"/>
    </row>
    <row r="370" spans="1:9">
      <c r="A370" s="9"/>
      <c r="B370" s="57"/>
      <c r="C370" s="9"/>
      <c r="D370" s="38"/>
      <c r="E370" s="9"/>
      <c r="F370" s="9"/>
      <c r="G370" s="9"/>
      <c r="H370" s="9"/>
      <c r="I370" s="9"/>
    </row>
    <row r="371" spans="1:9">
      <c r="A371" s="9"/>
      <c r="B371" s="57"/>
      <c r="C371" s="9"/>
      <c r="D371" s="38"/>
      <c r="E371" s="9"/>
      <c r="F371" s="9"/>
      <c r="G371" s="9"/>
      <c r="H371" s="9"/>
      <c r="I371" s="9"/>
    </row>
    <row r="372" spans="1:9">
      <c r="A372" s="9"/>
      <c r="B372" s="57"/>
      <c r="C372" s="9"/>
      <c r="D372" s="38"/>
      <c r="E372" s="9"/>
      <c r="F372" s="9"/>
      <c r="G372" s="9"/>
      <c r="H372" s="9"/>
      <c r="I372" s="9"/>
    </row>
    <row r="373" spans="1:9">
      <c r="A373" s="9"/>
      <c r="B373" s="57"/>
      <c r="C373" s="9"/>
      <c r="D373" s="38"/>
      <c r="E373" s="9"/>
      <c r="F373" s="9"/>
      <c r="G373" s="9"/>
      <c r="H373" s="9"/>
      <c r="I373" s="9"/>
    </row>
    <row r="374" spans="1:9">
      <c r="A374" s="9"/>
      <c r="B374" s="57"/>
      <c r="C374" s="9"/>
      <c r="D374" s="38"/>
      <c r="E374" s="9"/>
      <c r="F374" s="9"/>
      <c r="G374" s="9"/>
      <c r="H374" s="9"/>
      <c r="I374" s="9"/>
    </row>
    <row r="375" spans="1:9">
      <c r="A375" s="9"/>
      <c r="B375" s="57"/>
      <c r="C375" s="9"/>
      <c r="D375" s="38"/>
      <c r="E375" s="9"/>
      <c r="F375" s="9"/>
      <c r="G375" s="9"/>
      <c r="H375" s="9"/>
      <c r="I375" s="9"/>
    </row>
    <row r="376" spans="1:9">
      <c r="A376" s="9"/>
      <c r="B376" s="57"/>
      <c r="C376" s="9"/>
      <c r="D376" s="38"/>
      <c r="E376" s="9"/>
      <c r="F376" s="9"/>
      <c r="G376" s="9"/>
      <c r="H376" s="9"/>
      <c r="I376" s="9"/>
    </row>
    <row r="377" spans="1:9">
      <c r="A377" s="9"/>
      <c r="B377" s="57"/>
      <c r="C377" s="9"/>
      <c r="D377" s="38"/>
      <c r="E377" s="9"/>
      <c r="F377" s="9"/>
      <c r="G377" s="9"/>
      <c r="H377" s="9"/>
      <c r="I377" s="9"/>
    </row>
    <row r="378" spans="1:9">
      <c r="A378" s="9"/>
      <c r="B378" s="57"/>
      <c r="C378" s="9"/>
      <c r="D378" s="38"/>
      <c r="E378" s="9"/>
      <c r="F378" s="9"/>
      <c r="G378" s="9"/>
      <c r="H378" s="9"/>
      <c r="I378" s="9"/>
    </row>
  </sheetData>
  <mergeCells count="4">
    <mergeCell ref="L2:N2"/>
    <mergeCell ref="P4:Q5"/>
    <mergeCell ref="L6:N6"/>
    <mergeCell ref="P6:Q6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C829-32F2-4707-BD74-173DFE98A69C}">
  <dimension ref="A1:I9"/>
  <sheetViews>
    <sheetView workbookViewId="0"/>
  </sheetViews>
  <sheetFormatPr defaultRowHeight="15"/>
  <cols>
    <col min="1" max="1" width="29.140625" customWidth="1"/>
    <col min="2" max="2" width="14.5703125" customWidth="1"/>
    <col min="3" max="3" width="15" customWidth="1"/>
    <col min="4" max="4" width="12.85546875" customWidth="1"/>
    <col min="5" max="5" width="18" customWidth="1"/>
    <col min="6" max="6" width="14.5703125" customWidth="1"/>
    <col min="7" max="7" width="13" customWidth="1"/>
    <col min="8" max="8" width="11" customWidth="1"/>
    <col min="9" max="9" width="19.42578125" customWidth="1"/>
  </cols>
  <sheetData>
    <row r="1" spans="1:9" ht="51.75" customHeight="1">
      <c r="A1" s="45" t="s">
        <v>331</v>
      </c>
      <c r="B1" s="45" t="s">
        <v>332</v>
      </c>
      <c r="C1" s="45" t="s">
        <v>333</v>
      </c>
      <c r="D1" s="45" t="s">
        <v>334</v>
      </c>
      <c r="E1" s="45" t="s">
        <v>335</v>
      </c>
      <c r="F1" s="45" t="s">
        <v>336</v>
      </c>
      <c r="G1" s="45" t="s">
        <v>337</v>
      </c>
      <c r="H1" s="45" t="s">
        <v>338</v>
      </c>
      <c r="I1" s="45" t="s">
        <v>339</v>
      </c>
    </row>
    <row r="2" spans="1:9">
      <c r="A2" t="s">
        <v>340</v>
      </c>
      <c r="B2" s="44">
        <v>2250</v>
      </c>
      <c r="C2" s="44">
        <v>55</v>
      </c>
      <c r="D2" s="44">
        <v>1760</v>
      </c>
      <c r="E2" s="44">
        <f>B2+D2</f>
        <v>4010</v>
      </c>
      <c r="F2" s="44">
        <v>83.8125</v>
      </c>
      <c r="G2" s="50">
        <f>B2/(F2-C2)</f>
        <v>78.091106290672457</v>
      </c>
      <c r="H2" s="51">
        <v>32</v>
      </c>
      <c r="I2" s="50">
        <v>-46.091106290672457</v>
      </c>
    </row>
    <row r="3" spans="1:9">
      <c r="A3" t="s">
        <v>341</v>
      </c>
      <c r="B3" s="44">
        <v>2500</v>
      </c>
      <c r="C3" s="44">
        <v>75</v>
      </c>
      <c r="D3" s="44">
        <v>3150</v>
      </c>
      <c r="E3" s="44">
        <f>B3+D3</f>
        <v>5650</v>
      </c>
      <c r="F3" s="44">
        <v>111.07142857142857</v>
      </c>
      <c r="G3" s="50">
        <f t="shared" ref="G3:G9" si="0">B3/(F3-C3)</f>
        <v>69.306930693069305</v>
      </c>
      <c r="H3" s="51">
        <v>42</v>
      </c>
      <c r="I3" s="50">
        <v>-27.306930693069305</v>
      </c>
    </row>
    <row r="4" spans="1:9">
      <c r="A4" t="s">
        <v>342</v>
      </c>
      <c r="B4" s="44">
        <v>2900</v>
      </c>
      <c r="C4" s="44">
        <v>95</v>
      </c>
      <c r="D4" s="44">
        <v>7125</v>
      </c>
      <c r="E4" s="44">
        <f>B4+D4</f>
        <v>10025</v>
      </c>
      <c r="F4" s="44">
        <v>152.57333333333332</v>
      </c>
      <c r="G4" s="50">
        <f t="shared" si="0"/>
        <v>50.370541917554434</v>
      </c>
      <c r="H4" s="51">
        <v>75</v>
      </c>
      <c r="I4" s="50">
        <v>24.629458082445566</v>
      </c>
    </row>
    <row r="5" spans="1:9">
      <c r="A5" t="s">
        <v>343</v>
      </c>
      <c r="B5" s="44">
        <v>1550</v>
      </c>
      <c r="C5" s="44">
        <v>75</v>
      </c>
      <c r="D5" s="44">
        <v>6375</v>
      </c>
      <c r="E5" s="44">
        <f>B5+D5</f>
        <v>7925</v>
      </c>
      <c r="F5" s="44">
        <v>124.47058823529412</v>
      </c>
      <c r="G5" s="50">
        <f t="shared" si="0"/>
        <v>31.331747919143876</v>
      </c>
      <c r="H5" s="51">
        <v>85</v>
      </c>
      <c r="I5" s="50">
        <v>53.668252080856121</v>
      </c>
    </row>
    <row r="6" spans="1:9">
      <c r="A6" t="s">
        <v>344</v>
      </c>
      <c r="B6" s="44">
        <v>1000</v>
      </c>
      <c r="C6" s="44">
        <v>45</v>
      </c>
      <c r="D6" s="44">
        <v>5175</v>
      </c>
      <c r="E6" s="44">
        <f>B6+D6</f>
        <v>6175</v>
      </c>
      <c r="F6" s="44">
        <v>97.286956521739128</v>
      </c>
      <c r="G6" s="50">
        <f t="shared" si="0"/>
        <v>19.125228671212373</v>
      </c>
      <c r="H6" s="51">
        <v>115</v>
      </c>
      <c r="I6" s="50">
        <v>95.874771328787631</v>
      </c>
    </row>
    <row r="7" spans="1:9">
      <c r="A7" t="s">
        <v>48</v>
      </c>
      <c r="B7" s="44">
        <v>1350</v>
      </c>
      <c r="C7" s="44">
        <v>33</v>
      </c>
      <c r="D7" s="44">
        <v>1815</v>
      </c>
      <c r="E7" s="44">
        <f>B7+D7</f>
        <v>3165</v>
      </c>
      <c r="F7" s="44">
        <v>60.727272727272727</v>
      </c>
      <c r="G7" s="50">
        <f t="shared" si="0"/>
        <v>48.688524590163937</v>
      </c>
      <c r="H7" s="51">
        <v>55</v>
      </c>
      <c r="I7" s="50">
        <v>6.3114754098360635</v>
      </c>
    </row>
    <row r="8" spans="1:9">
      <c r="A8" t="s">
        <v>141</v>
      </c>
      <c r="B8" s="44">
        <v>1000</v>
      </c>
      <c r="C8" s="44">
        <v>18</v>
      </c>
      <c r="D8" s="44">
        <v>324</v>
      </c>
      <c r="E8" s="44">
        <f>B8+D8</f>
        <v>1324</v>
      </c>
      <c r="F8" s="44">
        <v>35.555555555555557</v>
      </c>
      <c r="G8" s="50">
        <f t="shared" si="0"/>
        <v>56.962025316455694</v>
      </c>
      <c r="H8" s="51">
        <v>18</v>
      </c>
      <c r="I8" s="50">
        <v>-38.962025316455694</v>
      </c>
    </row>
    <row r="9" spans="1:9">
      <c r="A9" t="s">
        <v>40</v>
      </c>
      <c r="B9" s="44">
        <v>650</v>
      </c>
      <c r="C9" s="44">
        <v>5</v>
      </c>
      <c r="D9" s="44">
        <v>105</v>
      </c>
      <c r="E9" s="44">
        <f>B9+D9</f>
        <v>755</v>
      </c>
      <c r="F9" s="44">
        <v>15.238095238095237</v>
      </c>
      <c r="G9" s="50">
        <f t="shared" si="0"/>
        <v>63.488372093023258</v>
      </c>
      <c r="H9" s="51">
        <v>21</v>
      </c>
      <c r="I9" s="50">
        <v>-42.488372093023258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ADAD8-4093-4A78-AD1B-FBEBD270A2E2}">
  <dimension ref="A1:D21"/>
  <sheetViews>
    <sheetView workbookViewId="0">
      <selection activeCell="E21" sqref="E21"/>
    </sheetView>
  </sheetViews>
  <sheetFormatPr defaultRowHeight="15"/>
  <cols>
    <col min="1" max="1" width="47" customWidth="1"/>
    <col min="2" max="2" width="19.28515625" customWidth="1"/>
    <col min="3" max="3" width="23.85546875" customWidth="1"/>
    <col min="4" max="4" width="26.42578125" customWidth="1"/>
    <col min="5" max="5" width="8.7109375" customWidth="1"/>
  </cols>
  <sheetData>
    <row r="1" spans="1:4">
      <c r="A1" s="40" t="s">
        <v>331</v>
      </c>
      <c r="B1" s="41" t="s">
        <v>345</v>
      </c>
      <c r="C1" s="41" t="s">
        <v>12</v>
      </c>
      <c r="D1" s="41" t="s">
        <v>17</v>
      </c>
    </row>
    <row r="2" spans="1:4">
      <c r="A2" t="s">
        <v>346</v>
      </c>
      <c r="B2" s="42">
        <v>6175</v>
      </c>
      <c r="C2" s="43">
        <v>11188</v>
      </c>
      <c r="D2" s="43">
        <v>5013</v>
      </c>
    </row>
    <row r="3" spans="1:4">
      <c r="A3" t="s">
        <v>31</v>
      </c>
      <c r="B3" s="42">
        <v>1324</v>
      </c>
      <c r="C3" s="43">
        <v>10580</v>
      </c>
      <c r="D3" s="43">
        <v>9256</v>
      </c>
    </row>
    <row r="4" spans="1:4">
      <c r="A4" t="s">
        <v>37</v>
      </c>
      <c r="B4" s="42">
        <v>4010</v>
      </c>
      <c r="C4" s="43">
        <v>2682</v>
      </c>
      <c r="D4" s="43">
        <v>-1328</v>
      </c>
    </row>
    <row r="5" spans="1:4">
      <c r="A5" t="s">
        <v>33</v>
      </c>
      <c r="B5" s="42">
        <v>5650</v>
      </c>
      <c r="C5" s="43">
        <v>4665</v>
      </c>
      <c r="D5" s="43">
        <v>-985</v>
      </c>
    </row>
    <row r="6" spans="1:4">
      <c r="A6" t="s">
        <v>35</v>
      </c>
      <c r="B6" s="42">
        <v>10025</v>
      </c>
      <c r="C6" s="43">
        <v>11443</v>
      </c>
      <c r="D6" s="43">
        <v>1418</v>
      </c>
    </row>
    <row r="7" spans="1:4">
      <c r="A7" t="s">
        <v>40</v>
      </c>
      <c r="B7" s="42">
        <v>755</v>
      </c>
      <c r="C7" s="43">
        <v>320</v>
      </c>
      <c r="D7" s="43">
        <v>-435</v>
      </c>
    </row>
    <row r="8" spans="1:4">
      <c r="A8" t="s">
        <v>141</v>
      </c>
      <c r="B8" s="42">
        <v>1324</v>
      </c>
      <c r="C8" s="43">
        <v>640</v>
      </c>
      <c r="D8" s="43">
        <v>-684</v>
      </c>
    </row>
    <row r="9" spans="1:4">
      <c r="A9" t="s">
        <v>48</v>
      </c>
      <c r="B9" s="42">
        <v>3165</v>
      </c>
      <c r="C9" s="43">
        <v>3340</v>
      </c>
      <c r="D9" s="43">
        <v>175</v>
      </c>
    </row>
    <row r="10" spans="1:4">
      <c r="A10" s="49" t="s">
        <v>347</v>
      </c>
      <c r="B10" s="42">
        <v>7312</v>
      </c>
      <c r="C10" s="43">
        <v>0</v>
      </c>
      <c r="D10" s="43">
        <v>-7312</v>
      </c>
    </row>
    <row r="11" spans="1:4">
      <c r="D11" s="44"/>
    </row>
    <row r="12" spans="1:4">
      <c r="D12" s="44"/>
    </row>
    <row r="16" spans="1:4">
      <c r="B16" s="44"/>
      <c r="C16" s="44"/>
      <c r="D16" s="44"/>
    </row>
    <row r="21" spans="2:2">
      <c r="B21" s="4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7C735-F293-4225-A66F-477541939EDA}">
  <dimension ref="A1:B11"/>
  <sheetViews>
    <sheetView workbookViewId="0">
      <selection activeCell="E12" sqref="E12"/>
    </sheetView>
  </sheetViews>
  <sheetFormatPr defaultRowHeight="15"/>
  <cols>
    <col min="1" max="1" width="51.140625" customWidth="1"/>
    <col min="2" max="2" width="18.28515625" bestFit="1" customWidth="1"/>
  </cols>
  <sheetData>
    <row r="1" spans="1:2">
      <c r="A1" s="40" t="s">
        <v>22</v>
      </c>
      <c r="B1" s="40" t="s">
        <v>348</v>
      </c>
    </row>
    <row r="2" spans="1:2">
      <c r="A2" s="59" t="s">
        <v>11</v>
      </c>
      <c r="B2" s="44">
        <f ca="1">SUMIF('1.INCOME AND EXPENSES STATEMENT'!$D$2:$D4300,'4.EXPENSES'!A2,'1.INCOME AND EXPENSES STATEMENT'!$E$2:$E$300)</f>
        <v>5400</v>
      </c>
    </row>
    <row r="3" spans="1:2">
      <c r="A3" s="59" t="s">
        <v>84</v>
      </c>
      <c r="B3" s="44">
        <f ca="1">SUMIF('1.INCOME AND EXPENSES STATEMENT'!$D$2:$D4301,'4.EXPENSES'!A3,'1.INCOME AND EXPENSES STATEMENT'!$E$2:$E$300)</f>
        <v>3840</v>
      </c>
    </row>
    <row r="4" spans="1:2">
      <c r="A4" s="59" t="s">
        <v>86</v>
      </c>
      <c r="B4" s="44">
        <f ca="1">SUMIF('1.INCOME AND EXPENSES STATEMENT'!$D$2:$D4302,'4.EXPENSES'!A4,'1.INCOME AND EXPENSES STATEMENT'!$E$2:$E$300)</f>
        <v>685</v>
      </c>
    </row>
    <row r="5" spans="1:2">
      <c r="A5" s="59" t="s">
        <v>52</v>
      </c>
      <c r="B5" s="44">
        <f ca="1">SUMIF('1.INCOME AND EXPENSES STATEMENT'!$D$2:$D4303,'4.EXPENSES'!A5,'1.INCOME AND EXPENSES STATEMENT'!$E$2:$E$300)</f>
        <v>11400</v>
      </c>
    </row>
    <row r="6" spans="1:2">
      <c r="A6" s="59" t="s">
        <v>19</v>
      </c>
      <c r="B6" s="44">
        <f ca="1">SUMIF('1.INCOME AND EXPENSES STATEMENT'!$D$2:$D4304,'4.EXPENSES'!A6,'1.INCOME AND EXPENSES STATEMENT'!$E$2:$E$300)</f>
        <v>9000</v>
      </c>
    </row>
    <row r="7" spans="1:2">
      <c r="A7" s="59" t="s">
        <v>14</v>
      </c>
      <c r="B7" s="44">
        <f ca="1">SUMIF('1.INCOME AND EXPENSES STATEMENT'!$D$2:$D4305,'4.EXPENSES'!A7,'1.INCOME AND EXPENSES STATEMENT'!$E$2:$E$300)</f>
        <v>2615</v>
      </c>
    </row>
    <row r="8" spans="1:2">
      <c r="A8" s="59" t="s">
        <v>16</v>
      </c>
      <c r="B8" s="44">
        <f ca="1">SUMIF('1.INCOME AND EXPENSES STATEMENT'!$D$2:$D4306,'4.EXPENSES'!A8,'1.INCOME AND EXPENSES STATEMENT'!$E$2:$E$300)</f>
        <v>2355</v>
      </c>
    </row>
    <row r="9" spans="1:2">
      <c r="A9" s="59" t="s">
        <v>21</v>
      </c>
      <c r="B9" s="44">
        <f ca="1">SUMIF('1.INCOME AND EXPENSES STATEMENT'!$D$2:$D4307,'4.EXPENSES'!A9,'1.INCOME AND EXPENSES STATEMENT'!$E$2:$E$300)</f>
        <v>1400</v>
      </c>
    </row>
    <row r="10" spans="1:2">
      <c r="A10" s="59" t="s">
        <v>26</v>
      </c>
      <c r="B10" s="44">
        <f ca="1">SUMIF('1.INCOME AND EXPENSES STATEMENT'!$D$2:$D4308,'4.EXPENSES'!A10,'1.INCOME AND EXPENSES STATEMENT'!$E$2:$E$300)</f>
        <v>745</v>
      </c>
    </row>
    <row r="11" spans="1:2">
      <c r="A11" s="59" t="s">
        <v>24</v>
      </c>
      <c r="B11" s="44">
        <f ca="1">SUMIF('1.INCOME AND EXPENSES STATEMENT'!$D$2:$D4309,'4.EXPENSES'!A11,'1.INCOME AND EXPENSES STATEMENT'!$E$2:$E$300)</f>
        <v>2300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CB28-47D0-4183-A871-D9686655A72E}">
  <dimension ref="B1:C11"/>
  <sheetViews>
    <sheetView workbookViewId="0">
      <selection activeCell="B5" sqref="B5"/>
    </sheetView>
  </sheetViews>
  <sheetFormatPr defaultRowHeight="15"/>
  <cols>
    <col min="2" max="2" width="46.5703125" customWidth="1"/>
    <col min="3" max="3" width="50.85546875" customWidth="1"/>
  </cols>
  <sheetData>
    <row r="1" spans="2:3">
      <c r="B1" s="1" t="s">
        <v>349</v>
      </c>
      <c r="C1" s="46" t="s">
        <v>350</v>
      </c>
    </row>
    <row r="2" spans="2:3">
      <c r="B2" t="s">
        <v>11</v>
      </c>
      <c r="C2" s="47" t="s">
        <v>346</v>
      </c>
    </row>
    <row r="3" spans="2:3">
      <c r="B3" t="s">
        <v>84</v>
      </c>
      <c r="C3" s="47" t="s">
        <v>31</v>
      </c>
    </row>
    <row r="4" spans="2:3">
      <c r="B4" t="s">
        <v>86</v>
      </c>
      <c r="C4" s="47" t="s">
        <v>33</v>
      </c>
    </row>
    <row r="5" spans="2:3">
      <c r="B5" t="s">
        <v>52</v>
      </c>
      <c r="C5" s="47" t="s">
        <v>35</v>
      </c>
    </row>
    <row r="6" spans="2:3">
      <c r="B6" s="49" t="s">
        <v>19</v>
      </c>
      <c r="C6" s="47" t="s">
        <v>37</v>
      </c>
    </row>
    <row r="7" spans="2:3">
      <c r="B7" s="49" t="s">
        <v>14</v>
      </c>
      <c r="C7" s="48" t="s">
        <v>40</v>
      </c>
    </row>
    <row r="8" spans="2:3">
      <c r="B8" s="49" t="s">
        <v>16</v>
      </c>
      <c r="C8" s="47" t="s">
        <v>141</v>
      </c>
    </row>
    <row r="9" spans="2:3">
      <c r="B9" t="s">
        <v>21</v>
      </c>
      <c r="C9" s="47" t="s">
        <v>48</v>
      </c>
    </row>
    <row r="10" spans="2:3">
      <c r="B10" t="s">
        <v>26</v>
      </c>
      <c r="C10" s="47"/>
    </row>
    <row r="11" spans="2:3">
      <c r="B11" t="s">
        <v>24</v>
      </c>
      <c r="C11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2023-08-12T21:06:37Z</dcterms:created>
  <dcterms:modified xsi:type="dcterms:W3CDTF">2023-08-21T18:13:20Z</dcterms:modified>
  <cp:category/>
  <cp:contentStatus/>
</cp:coreProperties>
</file>