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icio\Desktop\"/>
    </mc:Choice>
  </mc:AlternateContent>
  <xr:revisionPtr revIDLastSave="0" documentId="13_ncr:1_{7BA19B50-890B-4649-A52D-7A03F08A8D09}" xr6:coauthVersionLast="46" xr6:coauthVersionMax="46" xr10:uidLastSave="{00000000-0000-0000-0000-000000000000}"/>
  <bookViews>
    <workbookView xWindow="525" yWindow="105" windowWidth="18345" windowHeight="15075" xr2:uid="{81A6FE9C-C166-45B5-A08E-4EB61BFBEAAC}"/>
  </bookViews>
  <sheets>
    <sheet name="Exercicio8" sheetId="3" r:id="rId1"/>
    <sheet name="Exercicio9" sheetId="4" r:id="rId2"/>
    <sheet name="Exercicio10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4" l="1"/>
  <c r="J19" i="4"/>
  <c r="I19" i="4"/>
  <c r="H19" i="4"/>
  <c r="G19" i="4"/>
  <c r="F19" i="4"/>
  <c r="E19" i="4"/>
  <c r="J18" i="4"/>
  <c r="I18" i="4"/>
  <c r="H18" i="4"/>
  <c r="G18" i="4"/>
  <c r="F18" i="4"/>
  <c r="E18" i="4"/>
  <c r="J17" i="4"/>
  <c r="I17" i="4"/>
  <c r="H17" i="4"/>
  <c r="G17" i="4"/>
  <c r="F17" i="4"/>
  <c r="E17" i="4"/>
  <c r="J16" i="4"/>
  <c r="I16" i="4"/>
  <c r="H16" i="4"/>
  <c r="G16" i="4"/>
  <c r="F16" i="4"/>
  <c r="E16" i="4"/>
  <c r="J15" i="4"/>
  <c r="I15" i="4"/>
  <c r="H15" i="4"/>
  <c r="G15" i="4"/>
  <c r="F15" i="4"/>
  <c r="E15" i="4"/>
  <c r="J14" i="4"/>
  <c r="I14" i="4"/>
  <c r="H14" i="4"/>
  <c r="G14" i="4"/>
  <c r="F14" i="4"/>
  <c r="E14" i="4"/>
  <c r="J13" i="4"/>
  <c r="I13" i="4"/>
  <c r="H13" i="4"/>
  <c r="G13" i="4"/>
  <c r="F13" i="4"/>
  <c r="E13" i="4"/>
  <c r="J12" i="4"/>
  <c r="I12" i="4"/>
  <c r="H12" i="4"/>
  <c r="G12" i="4"/>
  <c r="F12" i="4"/>
  <c r="E12" i="4"/>
  <c r="J11" i="4"/>
  <c r="I11" i="4"/>
  <c r="H11" i="4"/>
  <c r="G11" i="4"/>
  <c r="F11" i="4"/>
  <c r="E11" i="4"/>
  <c r="J10" i="4"/>
  <c r="I10" i="4"/>
  <c r="H10" i="4"/>
  <c r="G10" i="4"/>
  <c r="F10" i="4"/>
  <c r="E10" i="4"/>
  <c r="J9" i="4"/>
  <c r="I9" i="4"/>
  <c r="H9" i="4"/>
  <c r="G9" i="4"/>
  <c r="F9" i="4"/>
  <c r="E9" i="4"/>
  <c r="J8" i="4"/>
  <c r="I8" i="4"/>
  <c r="H8" i="4"/>
  <c r="G8" i="4"/>
  <c r="F8" i="4"/>
  <c r="E8" i="4"/>
  <c r="J19" i="3"/>
  <c r="I19" i="3"/>
  <c r="H19" i="3"/>
  <c r="G19" i="3"/>
  <c r="F19" i="3"/>
  <c r="E19" i="3"/>
  <c r="J18" i="3"/>
  <c r="I18" i="3"/>
  <c r="H18" i="3"/>
  <c r="G18" i="3"/>
  <c r="F18" i="3"/>
  <c r="E18" i="3"/>
  <c r="J17" i="3"/>
  <c r="I17" i="3"/>
  <c r="H17" i="3"/>
  <c r="G17" i="3"/>
  <c r="F17" i="3"/>
  <c r="E17" i="3"/>
  <c r="J16" i="3"/>
  <c r="I16" i="3"/>
  <c r="H16" i="3"/>
  <c r="G16" i="3"/>
  <c r="F16" i="3"/>
  <c r="E16" i="3"/>
  <c r="J15" i="3"/>
  <c r="I15" i="3"/>
  <c r="H15" i="3"/>
  <c r="G15" i="3"/>
  <c r="F15" i="3"/>
  <c r="E15" i="3"/>
  <c r="J14" i="3"/>
  <c r="I14" i="3"/>
  <c r="H14" i="3"/>
  <c r="G14" i="3"/>
  <c r="F14" i="3"/>
  <c r="E14" i="3"/>
  <c r="J13" i="3"/>
  <c r="I13" i="3"/>
  <c r="H13" i="3"/>
  <c r="G13" i="3"/>
  <c r="F13" i="3"/>
  <c r="E13" i="3"/>
  <c r="J12" i="3"/>
  <c r="I12" i="3"/>
  <c r="H12" i="3"/>
  <c r="G12" i="3"/>
  <c r="F12" i="3"/>
  <c r="E12" i="3"/>
  <c r="J11" i="3"/>
  <c r="I11" i="3"/>
  <c r="H11" i="3"/>
  <c r="G11" i="3"/>
  <c r="F11" i="3"/>
  <c r="E11" i="3"/>
  <c r="J10" i="3"/>
  <c r="I10" i="3"/>
  <c r="H10" i="3"/>
  <c r="G10" i="3"/>
  <c r="F10" i="3"/>
  <c r="E10" i="3"/>
  <c r="J9" i="3"/>
  <c r="I9" i="3"/>
  <c r="H9" i="3"/>
  <c r="G9" i="3"/>
  <c r="F9" i="3"/>
  <c r="E9" i="3"/>
  <c r="J8" i="3"/>
  <c r="I8" i="3"/>
  <c r="H8" i="3"/>
  <c r="G8" i="3"/>
  <c r="F8" i="3"/>
  <c r="E8" i="3"/>
  <c r="J19" i="1"/>
  <c r="J18" i="1"/>
  <c r="I19" i="1"/>
  <c r="I18" i="1"/>
  <c r="H19" i="1"/>
  <c r="H18" i="1"/>
  <c r="G19" i="1"/>
  <c r="G18" i="1"/>
  <c r="F19" i="1"/>
  <c r="F18" i="1"/>
  <c r="E19" i="1"/>
  <c r="E18" i="1"/>
  <c r="G17" i="1"/>
  <c r="G16" i="1"/>
  <c r="G15" i="1"/>
  <c r="G14" i="1"/>
  <c r="G13" i="1"/>
  <c r="G12" i="1"/>
  <c r="G11" i="1"/>
  <c r="G10" i="1"/>
  <c r="G9" i="1"/>
  <c r="G8" i="1"/>
  <c r="J17" i="1"/>
  <c r="J16" i="1"/>
  <c r="J15" i="1"/>
  <c r="J14" i="1"/>
  <c r="J13" i="1"/>
  <c r="J12" i="1"/>
  <c r="J11" i="1"/>
  <c r="J10" i="1"/>
  <c r="J9" i="1"/>
  <c r="J8" i="1"/>
  <c r="I17" i="1"/>
  <c r="I16" i="1"/>
  <c r="I15" i="1"/>
  <c r="I14" i="1"/>
  <c r="I13" i="1"/>
  <c r="I12" i="1"/>
  <c r="I11" i="1"/>
  <c r="I10" i="1"/>
  <c r="I9" i="1"/>
  <c r="I8" i="1"/>
  <c r="H17" i="1"/>
  <c r="H16" i="1"/>
  <c r="H15" i="1"/>
  <c r="H14" i="1"/>
  <c r="H13" i="1"/>
  <c r="H12" i="1"/>
  <c r="H11" i="1"/>
  <c r="H10" i="1"/>
  <c r="H9" i="1"/>
  <c r="H8" i="1"/>
  <c r="F17" i="1"/>
  <c r="F16" i="1"/>
  <c r="F15" i="1"/>
  <c r="F14" i="1"/>
  <c r="F13" i="1"/>
  <c r="F12" i="1"/>
  <c r="F11" i="1"/>
  <c r="F10" i="1"/>
  <c r="F9" i="1"/>
  <c r="F8" i="1"/>
  <c r="E17" i="1"/>
  <c r="E16" i="1"/>
  <c r="E15" i="1"/>
  <c r="E14" i="1"/>
  <c r="E13" i="1"/>
  <c r="E12" i="1"/>
  <c r="E11" i="1"/>
  <c r="E10" i="1"/>
  <c r="E9" i="1"/>
  <c r="E8" i="1"/>
</calcChain>
</file>

<file path=xl/sharedStrings.xml><?xml version="1.0" encoding="utf-8"?>
<sst xmlns="http://schemas.openxmlformats.org/spreadsheetml/2006/main" count="70" uniqueCount="28">
  <si>
    <t>Etapas</t>
  </si>
  <si>
    <t>Origem</t>
  </si>
  <si>
    <t>Δ</t>
  </si>
  <si>
    <t>Origem + Δ</t>
  </si>
  <si>
    <t>Origem + 2Δ</t>
  </si>
  <si>
    <t>Origem + 3Δ</t>
  </si>
  <si>
    <t>Origem + 4Δ</t>
  </si>
  <si>
    <t>Origem + 5Δ</t>
  </si>
  <si>
    <t>Origem + 6Δ</t>
  </si>
  <si>
    <t>Origem + 7Δ</t>
  </si>
  <si>
    <t>Origem + 8Δ</t>
  </si>
  <si>
    <t>Origem + 9Δ</t>
  </si>
  <si>
    <t>Origem + 10Δ</t>
  </si>
  <si>
    <t>Origem + 11Δ</t>
  </si>
  <si>
    <t>Origem + 12Δ</t>
  </si>
  <si>
    <t>t*</t>
  </si>
  <si>
    <t>T*</t>
  </si>
  <si>
    <t>P*</t>
  </si>
  <si>
    <t>G*</t>
  </si>
  <si>
    <t>t</t>
  </si>
  <si>
    <t>T</t>
  </si>
  <si>
    <t>P</t>
  </si>
  <si>
    <t>variáveis codificadas</t>
  </si>
  <si>
    <t>variáveis originais</t>
  </si>
  <si>
    <t>A*</t>
  </si>
  <si>
    <t>G</t>
  </si>
  <si>
    <t>A</t>
  </si>
  <si>
    <t>Rendimento de polissacarídeo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</si>
</sst>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/>
    <xf numFmtId="0" fontId="0" fillId="2" borderId="1" xfId="0" applyFont="1" applyFill="1" applyBorder="1"/>
    <xf numFmtId="0" fontId="1" fillId="2" borderId="1" xfId="0" applyFont="1" applyFill="1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2" xfId="0" applyFont="1" applyFill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8" fontId="2" fillId="0" borderId="2" xfId="0" applyNumberFormat="1" applyFont="1" applyBorder="1" applyAlignment="1">
      <alignment horizontal="center"/>
    </xf>
    <xf numFmtId="168" fontId="2" fillId="0" borderId="3" xfId="0" applyNumberFormat="1" applyFont="1" applyBorder="1" applyAlignment="1">
      <alignment horizontal="center"/>
    </xf>
    <xf numFmtId="168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EEEFF-9C12-4750-A6D5-0486E4CBE3C5}">
  <dimension ref="D4:J19"/>
  <sheetViews>
    <sheetView tabSelected="1" workbookViewId="0">
      <selection activeCell="J8" sqref="J8"/>
    </sheetView>
  </sheetViews>
  <sheetFormatPr defaultRowHeight="15" x14ac:dyDescent="0.25"/>
  <cols>
    <col min="4" max="4" width="12.5703125" bestFit="1" customWidth="1"/>
  </cols>
  <sheetData>
    <row r="4" spans="4:10" x14ac:dyDescent="0.25">
      <c r="D4" s="2"/>
      <c r="E4" s="14" t="s">
        <v>22</v>
      </c>
      <c r="F4" s="14"/>
      <c r="G4" s="14"/>
      <c r="H4" s="15" t="s">
        <v>23</v>
      </c>
      <c r="I4" s="16"/>
      <c r="J4" s="17"/>
    </row>
    <row r="5" spans="4:10" x14ac:dyDescent="0.25">
      <c r="D5" s="3" t="s">
        <v>0</v>
      </c>
      <c r="E5" s="1" t="s">
        <v>18</v>
      </c>
      <c r="F5" s="1" t="s">
        <v>24</v>
      </c>
      <c r="G5" s="11" t="s">
        <v>16</v>
      </c>
      <c r="H5" s="12" t="s">
        <v>25</v>
      </c>
      <c r="I5" s="12" t="s">
        <v>26</v>
      </c>
      <c r="J5" s="12" t="s">
        <v>20</v>
      </c>
    </row>
    <row r="6" spans="4:10" x14ac:dyDescent="0.25">
      <c r="D6" s="3" t="s">
        <v>1</v>
      </c>
      <c r="E6" s="1">
        <v>0</v>
      </c>
      <c r="F6" s="1">
        <v>0</v>
      </c>
      <c r="G6" s="11">
        <v>0</v>
      </c>
      <c r="H6" s="12">
        <v>40</v>
      </c>
      <c r="I6" s="12">
        <v>2</v>
      </c>
      <c r="J6" s="12">
        <v>0.05</v>
      </c>
    </row>
    <row r="7" spans="4:10" x14ac:dyDescent="0.25">
      <c r="D7" s="4" t="s">
        <v>2</v>
      </c>
      <c r="E7" s="1">
        <v>0.4</v>
      </c>
      <c r="F7" s="1">
        <v>1</v>
      </c>
      <c r="G7" s="11">
        <v>0.5</v>
      </c>
      <c r="H7" s="12">
        <v>8</v>
      </c>
      <c r="I7" s="12">
        <v>1</v>
      </c>
      <c r="J7" s="12">
        <v>1.4999999999999999E-2</v>
      </c>
    </row>
    <row r="8" spans="4:10" x14ac:dyDescent="0.25">
      <c r="D8" s="3" t="s">
        <v>3</v>
      </c>
      <c r="E8" s="1">
        <f t="shared" ref="E8:J8" si="0">E6+E7</f>
        <v>0.4</v>
      </c>
      <c r="F8" s="1">
        <f t="shared" si="0"/>
        <v>1</v>
      </c>
      <c r="G8" s="11">
        <f t="shared" si="0"/>
        <v>0.5</v>
      </c>
      <c r="H8" s="12">
        <f t="shared" si="0"/>
        <v>48</v>
      </c>
      <c r="I8" s="12">
        <f t="shared" si="0"/>
        <v>3</v>
      </c>
      <c r="J8" s="12">
        <f t="shared" si="0"/>
        <v>6.5000000000000002E-2</v>
      </c>
    </row>
    <row r="9" spans="4:10" x14ac:dyDescent="0.25">
      <c r="D9" s="3" t="s">
        <v>4</v>
      </c>
      <c r="E9" s="1">
        <f>E6+2*E7</f>
        <v>0.8</v>
      </c>
      <c r="F9" s="1">
        <f>$F$6+2*$F$7</f>
        <v>2</v>
      </c>
      <c r="G9" s="11">
        <f>$G$6+2*$G$7</f>
        <v>1</v>
      </c>
      <c r="H9" s="12">
        <f>$H$6+2*$H$7</f>
        <v>56</v>
      </c>
      <c r="I9" s="12">
        <f>$I$6+2*$I$7</f>
        <v>4</v>
      </c>
      <c r="J9" s="12">
        <f>$J$6+2*$J$7</f>
        <v>0.08</v>
      </c>
    </row>
    <row r="10" spans="4:10" x14ac:dyDescent="0.25">
      <c r="D10" s="3" t="s">
        <v>5</v>
      </c>
      <c r="E10" s="1">
        <f>E6+3*E7</f>
        <v>1.2000000000000002</v>
      </c>
      <c r="F10" s="1">
        <f>$F$6+3*$F$7</f>
        <v>3</v>
      </c>
      <c r="G10" s="11">
        <f>$G$6+3*$G$7</f>
        <v>1.5</v>
      </c>
      <c r="H10" s="12">
        <f>$H$6+3*$H$7</f>
        <v>64</v>
      </c>
      <c r="I10" s="12">
        <f>$I$6+3*$I$7</f>
        <v>5</v>
      </c>
      <c r="J10" s="12">
        <f>$J$6+3*$J$7</f>
        <v>9.5000000000000001E-2</v>
      </c>
    </row>
    <row r="11" spans="4:10" x14ac:dyDescent="0.25">
      <c r="D11" s="3" t="s">
        <v>6</v>
      </c>
      <c r="E11" s="1">
        <f>E6+4*E7</f>
        <v>1.6</v>
      </c>
      <c r="F11" s="1">
        <f>$F$6+4*$F$7</f>
        <v>4</v>
      </c>
      <c r="G11" s="11">
        <f>$G$6+4*$G$7</f>
        <v>2</v>
      </c>
      <c r="H11" s="12">
        <f>$H$6+4*$H$7</f>
        <v>72</v>
      </c>
      <c r="I11" s="12">
        <f>$I$6+4*$I$7</f>
        <v>6</v>
      </c>
      <c r="J11" s="12">
        <f>$J$6+4*$J$7</f>
        <v>0.11</v>
      </c>
    </row>
    <row r="12" spans="4:10" x14ac:dyDescent="0.25">
      <c r="D12" s="3" t="s">
        <v>7</v>
      </c>
      <c r="E12" s="1">
        <f>E6+5*E7</f>
        <v>2</v>
      </c>
      <c r="F12" s="1">
        <f>$F$6+5*$F$7</f>
        <v>5</v>
      </c>
      <c r="G12" s="11">
        <f>$G$6+5*$G$7</f>
        <v>2.5</v>
      </c>
      <c r="H12" s="12">
        <f>$H$6+5*$H$7</f>
        <v>80</v>
      </c>
      <c r="I12" s="12">
        <f>$I$6+5*$I$7</f>
        <v>7</v>
      </c>
      <c r="J12" s="12">
        <f>$J$6+5*$J$7</f>
        <v>0.125</v>
      </c>
    </row>
    <row r="13" spans="4:10" x14ac:dyDescent="0.25">
      <c r="D13" s="3" t="s">
        <v>8</v>
      </c>
      <c r="E13" s="1">
        <f>E6+6*E7</f>
        <v>2.4000000000000004</v>
      </c>
      <c r="F13" s="1">
        <f>$F$6+6*$F$7</f>
        <v>6</v>
      </c>
      <c r="G13" s="11">
        <f>$G$6+6*$G$7</f>
        <v>3</v>
      </c>
      <c r="H13" s="12">
        <f>$H$6+6*$H$7</f>
        <v>88</v>
      </c>
      <c r="I13" s="12">
        <f>$I$6+6*$I$7</f>
        <v>8</v>
      </c>
      <c r="J13" s="12">
        <f>$J$6+6*$J$7</f>
        <v>0.14000000000000001</v>
      </c>
    </row>
    <row r="14" spans="4:10" x14ac:dyDescent="0.25">
      <c r="D14" s="3" t="s">
        <v>9</v>
      </c>
      <c r="E14" s="1">
        <f>E6+7*E7</f>
        <v>2.8000000000000003</v>
      </c>
      <c r="F14" s="1">
        <f>$F$6+7*$F$7</f>
        <v>7</v>
      </c>
      <c r="G14" s="11">
        <f>$G$6+7*$G$7</f>
        <v>3.5</v>
      </c>
      <c r="H14" s="12">
        <f>$H$6+7*$H$7</f>
        <v>96</v>
      </c>
      <c r="I14" s="12">
        <f>$I$6+7*$I$7</f>
        <v>9</v>
      </c>
      <c r="J14" s="12">
        <f>$J$6+7*$J$7</f>
        <v>0.155</v>
      </c>
    </row>
    <row r="15" spans="4:10" x14ac:dyDescent="0.25">
      <c r="D15" s="3" t="s">
        <v>10</v>
      </c>
      <c r="E15" s="1">
        <f>$E$6+8*$E$7</f>
        <v>3.2</v>
      </c>
      <c r="F15" s="1">
        <f>$F$6+8*$F$7</f>
        <v>8</v>
      </c>
      <c r="G15" s="11">
        <f>$G$6+8*$G$7</f>
        <v>4</v>
      </c>
      <c r="H15" s="12">
        <f>$H$6+8*$H$7</f>
        <v>104</v>
      </c>
      <c r="I15" s="12">
        <f>$I$6+8*$I$7</f>
        <v>10</v>
      </c>
      <c r="J15" s="12">
        <f>$J$6+8*$J$7</f>
        <v>0.16999999999999998</v>
      </c>
    </row>
    <row r="16" spans="4:10" x14ac:dyDescent="0.25">
      <c r="D16" s="3" t="s">
        <v>11</v>
      </c>
      <c r="E16" s="1">
        <f>$E$6+9*$E$7</f>
        <v>3.6</v>
      </c>
      <c r="F16" s="1">
        <f>$F$6+9*$F$7</f>
        <v>9</v>
      </c>
      <c r="G16" s="11">
        <f>$G$6+9*$G$7</f>
        <v>4.5</v>
      </c>
      <c r="H16" s="12">
        <f>$H$6+9*$H$7</f>
        <v>112</v>
      </c>
      <c r="I16" s="12">
        <f>$I$6+9*$I$7</f>
        <v>11</v>
      </c>
      <c r="J16" s="12">
        <f>$J$6+9*$J$7</f>
        <v>0.185</v>
      </c>
    </row>
    <row r="17" spans="4:10" x14ac:dyDescent="0.25">
      <c r="D17" s="3" t="s">
        <v>12</v>
      </c>
      <c r="E17" s="1">
        <f>$E$6+10*$E$7</f>
        <v>4</v>
      </c>
      <c r="F17" s="1">
        <f>$F$6+10*$F$7</f>
        <v>10</v>
      </c>
      <c r="G17" s="11">
        <f>$G$6+10*$G$7</f>
        <v>5</v>
      </c>
      <c r="H17" s="12">
        <f>$H$6+10*$H$7</f>
        <v>120</v>
      </c>
      <c r="I17" s="12">
        <f>$I$6+10*$I$7</f>
        <v>12</v>
      </c>
      <c r="J17" s="12">
        <f>$J$6+10*$J$7</f>
        <v>0.2</v>
      </c>
    </row>
    <row r="18" spans="4:10" x14ac:dyDescent="0.25">
      <c r="D18" s="3" t="s">
        <v>13</v>
      </c>
      <c r="E18" s="1">
        <f>$E$6+11*$E$7</f>
        <v>4.4000000000000004</v>
      </c>
      <c r="F18" s="1">
        <f>$F$6+11*$F$7</f>
        <v>11</v>
      </c>
      <c r="G18" s="11">
        <f>$G$6+11*$G$7</f>
        <v>5.5</v>
      </c>
      <c r="H18" s="12">
        <f>$H$6+11*$H$7</f>
        <v>128</v>
      </c>
      <c r="I18" s="12">
        <f>$I$6+11*$I$7</f>
        <v>13</v>
      </c>
      <c r="J18" s="12">
        <f>$J$6+11*$J$7</f>
        <v>0.21499999999999997</v>
      </c>
    </row>
    <row r="19" spans="4:10" x14ac:dyDescent="0.25">
      <c r="D19" s="3" t="s">
        <v>14</v>
      </c>
      <c r="E19" s="1">
        <f>$E$6+12*$E$7</f>
        <v>4.8000000000000007</v>
      </c>
      <c r="F19" s="1">
        <f>$F$6+12*$F$7</f>
        <v>12</v>
      </c>
      <c r="G19" s="11">
        <f>$G$6+12*$G$7</f>
        <v>6</v>
      </c>
      <c r="H19" s="12">
        <f>$H$6+12*$H$7</f>
        <v>136</v>
      </c>
      <c r="I19" s="12">
        <f>$I$6+12*$I$7</f>
        <v>14</v>
      </c>
      <c r="J19" s="12">
        <f>$J$6+12*$J$7</f>
        <v>0.22999999999999998</v>
      </c>
    </row>
  </sheetData>
  <mergeCells count="2">
    <mergeCell ref="E4:G4"/>
    <mergeCell ref="H4:J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2C8B6-C15D-4038-97CE-8E3332DF7F94}">
  <dimension ref="D4:J22"/>
  <sheetViews>
    <sheetView topLeftCell="A4" workbookViewId="0">
      <selection activeCell="H25" sqref="H25"/>
    </sheetView>
  </sheetViews>
  <sheetFormatPr defaultRowHeight="15" x14ac:dyDescent="0.25"/>
  <cols>
    <col min="4" max="4" width="12.5703125" bestFit="1" customWidth="1"/>
    <col min="5" max="5" width="9.5703125" bestFit="1" customWidth="1"/>
  </cols>
  <sheetData>
    <row r="4" spans="4:10" x14ac:dyDescent="0.25">
      <c r="D4" s="2"/>
      <c r="E4" s="14" t="s">
        <v>22</v>
      </c>
      <c r="F4" s="14"/>
      <c r="G4" s="14"/>
      <c r="H4" s="15" t="s">
        <v>23</v>
      </c>
      <c r="I4" s="16"/>
      <c r="J4" s="17"/>
    </row>
    <row r="5" spans="4:10" x14ac:dyDescent="0.25">
      <c r="D5" s="3" t="s">
        <v>0</v>
      </c>
      <c r="E5" s="1" t="s">
        <v>18</v>
      </c>
      <c r="F5" s="1" t="s">
        <v>24</v>
      </c>
      <c r="G5" s="11" t="s">
        <v>16</v>
      </c>
      <c r="H5" s="12" t="s">
        <v>25</v>
      </c>
      <c r="I5" s="12" t="s">
        <v>26</v>
      </c>
      <c r="J5" s="12" t="s">
        <v>20</v>
      </c>
    </row>
    <row r="6" spans="4:10" x14ac:dyDescent="0.25">
      <c r="D6" s="3" t="s">
        <v>1</v>
      </c>
      <c r="E6" s="1">
        <v>0</v>
      </c>
      <c r="F6" s="1">
        <v>0</v>
      </c>
      <c r="G6" s="11">
        <v>0</v>
      </c>
      <c r="H6" s="12">
        <v>40</v>
      </c>
      <c r="I6" s="12">
        <v>2</v>
      </c>
      <c r="J6" s="12">
        <v>0.05</v>
      </c>
    </row>
    <row r="7" spans="4:10" x14ac:dyDescent="0.25">
      <c r="D7" s="4" t="s">
        <v>2</v>
      </c>
      <c r="E7" s="1">
        <v>1.25</v>
      </c>
      <c r="F7" s="1">
        <v>3.125</v>
      </c>
      <c r="G7" s="11">
        <v>1.5625</v>
      </c>
      <c r="H7" s="12">
        <v>25</v>
      </c>
      <c r="I7" s="12">
        <v>3.125</v>
      </c>
      <c r="J7" s="12">
        <v>4.6899999999999997E-2</v>
      </c>
    </row>
    <row r="8" spans="4:10" x14ac:dyDescent="0.25">
      <c r="D8" s="3" t="s">
        <v>3</v>
      </c>
      <c r="E8" s="1">
        <f t="shared" ref="E8:J8" si="0">E6+E7</f>
        <v>1.25</v>
      </c>
      <c r="F8" s="1">
        <f t="shared" si="0"/>
        <v>3.125</v>
      </c>
      <c r="G8" s="11">
        <f t="shared" si="0"/>
        <v>1.5625</v>
      </c>
      <c r="H8" s="12">
        <f t="shared" si="0"/>
        <v>65</v>
      </c>
      <c r="I8" s="12">
        <f t="shared" si="0"/>
        <v>5.125</v>
      </c>
      <c r="J8" s="12">
        <f t="shared" si="0"/>
        <v>9.69E-2</v>
      </c>
    </row>
    <row r="9" spans="4:10" ht="15.75" thickBot="1" x14ac:dyDescent="0.3">
      <c r="D9" s="3" t="s">
        <v>4</v>
      </c>
      <c r="E9" s="6">
        <f>E6+2*E7</f>
        <v>2.5</v>
      </c>
      <c r="F9" s="6">
        <f>$F$6+2*$F$7</f>
        <v>6.25</v>
      </c>
      <c r="G9" s="19">
        <f>$G$6+2*$G$7</f>
        <v>3.125</v>
      </c>
      <c r="H9" s="13">
        <f>$H$6+2*$H$7</f>
        <v>90</v>
      </c>
      <c r="I9" s="13">
        <f>$I$6+2*$I$7</f>
        <v>8.25</v>
      </c>
      <c r="J9" s="13">
        <f>$J$6+2*$J$7</f>
        <v>0.14379999999999998</v>
      </c>
    </row>
    <row r="10" spans="4:10" ht="15.75" thickBot="1" x14ac:dyDescent="0.3">
      <c r="D10" s="18" t="s">
        <v>5</v>
      </c>
      <c r="E10" s="22">
        <f>E6+3*E7</f>
        <v>3.75</v>
      </c>
      <c r="F10" s="23">
        <f>$F$6+3*$F$7</f>
        <v>9.375</v>
      </c>
      <c r="G10" s="24">
        <f>$G$6+3*$G$7</f>
        <v>4.6875</v>
      </c>
      <c r="H10" s="23">
        <f>$H$6+3*$H$7</f>
        <v>115</v>
      </c>
      <c r="I10" s="23">
        <f>$I$6+3*$I$7</f>
        <v>11.375</v>
      </c>
      <c r="J10" s="25">
        <f>$J$6+3*$J$7</f>
        <v>0.19069999999999998</v>
      </c>
    </row>
    <row r="11" spans="4:10" x14ac:dyDescent="0.25">
      <c r="D11" s="3" t="s">
        <v>6</v>
      </c>
      <c r="E11" s="7">
        <f>E6+4*E7</f>
        <v>5</v>
      </c>
      <c r="F11" s="7">
        <f>$F$6+4*$F$7</f>
        <v>12.5</v>
      </c>
      <c r="G11" s="20">
        <f>$G$6+4*$G$7</f>
        <v>6.25</v>
      </c>
      <c r="H11" s="21">
        <f>$H$6+4*$H$7</f>
        <v>140</v>
      </c>
      <c r="I11" s="21">
        <f>$I$6+4*$I$7</f>
        <v>14.5</v>
      </c>
      <c r="J11" s="21">
        <f>$J$6+4*$J$7</f>
        <v>0.23759999999999998</v>
      </c>
    </row>
    <row r="12" spans="4:10" x14ac:dyDescent="0.25">
      <c r="D12" s="3" t="s">
        <v>7</v>
      </c>
      <c r="E12" s="1">
        <f>E6+5*E7</f>
        <v>6.25</v>
      </c>
      <c r="F12" s="1">
        <f>$F$6+5*$F$7</f>
        <v>15.625</v>
      </c>
      <c r="G12" s="11">
        <f>$G$6+5*$G$7</f>
        <v>7.8125</v>
      </c>
      <c r="H12" s="12">
        <f>$H$6+5*$H$7</f>
        <v>165</v>
      </c>
      <c r="I12" s="12">
        <f>$I$6+5*$I$7</f>
        <v>17.625</v>
      </c>
      <c r="J12" s="12">
        <f>$J$6+5*$J$7</f>
        <v>0.28449999999999998</v>
      </c>
    </row>
    <row r="13" spans="4:10" x14ac:dyDescent="0.25">
      <c r="D13" s="3" t="s">
        <v>8</v>
      </c>
      <c r="E13" s="1">
        <f>E6+6*E7</f>
        <v>7.5</v>
      </c>
      <c r="F13" s="1">
        <f>$F$6+6*$F$7</f>
        <v>18.75</v>
      </c>
      <c r="G13" s="11">
        <f>$G$6+6*$G$7</f>
        <v>9.375</v>
      </c>
      <c r="H13" s="12">
        <f>$H$6+6*$H$7</f>
        <v>190</v>
      </c>
      <c r="I13" s="12">
        <f>$I$6+6*$I$7</f>
        <v>20.75</v>
      </c>
      <c r="J13" s="12">
        <f>$J$6+6*$J$7</f>
        <v>0.33139999999999997</v>
      </c>
    </row>
    <row r="14" spans="4:10" x14ac:dyDescent="0.25">
      <c r="D14" s="3" t="s">
        <v>9</v>
      </c>
      <c r="E14" s="1">
        <f>E6+7*E7</f>
        <v>8.75</v>
      </c>
      <c r="F14" s="1">
        <f>$F$6+7*$F$7</f>
        <v>21.875</v>
      </c>
      <c r="G14" s="11">
        <f>$G$6+7*$G$7</f>
        <v>10.9375</v>
      </c>
      <c r="H14" s="12">
        <f>$H$6+7*$H$7</f>
        <v>215</v>
      </c>
      <c r="I14" s="12">
        <f>$I$6+7*$I$7</f>
        <v>23.875</v>
      </c>
      <c r="J14" s="12">
        <f>$J$6+7*$J$7</f>
        <v>0.37829999999999997</v>
      </c>
    </row>
    <row r="15" spans="4:10" x14ac:dyDescent="0.25">
      <c r="D15" s="3" t="s">
        <v>10</v>
      </c>
      <c r="E15" s="1">
        <f>$E$6+8*$E$7</f>
        <v>10</v>
      </c>
      <c r="F15" s="1">
        <f>$F$6+8*$F$7</f>
        <v>25</v>
      </c>
      <c r="G15" s="11">
        <f>$G$6+8*$G$7</f>
        <v>12.5</v>
      </c>
      <c r="H15" s="12">
        <f>$H$6+8*$H$7</f>
        <v>240</v>
      </c>
      <c r="I15" s="12">
        <f>$I$6+8*$I$7</f>
        <v>27</v>
      </c>
      <c r="J15" s="12">
        <f>$J$6+8*$J$7</f>
        <v>0.42519999999999997</v>
      </c>
    </row>
    <row r="16" spans="4:10" x14ac:dyDescent="0.25">
      <c r="D16" s="3" t="s">
        <v>11</v>
      </c>
      <c r="E16" s="1">
        <f>$E$6+9*$E$7</f>
        <v>11.25</v>
      </c>
      <c r="F16" s="1">
        <f>$F$6+9*$F$7</f>
        <v>28.125</v>
      </c>
      <c r="G16" s="11">
        <f>$G$6+9*$G$7</f>
        <v>14.0625</v>
      </c>
      <c r="H16" s="12">
        <f>$H$6+9*$H$7</f>
        <v>265</v>
      </c>
      <c r="I16" s="12">
        <f>$I$6+9*$I$7</f>
        <v>30.125</v>
      </c>
      <c r="J16" s="12">
        <f>$J$6+9*$J$7</f>
        <v>0.47209999999999996</v>
      </c>
    </row>
    <row r="17" spans="4:10" x14ac:dyDescent="0.25">
      <c r="D17" s="3" t="s">
        <v>12</v>
      </c>
      <c r="E17" s="1">
        <f>$E$6+10*$E$7</f>
        <v>12.5</v>
      </c>
      <c r="F17" s="1">
        <f>$F$6+10*$F$7</f>
        <v>31.25</v>
      </c>
      <c r="G17" s="11">
        <f>$G$6+10*$G$7</f>
        <v>15.625</v>
      </c>
      <c r="H17" s="12">
        <f>$H$6+10*$H$7</f>
        <v>290</v>
      </c>
      <c r="I17" s="12">
        <f>$I$6+10*$I$7</f>
        <v>33.25</v>
      </c>
      <c r="J17" s="12">
        <f>$J$6+10*$J$7</f>
        <v>0.51900000000000002</v>
      </c>
    </row>
    <row r="18" spans="4:10" x14ac:dyDescent="0.25">
      <c r="D18" s="3" t="s">
        <v>13</v>
      </c>
      <c r="E18" s="1">
        <f>$E$6+11*$E$7</f>
        <v>13.75</v>
      </c>
      <c r="F18" s="1">
        <f>$F$6+11*$F$7</f>
        <v>34.375</v>
      </c>
      <c r="G18" s="11">
        <f>$G$6+11*$G$7</f>
        <v>17.1875</v>
      </c>
      <c r="H18" s="12">
        <f>$H$6+11*$H$7</f>
        <v>315</v>
      </c>
      <c r="I18" s="12">
        <f>$I$6+11*$I$7</f>
        <v>36.375</v>
      </c>
      <c r="J18" s="12">
        <f>$J$6+11*$J$7</f>
        <v>0.56590000000000007</v>
      </c>
    </row>
    <row r="19" spans="4:10" x14ac:dyDescent="0.25">
      <c r="D19" s="3" t="s">
        <v>14</v>
      </c>
      <c r="E19" s="1">
        <f>$E$6+12*$E$7</f>
        <v>15</v>
      </c>
      <c r="F19" s="1">
        <f>$F$6+12*$F$7</f>
        <v>37.5</v>
      </c>
      <c r="G19" s="11">
        <f>$G$6+12*$G$7</f>
        <v>18.75</v>
      </c>
      <c r="H19" s="12">
        <f>$H$6+12*$H$7</f>
        <v>340</v>
      </c>
      <c r="I19" s="12">
        <f>$I$6+12*$I$7</f>
        <v>39.5</v>
      </c>
      <c r="J19" s="12">
        <f>$J$6+12*$J$7</f>
        <v>0.61280000000000001</v>
      </c>
    </row>
    <row r="21" spans="4:10" x14ac:dyDescent="0.25">
      <c r="D21" s="14" t="s">
        <v>27</v>
      </c>
      <c r="E21" s="14"/>
      <c r="F21" s="14"/>
    </row>
    <row r="22" spans="4:10" x14ac:dyDescent="0.25">
      <c r="D22" s="26">
        <f>19.8+(2*E10)+(5*F10)+(2.5*G10)</f>
        <v>85.893749999999997</v>
      </c>
      <c r="E22" s="27"/>
      <c r="F22" s="28"/>
    </row>
  </sheetData>
  <mergeCells count="4">
    <mergeCell ref="E4:G4"/>
    <mergeCell ref="H4:J4"/>
    <mergeCell ref="D21:F21"/>
    <mergeCell ref="D22:F2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66AA9-6FB3-4318-A447-B06790ABCA68}">
  <dimension ref="D4:J19"/>
  <sheetViews>
    <sheetView workbookViewId="0">
      <selection activeCell="F25" sqref="F25"/>
    </sheetView>
  </sheetViews>
  <sheetFormatPr defaultRowHeight="15" x14ac:dyDescent="0.25"/>
  <cols>
    <col min="4" max="4" width="12.5703125" bestFit="1" customWidth="1"/>
  </cols>
  <sheetData>
    <row r="4" spans="4:10" x14ac:dyDescent="0.25">
      <c r="D4" s="2"/>
      <c r="E4" s="14" t="s">
        <v>22</v>
      </c>
      <c r="F4" s="14"/>
      <c r="G4" s="14"/>
      <c r="H4" s="15" t="s">
        <v>23</v>
      </c>
      <c r="I4" s="16"/>
      <c r="J4" s="17"/>
    </row>
    <row r="5" spans="4:10" x14ac:dyDescent="0.25">
      <c r="D5" s="3" t="s">
        <v>0</v>
      </c>
      <c r="E5" s="1" t="s">
        <v>15</v>
      </c>
      <c r="F5" s="1" t="s">
        <v>16</v>
      </c>
      <c r="G5" s="1" t="s">
        <v>17</v>
      </c>
      <c r="H5" s="1" t="s">
        <v>19</v>
      </c>
      <c r="I5" s="1" t="s">
        <v>20</v>
      </c>
      <c r="J5" s="1" t="s">
        <v>21</v>
      </c>
    </row>
    <row r="6" spans="4:10" x14ac:dyDescent="0.25">
      <c r="D6" s="3" t="s">
        <v>1</v>
      </c>
      <c r="E6" s="1">
        <v>0</v>
      </c>
      <c r="F6" s="1">
        <v>0</v>
      </c>
      <c r="G6" s="1">
        <v>0</v>
      </c>
      <c r="H6" s="1">
        <v>60</v>
      </c>
      <c r="I6" s="1">
        <v>250</v>
      </c>
      <c r="J6" s="1">
        <v>35</v>
      </c>
    </row>
    <row r="7" spans="4:10" x14ac:dyDescent="0.25">
      <c r="D7" s="4" t="s">
        <v>2</v>
      </c>
      <c r="E7" s="1">
        <v>0.25</v>
      </c>
      <c r="F7" s="1">
        <v>0.125</v>
      </c>
      <c r="G7" s="1">
        <v>0.17499999999999999</v>
      </c>
      <c r="H7" s="6">
        <v>5</v>
      </c>
      <c r="I7" s="6">
        <v>6.25</v>
      </c>
      <c r="J7" s="6">
        <v>2.625</v>
      </c>
    </row>
    <row r="8" spans="4:10" x14ac:dyDescent="0.25">
      <c r="D8" s="3" t="s">
        <v>3</v>
      </c>
      <c r="E8" s="1">
        <f t="shared" ref="E8:J8" si="0">E6+E7</f>
        <v>0.25</v>
      </c>
      <c r="F8" s="1">
        <f t="shared" si="0"/>
        <v>0.125</v>
      </c>
      <c r="G8" s="11">
        <f t="shared" si="0"/>
        <v>0.17499999999999999</v>
      </c>
      <c r="H8" s="12">
        <f t="shared" si="0"/>
        <v>65</v>
      </c>
      <c r="I8" s="12">
        <f t="shared" si="0"/>
        <v>256.25</v>
      </c>
      <c r="J8" s="12">
        <f t="shared" si="0"/>
        <v>37.625</v>
      </c>
    </row>
    <row r="9" spans="4:10" x14ac:dyDescent="0.25">
      <c r="D9" s="3" t="s">
        <v>4</v>
      </c>
      <c r="E9" s="1">
        <f>E6+2*E7</f>
        <v>0.5</v>
      </c>
      <c r="F9" s="1">
        <f>$F$6+2*$F$7</f>
        <v>0.25</v>
      </c>
      <c r="G9" s="11">
        <f>$G$6+2*$G$7</f>
        <v>0.35</v>
      </c>
      <c r="H9" s="12">
        <f>$H$6+2*$H$7</f>
        <v>70</v>
      </c>
      <c r="I9" s="12">
        <f>$I$6+2*$I$7</f>
        <v>262.5</v>
      </c>
      <c r="J9" s="12">
        <f>$J$6+2*$J$7</f>
        <v>40.25</v>
      </c>
    </row>
    <row r="10" spans="4:10" x14ac:dyDescent="0.25">
      <c r="D10" s="3" t="s">
        <v>5</v>
      </c>
      <c r="E10" s="1">
        <f>E6+3*E7</f>
        <v>0.75</v>
      </c>
      <c r="F10" s="1">
        <f>$F$6+3*$F$7</f>
        <v>0.375</v>
      </c>
      <c r="G10" s="11">
        <f>$G$6+3*$G$7</f>
        <v>0.52499999999999991</v>
      </c>
      <c r="H10" s="12">
        <f>$H$6+3*$H$7</f>
        <v>75</v>
      </c>
      <c r="I10" s="12">
        <f>$I$6+3*$I$7</f>
        <v>268.75</v>
      </c>
      <c r="J10" s="12">
        <f>$J$6+3*$J$7</f>
        <v>42.875</v>
      </c>
    </row>
    <row r="11" spans="4:10" ht="15.75" thickBot="1" x14ac:dyDescent="0.3">
      <c r="D11" s="3" t="s">
        <v>6</v>
      </c>
      <c r="E11" s="1">
        <f>E6+4*E7</f>
        <v>1</v>
      </c>
      <c r="F11" s="1">
        <f>$F$6+4*$F$7</f>
        <v>0.5</v>
      </c>
      <c r="G11" s="11">
        <f>$G$6+4*$G$7</f>
        <v>0.7</v>
      </c>
      <c r="H11" s="13">
        <f>$H$6+4*$H$7</f>
        <v>80</v>
      </c>
      <c r="I11" s="12">
        <f>$I$6+4*$I$7</f>
        <v>275</v>
      </c>
      <c r="J11" s="12">
        <f>$J$6+4*$J$7</f>
        <v>45.5</v>
      </c>
    </row>
    <row r="12" spans="4:10" ht="15.75" thickBot="1" x14ac:dyDescent="0.3">
      <c r="D12" s="3" t="s">
        <v>7</v>
      </c>
      <c r="E12" s="1">
        <f>E6+5*E7</f>
        <v>1.25</v>
      </c>
      <c r="F12" s="1">
        <f>$F$6+5*$F$7</f>
        <v>0.625</v>
      </c>
      <c r="G12" s="11">
        <f>$G$6+5*$G$7</f>
        <v>0.875</v>
      </c>
      <c r="H12" s="10">
        <f>$H$6+5*$H$7</f>
        <v>85</v>
      </c>
      <c r="I12" s="5">
        <f>$I$6+5*$I$7</f>
        <v>281.25</v>
      </c>
      <c r="J12" s="1">
        <f>$J$6+5*$J$7</f>
        <v>48.125</v>
      </c>
    </row>
    <row r="13" spans="4:10" x14ac:dyDescent="0.25">
      <c r="D13" s="3" t="s">
        <v>8</v>
      </c>
      <c r="E13" s="1">
        <f>E6+6*E7</f>
        <v>1.5</v>
      </c>
      <c r="F13" s="1">
        <f>$F$6+6*$F$7</f>
        <v>0.75</v>
      </c>
      <c r="G13" s="11">
        <f>$G$6+6*$G$7</f>
        <v>1.0499999999999998</v>
      </c>
      <c r="H13" s="7">
        <f>$H$6+6*$H$7</f>
        <v>90</v>
      </c>
      <c r="I13" s="1">
        <f>$I$6+6*$I$7</f>
        <v>287.5</v>
      </c>
      <c r="J13" s="1">
        <f>$J$6+6*$J$7</f>
        <v>50.75</v>
      </c>
    </row>
    <row r="14" spans="4:10" x14ac:dyDescent="0.25">
      <c r="D14" s="3" t="s">
        <v>9</v>
      </c>
      <c r="E14" s="1">
        <f>E6+7*E7</f>
        <v>1.75</v>
      </c>
      <c r="F14" s="1">
        <f>$F$6+7*$F$7</f>
        <v>0.875</v>
      </c>
      <c r="G14" s="11">
        <f>$G$6+7*$G$7</f>
        <v>1.2249999999999999</v>
      </c>
      <c r="H14" s="1">
        <f>$H$6+7*$H$7</f>
        <v>95</v>
      </c>
      <c r="I14" s="1">
        <f>$I$6+7*$I$7</f>
        <v>293.75</v>
      </c>
      <c r="J14" s="1">
        <f>$J$6+7*$J$7</f>
        <v>53.375</v>
      </c>
    </row>
    <row r="15" spans="4:10" ht="15.75" thickBot="1" x14ac:dyDescent="0.3">
      <c r="D15" s="3" t="s">
        <v>10</v>
      </c>
      <c r="E15" s="1">
        <f>$E$6+8*$E$7</f>
        <v>2</v>
      </c>
      <c r="F15" s="1">
        <f>$F$6+8*$F$7</f>
        <v>1</v>
      </c>
      <c r="G15" s="11">
        <f>$G$6+8*$G$7</f>
        <v>1.4</v>
      </c>
      <c r="H15" s="1">
        <f>$H$6+8*$H$7</f>
        <v>100</v>
      </c>
      <c r="I15" s="1">
        <f>$I$6+8*$I$7</f>
        <v>300</v>
      </c>
      <c r="J15" s="6">
        <f>$J$6+8*$J$7</f>
        <v>56</v>
      </c>
    </row>
    <row r="16" spans="4:10" x14ac:dyDescent="0.25">
      <c r="D16" s="3" t="s">
        <v>11</v>
      </c>
      <c r="E16" s="1">
        <f>$E$6+9*$E$7</f>
        <v>2.25</v>
      </c>
      <c r="F16" s="1">
        <f>$F$6+9*$F$7</f>
        <v>1.125</v>
      </c>
      <c r="G16" s="11">
        <f>$G$6+9*$G$7</f>
        <v>1.575</v>
      </c>
      <c r="H16" s="1">
        <f>$H$6+9*$H$7</f>
        <v>105</v>
      </c>
      <c r="I16" s="11">
        <f>$I$6+9*$I$7</f>
        <v>306.25</v>
      </c>
      <c r="J16" s="8">
        <f>$J$6+9*$J$7</f>
        <v>58.625</v>
      </c>
    </row>
    <row r="17" spans="4:10" ht="15.75" thickBot="1" x14ac:dyDescent="0.3">
      <c r="D17" s="3" t="s">
        <v>12</v>
      </c>
      <c r="E17" s="1">
        <f>$E$6+10*$E$7</f>
        <v>2.5</v>
      </c>
      <c r="F17" s="1">
        <f>$F$6+10*$F$7</f>
        <v>1.25</v>
      </c>
      <c r="G17" s="11">
        <f>$G$6+10*$G$7</f>
        <v>1.75</v>
      </c>
      <c r="H17" s="1">
        <f>$H$6+10*$H$7</f>
        <v>110</v>
      </c>
      <c r="I17" s="11">
        <f>$I$6+10*$I$7</f>
        <v>312.5</v>
      </c>
      <c r="J17" s="9">
        <f>$J$6+10*$J$7</f>
        <v>61.25</v>
      </c>
    </row>
    <row r="18" spans="4:10" ht="15.75" thickBot="1" x14ac:dyDescent="0.3">
      <c r="D18" s="3" t="s">
        <v>13</v>
      </c>
      <c r="E18" s="1">
        <f>$E$6+11*$E$7</f>
        <v>2.75</v>
      </c>
      <c r="F18" s="1">
        <f>$F$6+11*$F$7</f>
        <v>1.375</v>
      </c>
      <c r="G18" s="11">
        <f>$G$6+11*$G$7</f>
        <v>1.9249999999999998</v>
      </c>
      <c r="H18" s="1">
        <f>$H$6+11*$H$7</f>
        <v>115</v>
      </c>
      <c r="I18" s="6">
        <f>$I$6+11*$I$7</f>
        <v>318.75</v>
      </c>
      <c r="J18" s="7">
        <f>$J$6+11*$J$7</f>
        <v>63.875</v>
      </c>
    </row>
    <row r="19" spans="4:10" ht="15.75" thickBot="1" x14ac:dyDescent="0.3">
      <c r="D19" s="3" t="s">
        <v>14</v>
      </c>
      <c r="E19" s="1">
        <f>$E$6+12*$E$7</f>
        <v>3</v>
      </c>
      <c r="F19" s="1">
        <f>$F$6+12*$F$7</f>
        <v>1.5</v>
      </c>
      <c r="G19" s="11">
        <f>$G$6+12*$G$7</f>
        <v>2.0999999999999996</v>
      </c>
      <c r="H19" s="11">
        <f>$H$6+12*$H$7</f>
        <v>120</v>
      </c>
      <c r="I19" s="10">
        <f>$I$6+12*$I$7</f>
        <v>325</v>
      </c>
      <c r="J19" s="5">
        <f>$J$6+12*$J$7</f>
        <v>66.5</v>
      </c>
    </row>
  </sheetData>
  <mergeCells count="2">
    <mergeCell ref="E4:G4"/>
    <mergeCell ref="H4:J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Exercicio8</vt:lpstr>
      <vt:lpstr>Exercicio9</vt:lpstr>
      <vt:lpstr>Exercicio10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ilicio</dc:creator>
  <cp:lastModifiedBy>ilicio</cp:lastModifiedBy>
  <dcterms:created xsi:type="dcterms:W3CDTF">2021-01-12T18:00:06Z</dcterms:created>
  <dcterms:modified xsi:type="dcterms:W3CDTF">2021-01-12T23:46:45Z</dcterms:modified>
</cp:coreProperties>
</file>