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3304831A-AC4D-434C-AD33-E8A4D63746E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R81" i="1" l="1"/>
  <c r="R80" i="1"/>
  <c r="R79" i="1"/>
  <c r="R78" i="1"/>
  <c r="R77" i="1"/>
  <c r="R76" i="1"/>
  <c r="P64" i="1"/>
  <c r="P62" i="1"/>
  <c r="P60" i="1"/>
  <c r="P58" i="1"/>
  <c r="P56" i="1"/>
  <c r="P54" i="1"/>
  <c r="P81" i="1"/>
  <c r="P80" i="1"/>
  <c r="P79" i="1"/>
  <c r="P78" i="1"/>
  <c r="P77" i="1"/>
  <c r="P76" i="1"/>
  <c r="Q76" i="1"/>
  <c r="P34" i="1"/>
  <c r="P33" i="1"/>
  <c r="P52" i="1"/>
  <c r="P51" i="1"/>
  <c r="P49" i="1"/>
  <c r="P48" i="1"/>
  <c r="P46" i="1"/>
  <c r="P45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<sst xmlns="http://schemas.openxmlformats.org/spreadsheetml/2006/main" count="90" uniqueCount="66">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</sst>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A55" workbookViewId="0">
      <selection activeCell="T73" sqref="T73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U2" s="6"/>
    </row>
    <row r="3" spans="1:21" x14ac:dyDescent="0.15">
      <c r="U3" s="6"/>
    </row>
    <row r="4" spans="1:21" x14ac:dyDescent="0.15">
      <c r="A4" s="3" t="s">
        <v>19</v>
      </c>
      <c r="B4" s="1">
        <v>500</v>
      </c>
      <c r="U4" s="6"/>
    </row>
    <row r="5" spans="1:21" x14ac:dyDescent="0.15">
      <c r="A5" s="1" t="s">
        <v>12</v>
      </c>
      <c r="B5" s="1">
        <v>200</v>
      </c>
      <c r="Q5" s="1">
        <v>-2</v>
      </c>
      <c r="U5" s="6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6"/>
    </row>
    <row r="7" spans="1:21" x14ac:dyDescent="0.15">
      <c r="B7" s="1">
        <v>2100</v>
      </c>
      <c r="U7" s="6"/>
    </row>
    <row r="8" spans="1:21" x14ac:dyDescent="0.15">
      <c r="A8" s="3" t="s">
        <v>20</v>
      </c>
      <c r="F8" s="1">
        <v>0.5</v>
      </c>
      <c r="U8" s="6"/>
    </row>
    <row r="9" spans="1:21" ht="58.45" customHeight="1" x14ac:dyDescent="0.15">
      <c r="A9" s="7" t="s">
        <v>57</v>
      </c>
      <c r="L9" s="1">
        <v>0.5</v>
      </c>
      <c r="U9" s="6" t="s">
        <v>29</v>
      </c>
    </row>
    <row r="10" spans="1:21" x14ac:dyDescent="0.15">
      <c r="A10" s="3" t="s">
        <v>21</v>
      </c>
      <c r="F10" s="1">
        <v>0.5</v>
      </c>
      <c r="U10" s="5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17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17" x14ac:dyDescent="0.15">
      <c r="P34" s="3">
        <f>1.35*2.1*7</f>
        <v>19.845000000000002</v>
      </c>
    </row>
    <row r="35" spans="1:17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17" x14ac:dyDescent="0.15">
      <c r="P36" s="3">
        <f>1.1*2.2*7.5</f>
        <v>18.150000000000002</v>
      </c>
    </row>
    <row r="38" spans="1:17" x14ac:dyDescent="0.15">
      <c r="P38" s="3">
        <f>540*1.7*7</f>
        <v>6426</v>
      </c>
    </row>
    <row r="39" spans="1:17" x14ac:dyDescent="0.15">
      <c r="P39" s="3">
        <f>1.35*1.7*7</f>
        <v>16.064999999999998</v>
      </c>
    </row>
    <row r="40" spans="1:17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17" x14ac:dyDescent="0.15">
      <c r="P41" s="3">
        <f>1.15*2.1*7.5</f>
        <v>18.112500000000001</v>
      </c>
    </row>
    <row r="42" spans="1:17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17" x14ac:dyDescent="0.15">
      <c r="P43" s="3">
        <f>1.15*2.15*7.5</f>
        <v>18.543749999999999</v>
      </c>
    </row>
    <row r="45" spans="1:17" x14ac:dyDescent="0.15">
      <c r="A45" s="3" t="s">
        <v>35</v>
      </c>
      <c r="P45" s="3">
        <f>460*2.15*7.5*1.15</f>
        <v>8530.125</v>
      </c>
      <c r="Q45" s="1">
        <v>-4</v>
      </c>
    </row>
    <row r="46" spans="1:17" x14ac:dyDescent="0.15">
      <c r="P46" s="3">
        <f>1.15*2.15*7.5*1.15</f>
        <v>21.325312499999999</v>
      </c>
    </row>
    <row r="47" spans="1:17" x14ac:dyDescent="0.15">
      <c r="Q47" s="1">
        <v>-24</v>
      </c>
    </row>
    <row r="48" spans="1:17" x14ac:dyDescent="0.15">
      <c r="A48" s="3" t="s">
        <v>36</v>
      </c>
      <c r="P48" s="3">
        <f>460*2.15*7.5*1.75</f>
        <v>12980.625</v>
      </c>
    </row>
    <row r="49" spans="1:16" x14ac:dyDescent="0.15">
      <c r="P49" s="3">
        <f>1.15*2.15*7.5*1.75</f>
        <v>32.451562500000001</v>
      </c>
    </row>
    <row r="51" spans="1:16" x14ac:dyDescent="0.15">
      <c r="P51" s="3">
        <f>460*2.15*7.5*1.15*1.75</f>
        <v>14927.71875</v>
      </c>
    </row>
    <row r="52" spans="1:16" x14ac:dyDescent="0.15">
      <c r="P52" s="3">
        <f>1.15*2.15*7.5*1.15*1.75</f>
        <v>37.319296874999999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1210*2.15*7.5*0.5</f>
        <v>9755.625</v>
      </c>
    </row>
    <row r="58" spans="1:16" x14ac:dyDescent="0.15">
      <c r="O58" s="3" t="s">
        <v>40</v>
      </c>
      <c r="P58" s="3">
        <f>1210*2.15*7.5*1.25</f>
        <v>24389.0625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1210*2.15*7.5*0.5*1.15</f>
        <v>11218.96875</v>
      </c>
    </row>
    <row r="64" spans="1:16" x14ac:dyDescent="0.15">
      <c r="P64" s="3">
        <f>1210*2.15*7.5*1.25*1.15</f>
        <v>28047.421874999996</v>
      </c>
    </row>
    <row r="65" spans="1:18" ht="12.9" customHeight="1" x14ac:dyDescent="0.15">
      <c r="A65" s="6" t="s">
        <v>44</v>
      </c>
      <c r="B65" s="6"/>
      <c r="C65" s="6"/>
      <c r="D65" s="6"/>
      <c r="E65" s="6" t="s">
        <v>45</v>
      </c>
      <c r="F65" s="5"/>
      <c r="G65" s="5"/>
      <c r="H65" s="6" t="s">
        <v>46</v>
      </c>
      <c r="I65" s="4"/>
      <c r="J65" s="6" t="s">
        <v>54</v>
      </c>
      <c r="K65" s="6"/>
      <c r="L65" s="6"/>
      <c r="M65" s="6"/>
      <c r="N65" s="5" t="s">
        <v>55</v>
      </c>
      <c r="O65" s="5"/>
      <c r="P65" s="5"/>
    </row>
    <row r="66" spans="1:18" x14ac:dyDescent="0.15">
      <c r="A66" s="6"/>
      <c r="B66" s="6"/>
      <c r="C66" s="6"/>
      <c r="D66" s="6"/>
      <c r="E66" s="5"/>
      <c r="F66" s="5"/>
      <c r="G66" s="5"/>
      <c r="H66" s="4"/>
      <c r="I66" s="4"/>
      <c r="J66" s="6"/>
      <c r="K66" s="6"/>
      <c r="L66" s="6"/>
      <c r="M66" s="6"/>
      <c r="N66" s="5" t="s">
        <v>56</v>
      </c>
      <c r="O66" s="4"/>
      <c r="P66" s="4"/>
    </row>
    <row r="67" spans="1:18" x14ac:dyDescent="0.15">
      <c r="A67" s="3" t="s">
        <v>47</v>
      </c>
      <c r="B67" s="3" t="s">
        <v>51</v>
      </c>
      <c r="C67" s="5" t="s">
        <v>52</v>
      </c>
      <c r="D67" s="5"/>
      <c r="E67" s="5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5" t="s">
        <v>62</v>
      </c>
      <c r="B71" s="5"/>
      <c r="C71" s="5"/>
      <c r="D71" s="5"/>
      <c r="E71" s="5"/>
      <c r="F71" s="5"/>
      <c r="G71" s="3" t="s">
        <v>36</v>
      </c>
      <c r="H71" s="3" t="s">
        <v>40</v>
      </c>
    </row>
    <row r="72" spans="1:18" x14ac:dyDescent="0.15">
      <c r="A72" s="5" t="s">
        <v>59</v>
      </c>
      <c r="B72" s="4"/>
      <c r="C72" s="4"/>
      <c r="D72" s="4"/>
      <c r="E72" s="4"/>
      <c r="F72" s="4"/>
    </row>
    <row r="73" spans="1:18" x14ac:dyDescent="0.15">
      <c r="A73" s="5" t="s">
        <v>60</v>
      </c>
      <c r="B73" s="4"/>
      <c r="C73" s="4"/>
      <c r="D73" s="4"/>
      <c r="E73" s="4"/>
      <c r="F73" s="4"/>
    </row>
    <row r="74" spans="1:18" x14ac:dyDescent="0.15">
      <c r="A74" s="5" t="s">
        <v>61</v>
      </c>
      <c r="B74" s="5"/>
      <c r="C74" s="5"/>
      <c r="D74" s="5"/>
      <c r="E74" s="5"/>
      <c r="F74" s="5"/>
      <c r="G74" s="5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460*2.15*7.5*1.75</f>
        <v>12980.625</v>
      </c>
      <c r="R77" s="1">
        <f>1.15*2.15*7.5*1.75</f>
        <v>32.451562500000001</v>
      </c>
    </row>
    <row r="78" spans="1:18" x14ac:dyDescent="0.15">
      <c r="F78" s="1">
        <v>1.1499999999999999</v>
      </c>
      <c r="O78" s="3" t="s">
        <v>65</v>
      </c>
      <c r="P78" s="1">
        <f>460*2.15*7.5*0.5</f>
        <v>3708.75</v>
      </c>
      <c r="R78" s="1">
        <f>1.15*2.15*7.5*0.5</f>
        <v>9.2718749999999996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460*2.15*7.5*1.75*1.15</f>
        <v>14927.718749999998</v>
      </c>
      <c r="R80" s="1">
        <f>1.15*2.15*7.5*1.75*1.15</f>
        <v>37.319296874999999</v>
      </c>
    </row>
    <row r="81" spans="16:18" x14ac:dyDescent="0.15">
      <c r="P81" s="1">
        <f>460*2.15*7.5*0.5*1.15</f>
        <v>4265.0625</v>
      </c>
      <c r="R81" s="1">
        <f>1.15*2.15*7.5*0.5*1.15</f>
        <v>10.66265625</v>
      </c>
    </row>
  </sheetData>
  <mergeCells count="13">
    <mergeCell ref="A71:F71"/>
    <mergeCell ref="A72:F72"/>
    <mergeCell ref="A73:F73"/>
    <mergeCell ref="A74:G74"/>
    <mergeCell ref="C67:E67"/>
    <mergeCell ref="J65:M66"/>
    <mergeCell ref="N65:P65"/>
    <mergeCell ref="N66:P66"/>
    <mergeCell ref="U1:U8"/>
    <mergeCell ref="U9:U10"/>
    <mergeCell ref="A65:D66"/>
    <mergeCell ref="E65:G66"/>
    <mergeCell ref="H65:I66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2025-07-24T09:34:42Z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