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ogut\Desktop\"/>
    </mc:Choice>
  </mc:AlternateContent>
  <xr:revisionPtr revIDLastSave="0" documentId="13_ncr:1_{DECEABE8-73A3-4154-A976-C5CA439411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imulation IMPR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33" i="1" l="1"/>
  <c r="CB33" i="1"/>
  <c r="CC33" i="1"/>
  <c r="CD33" i="1"/>
  <c r="CE33" i="1"/>
  <c r="BX61" i="1"/>
  <c r="BY61" i="1"/>
  <c r="BZ61" i="1"/>
  <c r="BX62" i="1"/>
  <c r="BY62" i="1"/>
  <c r="BZ62" i="1"/>
  <c r="BX33" i="1"/>
  <c r="BY33" i="1"/>
  <c r="BZ33" i="1"/>
  <c r="BZ60" i="1"/>
  <c r="BY60" i="1"/>
  <c r="BX60" i="1"/>
  <c r="BZ59" i="1"/>
  <c r="BY59" i="1"/>
  <c r="BX59" i="1"/>
  <c r="BZ58" i="1"/>
  <c r="BY58" i="1"/>
  <c r="BX58" i="1"/>
  <c r="BZ57" i="1"/>
  <c r="BY57" i="1"/>
  <c r="BX57" i="1"/>
  <c r="BZ56" i="1"/>
  <c r="BY56" i="1"/>
  <c r="BX56" i="1"/>
  <c r="BZ55" i="1"/>
  <c r="BY55" i="1"/>
  <c r="BX55" i="1"/>
  <c r="BZ54" i="1"/>
  <c r="BY54" i="1"/>
  <c r="BX54" i="1"/>
  <c r="BZ53" i="1"/>
  <c r="BY53" i="1"/>
  <c r="BX53" i="1"/>
  <c r="BZ52" i="1"/>
  <c r="BY52" i="1"/>
  <c r="BX52" i="1"/>
  <c r="BZ51" i="1"/>
  <c r="BY51" i="1"/>
  <c r="BX51" i="1"/>
  <c r="BZ50" i="1"/>
  <c r="BY50" i="1"/>
  <c r="BX50" i="1"/>
  <c r="BZ49" i="1"/>
  <c r="BY49" i="1"/>
  <c r="BX49" i="1"/>
  <c r="BZ48" i="1"/>
  <c r="BY48" i="1"/>
  <c r="BX48" i="1"/>
  <c r="BZ47" i="1"/>
  <c r="BY47" i="1"/>
  <c r="BX47" i="1"/>
  <c r="BZ46" i="1"/>
  <c r="BY46" i="1"/>
  <c r="BX46" i="1"/>
  <c r="BZ45" i="1"/>
  <c r="BY45" i="1"/>
  <c r="BX45" i="1"/>
  <c r="BZ44" i="1"/>
  <c r="BY44" i="1"/>
  <c r="BX44" i="1"/>
  <c r="BZ43" i="1"/>
  <c r="BY43" i="1"/>
  <c r="BX43" i="1"/>
  <c r="BZ42" i="1"/>
  <c r="BY42" i="1"/>
  <c r="BX42" i="1"/>
  <c r="BZ41" i="1"/>
  <c r="BY41" i="1"/>
  <c r="BX41" i="1"/>
  <c r="BZ40" i="1"/>
  <c r="BY40" i="1"/>
  <c r="BX40" i="1"/>
  <c r="BZ39" i="1"/>
  <c r="BY39" i="1"/>
  <c r="BX39" i="1"/>
  <c r="BZ38" i="1"/>
  <c r="BY38" i="1"/>
  <c r="BX38" i="1"/>
  <c r="BZ37" i="1"/>
  <c r="BY37" i="1"/>
  <c r="BX37" i="1"/>
  <c r="BZ36" i="1"/>
  <c r="BY36" i="1"/>
  <c r="BX36" i="1"/>
  <c r="BZ35" i="1"/>
  <c r="BY35" i="1"/>
  <c r="BX35" i="1"/>
  <c r="BZ34" i="1"/>
  <c r="BY34" i="1"/>
  <c r="BX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AJ73" i="1" l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73" i="1"/>
  <c r="U73" i="1"/>
  <c r="T73" i="1"/>
  <c r="S73" i="1"/>
  <c r="R73" i="1"/>
  <c r="Q73" i="1"/>
  <c r="P73" i="1"/>
  <c r="O73" i="1"/>
  <c r="N73" i="1"/>
  <c r="V72" i="1"/>
  <c r="U72" i="1"/>
  <c r="T72" i="1"/>
  <c r="S72" i="1"/>
  <c r="R72" i="1"/>
  <c r="Q72" i="1"/>
  <c r="P72" i="1"/>
  <c r="O72" i="1"/>
  <c r="N72" i="1"/>
  <c r="V71" i="1"/>
  <c r="U71" i="1"/>
  <c r="T71" i="1"/>
  <c r="S71" i="1"/>
  <c r="R71" i="1"/>
  <c r="Q71" i="1"/>
  <c r="P71" i="1"/>
  <c r="O71" i="1"/>
  <c r="N71" i="1"/>
  <c r="V70" i="1"/>
  <c r="U70" i="1"/>
  <c r="T70" i="1"/>
  <c r="S70" i="1"/>
  <c r="R70" i="1"/>
  <c r="Q70" i="1"/>
  <c r="P70" i="1"/>
  <c r="O70" i="1"/>
  <c r="N70" i="1"/>
  <c r="V69" i="1"/>
  <c r="U69" i="1"/>
  <c r="T69" i="1"/>
  <c r="S69" i="1"/>
  <c r="R69" i="1"/>
  <c r="Q69" i="1"/>
  <c r="P69" i="1"/>
  <c r="O69" i="1"/>
  <c r="N69" i="1"/>
  <c r="V68" i="1"/>
  <c r="U68" i="1"/>
  <c r="T68" i="1"/>
  <c r="S68" i="1"/>
  <c r="R68" i="1"/>
  <c r="Q68" i="1"/>
  <c r="P68" i="1"/>
  <c r="O68" i="1"/>
  <c r="N68" i="1"/>
  <c r="V67" i="1"/>
  <c r="U67" i="1"/>
  <c r="T67" i="1"/>
  <c r="S67" i="1"/>
  <c r="R67" i="1"/>
  <c r="Q67" i="1"/>
  <c r="P67" i="1"/>
  <c r="O67" i="1"/>
  <c r="N67" i="1"/>
  <c r="V66" i="1"/>
  <c r="U66" i="1"/>
  <c r="T66" i="1"/>
  <c r="S66" i="1"/>
  <c r="R66" i="1"/>
  <c r="Q66" i="1"/>
  <c r="P66" i="1"/>
  <c r="O66" i="1"/>
  <c r="N66" i="1"/>
  <c r="V65" i="1"/>
  <c r="U65" i="1"/>
  <c r="T65" i="1"/>
  <c r="S65" i="1"/>
  <c r="R65" i="1"/>
  <c r="Q65" i="1"/>
  <c r="P65" i="1"/>
  <c r="O65" i="1"/>
  <c r="N65" i="1"/>
  <c r="DA30" i="1"/>
  <c r="DA28" i="1"/>
  <c r="DA29" i="1"/>
  <c r="DA27" i="1"/>
  <c r="DA26" i="1"/>
  <c r="DA24" i="1"/>
  <c r="DA23" i="1"/>
  <c r="DA22" i="1"/>
  <c r="DA25" i="1"/>
  <c r="DA21" i="1"/>
  <c r="DA20" i="1"/>
  <c r="DA19" i="1"/>
  <c r="DA18" i="1"/>
  <c r="DA17" i="1"/>
  <c r="DA5" i="1"/>
  <c r="DA16" i="1"/>
  <c r="DA15" i="1"/>
  <c r="DA14" i="1"/>
  <c r="DA13" i="1"/>
  <c r="DA12" i="1"/>
  <c r="DA11" i="1"/>
  <c r="DA10" i="1"/>
  <c r="DA9" i="1"/>
  <c r="DA8" i="1"/>
  <c r="DA7" i="1"/>
  <c r="DA6" i="1"/>
  <c r="DA4" i="1"/>
  <c r="CV5" i="1" l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4" i="1"/>
  <c r="BF30" i="1"/>
  <c r="BE30" i="1"/>
  <c r="BD30" i="1"/>
  <c r="BC30" i="1"/>
  <c r="BB30" i="1"/>
  <c r="BF29" i="1"/>
  <c r="BE29" i="1"/>
  <c r="BD29" i="1"/>
  <c r="BC29" i="1"/>
  <c r="BB29" i="1"/>
  <c r="BF28" i="1"/>
  <c r="BE28" i="1"/>
  <c r="BD28" i="1"/>
  <c r="BC28" i="1"/>
  <c r="BB28" i="1"/>
  <c r="BF27" i="1"/>
  <c r="BE27" i="1"/>
  <c r="BD27" i="1"/>
  <c r="BC27" i="1"/>
  <c r="BB27" i="1"/>
  <c r="BF26" i="1"/>
  <c r="BE26" i="1"/>
  <c r="BD26" i="1"/>
  <c r="BC26" i="1"/>
  <c r="BB26" i="1"/>
  <c r="BF25" i="1"/>
  <c r="BE25" i="1"/>
  <c r="BD25" i="1"/>
  <c r="BC25" i="1"/>
  <c r="BB25" i="1"/>
  <c r="BF24" i="1"/>
  <c r="BE24" i="1"/>
  <c r="BD24" i="1"/>
  <c r="BC24" i="1"/>
  <c r="BB24" i="1"/>
  <c r="BF23" i="1"/>
  <c r="BE23" i="1"/>
  <c r="BD23" i="1"/>
  <c r="BC23" i="1"/>
  <c r="BB23" i="1"/>
  <c r="BF22" i="1"/>
  <c r="BE22" i="1"/>
  <c r="BD22" i="1"/>
  <c r="BC22" i="1"/>
  <c r="BB22" i="1"/>
  <c r="BF21" i="1"/>
  <c r="BE21" i="1"/>
  <c r="BD21" i="1"/>
  <c r="BC21" i="1"/>
  <c r="BB21" i="1"/>
  <c r="BF20" i="1"/>
  <c r="BE20" i="1"/>
  <c r="BD20" i="1"/>
  <c r="BC20" i="1"/>
  <c r="BB20" i="1"/>
  <c r="BF19" i="1"/>
  <c r="BE19" i="1"/>
  <c r="BD19" i="1"/>
  <c r="BC19" i="1"/>
  <c r="BB19" i="1"/>
  <c r="BF18" i="1"/>
  <c r="BE18" i="1"/>
  <c r="BD18" i="1"/>
  <c r="BC18" i="1"/>
  <c r="BB18" i="1"/>
  <c r="BF17" i="1"/>
  <c r="BE17" i="1"/>
  <c r="BD17" i="1"/>
  <c r="BC17" i="1"/>
  <c r="BB17" i="1"/>
  <c r="BF16" i="1"/>
  <c r="BE16" i="1"/>
  <c r="BD16" i="1"/>
  <c r="BC16" i="1"/>
  <c r="BB16" i="1"/>
  <c r="BF15" i="1"/>
  <c r="BE15" i="1"/>
  <c r="BD15" i="1"/>
  <c r="BC15" i="1"/>
  <c r="BB15" i="1"/>
  <c r="BF14" i="1"/>
  <c r="BE14" i="1"/>
  <c r="BD14" i="1"/>
  <c r="BC14" i="1"/>
  <c r="BB14" i="1"/>
  <c r="BF13" i="1"/>
  <c r="BE13" i="1"/>
  <c r="BD13" i="1"/>
  <c r="BC13" i="1"/>
  <c r="BB13" i="1"/>
  <c r="BF12" i="1"/>
  <c r="BE12" i="1"/>
  <c r="BD12" i="1"/>
  <c r="BC12" i="1"/>
  <c r="BB12" i="1"/>
  <c r="BF11" i="1"/>
  <c r="BE11" i="1"/>
  <c r="BD11" i="1"/>
  <c r="BC11" i="1"/>
  <c r="BB11" i="1"/>
  <c r="BF10" i="1"/>
  <c r="BE10" i="1"/>
  <c r="BD10" i="1"/>
  <c r="BC10" i="1"/>
  <c r="BB10" i="1"/>
  <c r="BF9" i="1"/>
  <c r="BE9" i="1"/>
  <c r="BD9" i="1"/>
  <c r="BC9" i="1"/>
  <c r="BB9" i="1"/>
  <c r="BF8" i="1"/>
  <c r="BE8" i="1"/>
  <c r="BD8" i="1"/>
  <c r="BC8" i="1"/>
  <c r="BB8" i="1"/>
  <c r="BF7" i="1"/>
  <c r="BE7" i="1"/>
  <c r="BD7" i="1"/>
  <c r="BC7" i="1"/>
  <c r="BB7" i="1"/>
  <c r="BF6" i="1"/>
  <c r="BE6" i="1"/>
  <c r="BD6" i="1"/>
  <c r="BC6" i="1"/>
  <c r="BB6" i="1"/>
  <c r="BF5" i="1"/>
  <c r="BE5" i="1"/>
  <c r="BD5" i="1"/>
  <c r="BC5" i="1"/>
  <c r="BB5" i="1"/>
  <c r="BF4" i="1"/>
  <c r="BE4" i="1"/>
  <c r="BD4" i="1"/>
  <c r="BC4" i="1"/>
  <c r="BB4" i="1"/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4" i="1"/>
  <c r="AA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H71" i="1"/>
  <c r="H66" i="1"/>
  <c r="H67" i="1"/>
  <c r="H68" i="1"/>
  <c r="H70" i="1"/>
  <c r="H72" i="1"/>
  <c r="H73" i="1"/>
  <c r="H69" i="1"/>
  <c r="H65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4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4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76" i="1"/>
</calcChain>
</file>

<file path=xl/sharedStrings.xml><?xml version="1.0" encoding="utf-8"?>
<sst xmlns="http://schemas.openxmlformats.org/spreadsheetml/2006/main" count="208" uniqueCount="147">
  <si>
    <t>vorschlagnummer</t>
  </si>
  <si>
    <t>waschmittelkonzentration</t>
  </si>
  <si>
    <t>anzahl_spuelzyklen</t>
  </si>
  <si>
    <t>art_waschmittel</t>
  </si>
  <si>
    <t>timestamp</t>
  </si>
  <si>
    <t>oberflaechenspannung</t>
  </si>
  <si>
    <t>csbeq_mean</t>
  </si>
  <si>
    <t>csbeq_std</t>
  </si>
  <si>
    <t>csbeq_median</t>
  </si>
  <si>
    <t>csbeq_percentile25</t>
  </si>
  <si>
    <t>csbeq_percentile75</t>
  </si>
  <si>
    <t>truebung_mean</t>
  </si>
  <si>
    <t>truebung_std</t>
  </si>
  <si>
    <t>truebung_median</t>
  </si>
  <si>
    <t>truebung_percentile25</t>
  </si>
  <si>
    <t>truebung_percentile75</t>
  </si>
  <si>
    <t>fluss1_mean</t>
  </si>
  <si>
    <t>fluss1_std</t>
  </si>
  <si>
    <t>fluss1_median</t>
  </si>
  <si>
    <t>fluss1_percentile25</t>
  </si>
  <si>
    <t>fluss1_percentile75</t>
  </si>
  <si>
    <t>abs254_mean</t>
  </si>
  <si>
    <t>abs254_std</t>
  </si>
  <si>
    <t>abs254_median</t>
  </si>
  <si>
    <t>abs254_percentile25</t>
  </si>
  <si>
    <t>abs254_percentile75</t>
  </si>
  <si>
    <t>abs360_mean</t>
  </si>
  <si>
    <t>abs360_std</t>
  </si>
  <si>
    <t>abs360_median</t>
  </si>
  <si>
    <t>abs360_percentile25</t>
  </si>
  <si>
    <t>abs360_percentile75</t>
  </si>
  <si>
    <t>abs210_mean</t>
  </si>
  <si>
    <t>abs210_std</t>
  </si>
  <si>
    <t>abs210_median</t>
  </si>
  <si>
    <t>abs210_percentile25</t>
  </si>
  <si>
    <t>abs210_percentile75</t>
  </si>
  <si>
    <t>Waschen</t>
  </si>
  <si>
    <t>Temperatur</t>
  </si>
  <si>
    <t xml:space="preserve">Konzentration des Desinfektionsmittels </t>
  </si>
  <si>
    <t>Zeit</t>
  </si>
  <si>
    <t>°C</t>
  </si>
  <si>
    <t>(g/l)</t>
  </si>
  <si>
    <t>min</t>
  </si>
  <si>
    <t>32.5</t>
  </si>
  <si>
    <t>chlor_mean</t>
  </si>
  <si>
    <t>chlor_std</t>
  </si>
  <si>
    <t>chlor_median</t>
  </si>
  <si>
    <t>chlor_percentile25</t>
  </si>
  <si>
    <t>chlor_percentile75</t>
  </si>
  <si>
    <t>druck1_mean</t>
  </si>
  <si>
    <t>druck1_std</t>
  </si>
  <si>
    <t>druck1_median</t>
  </si>
  <si>
    <t>druck1_percentile25</t>
  </si>
  <si>
    <t>druck1_percentile75</t>
  </si>
  <si>
    <t>ph1_median</t>
  </si>
  <si>
    <t>ph1_percentile25</t>
  </si>
  <si>
    <t>ph1_std</t>
  </si>
  <si>
    <t>ph1_mean</t>
  </si>
  <si>
    <t>ph1_percentile75</t>
  </si>
  <si>
    <t>ph2_mean</t>
  </si>
  <si>
    <t>ph2_std</t>
  </si>
  <si>
    <t>ph2_median</t>
  </si>
  <si>
    <t>ph2_percentile25</t>
  </si>
  <si>
    <t>ph2_percentile75</t>
  </si>
  <si>
    <t>ph3_mean</t>
  </si>
  <si>
    <t>ph3_std</t>
  </si>
  <si>
    <t>ph3_median</t>
  </si>
  <si>
    <t>ph3_percentile25</t>
  </si>
  <si>
    <t>ph3_percentile75</t>
  </si>
  <si>
    <t>leitfaehigkeit1_std</t>
  </si>
  <si>
    <t>leitfaehigkeit1_median</t>
  </si>
  <si>
    <t>leitfaehigkeit1_percentile25</t>
  </si>
  <si>
    <t>leitfaehigkeit1_percentile75</t>
  </si>
  <si>
    <t>leitfaehigkeit2_mean</t>
  </si>
  <si>
    <t>leitfaehigkeit2_std</t>
  </si>
  <si>
    <t>leitfaehigkeit2_median</t>
  </si>
  <si>
    <t>leitfaehigkeit2_percentile25</t>
  </si>
  <si>
    <t>leitfaehigkeit2_percentile75</t>
  </si>
  <si>
    <t>leitfaehigkeit3_mean</t>
  </si>
  <si>
    <t>leitfaehigkeit3_std</t>
  </si>
  <si>
    <t>leitfaehigkeit3_median</t>
  </si>
  <si>
    <t>leitfaehigkeit3_percentile25</t>
  </si>
  <si>
    <t>leitfaehigkeit3_percentile75</t>
  </si>
  <si>
    <t>temperatur1_mean</t>
  </si>
  <si>
    <t>temperatur1_std</t>
  </si>
  <si>
    <t>temperatur1_median</t>
  </si>
  <si>
    <t>temperatur1_percentile25</t>
  </si>
  <si>
    <t>temperatur1_percentile75</t>
  </si>
  <si>
    <t>Feuchte_std</t>
  </si>
  <si>
    <t>Feuchte_median</t>
  </si>
  <si>
    <t>Feuchte_percentile25</t>
  </si>
  <si>
    <t>Feuchte_percentile75</t>
  </si>
  <si>
    <t>Silikat_mean</t>
  </si>
  <si>
    <t>Silikat_std</t>
  </si>
  <si>
    <t>Silikat_median</t>
  </si>
  <si>
    <t>Silikat_percentile25</t>
  </si>
  <si>
    <t>Silikat_percentile75</t>
  </si>
  <si>
    <t>uvenergie_mean</t>
  </si>
  <si>
    <t>uvenergie_std</t>
  </si>
  <si>
    <t>uvenergie_median</t>
  </si>
  <si>
    <t>uvenergie_percentile25</t>
  </si>
  <si>
    <t>uvenergie_percentile75</t>
  </si>
  <si>
    <t>Faktor</t>
  </si>
  <si>
    <t>Einwirkdauer</t>
  </si>
  <si>
    <t>Konzentration des Desinfektionsmittels</t>
  </si>
  <si>
    <t>Wirkstoffe</t>
  </si>
  <si>
    <t>Einheit</t>
  </si>
  <si>
    <t>%</t>
  </si>
  <si>
    <t>Aldehyde</t>
  </si>
  <si>
    <t>Einstrahldauer</t>
  </si>
  <si>
    <t>Einstrahlstärke</t>
  </si>
  <si>
    <t>J/m^2</t>
  </si>
  <si>
    <t>Bodenhöhe Unten</t>
  </si>
  <si>
    <t>Bodenhöhe Oben</t>
  </si>
  <si>
    <t>Bodenhöhe Mitte</t>
  </si>
  <si>
    <t>Zielwerte</t>
  </si>
  <si>
    <t>Prozess-
parameter</t>
  </si>
  <si>
    <t>DoE</t>
  </si>
  <si>
    <t>Ablagerung 
Rang</t>
  </si>
  <si>
    <t>Silikat</t>
  </si>
  <si>
    <t>Einlagedauer</t>
  </si>
  <si>
    <t>Wasserqualität Härte</t>
  </si>
  <si>
    <t>mg/l</t>
  </si>
  <si>
    <t>°dH</t>
  </si>
  <si>
    <t>0.5</t>
  </si>
  <si>
    <t>Initiale Schmutz- und Salzbelastung</t>
  </si>
  <si>
    <t>Filtrationszeit</t>
  </si>
  <si>
    <t>(mg/l)</t>
  </si>
  <si>
    <t>(min)</t>
  </si>
  <si>
    <t>Hoch</t>
  </si>
  <si>
    <t>niedrig</t>
  </si>
  <si>
    <t>mittel</t>
  </si>
  <si>
    <t>Feuchte_mean (Girbau, 350 g, 
6 min extract)https://bandctech.com/commercial-laundry-blog/2017/02/understanding-moisture-retention-in-your-commercial-laundry/</t>
  </si>
  <si>
    <t>GH/KH_mean</t>
  </si>
  <si>
    <t>GH/KH_std</t>
  </si>
  <si>
    <t>GH/KH_median</t>
  </si>
  <si>
    <t>GH/KH_percentile25</t>
  </si>
  <si>
    <t>GH/KH_percentile75</t>
  </si>
  <si>
    <t>leitfaehigkeit1_mean 
(Annahme Temperaturkompensation; Abschirmung durch Wäscheknäul</t>
  </si>
  <si>
    <t>Innoculum MiBi</t>
  </si>
  <si>
    <t>Isopropanol</t>
  </si>
  <si>
    <t>Microbac</t>
  </si>
  <si>
    <t>Chemsolute</t>
  </si>
  <si>
    <t>Ethanol</t>
  </si>
  <si>
    <t>antifect</t>
  </si>
  <si>
    <t>Red KBE Mikrobiologie 
[log 10 KBE Reduziert]</t>
  </si>
  <si>
    <t>Energieverbrauch 
(ausgehend von Favorit plus nach Norm in 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</si>
</sst>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2" fillId="0" borderId="0" xfId="0" applyFont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0" fillId="4" borderId="0" xfId="0" applyFill="1"/>
    <xf numFmtId="0" fontId="1" fillId="5" borderId="0" xfId="0" applyFont="1" applyFill="1" applyAlignment="1">
      <alignment horizontal="center" vertical="top"/>
    </xf>
    <xf numFmtId="0" fontId="0" fillId="5" borderId="0" xfId="0" applyFill="1"/>
    <xf numFmtId="0" fontId="2" fillId="5" borderId="0" xfId="0" applyFont="1" applyFill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0" fillId="6" borderId="0" xfId="0" applyFill="1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13"/>
  <sheetViews>
    <sheetView tabSelected="1" workbookViewId="0">
      <selection activeCell="DA4" sqref="DA4"/>
    </sheetView>
  </sheetViews>
  <sheetFormatPr baseColWidth="10" defaultColWidth="9.1796875" defaultRowHeight="14.5" x14ac:dyDescent="0.35"/>
  <cols>
    <col min="1" max="1" width="6.453125" style="14" customWidth="1"/>
    <col min="5" max="5" width="18.453125" customWidth="1"/>
    <col min="6" max="6" width="8.26953125" style="11" customWidth="1"/>
    <col min="7" max="7" width="10.81640625" bestFit="1" customWidth="1"/>
    <col min="8" max="8" width="20.08984375" bestFit="1" customWidth="1"/>
    <col min="9" max="9" width="14.7265625" bestFit="1" customWidth="1"/>
    <col min="10" max="10" width="12.6328125" bestFit="1" customWidth="1"/>
    <col min="11" max="11" width="16.36328125" bestFit="1" customWidth="1"/>
    <col min="12" max="13" width="20.453125" bestFit="1" customWidth="1"/>
    <col min="14" max="14" width="12.1796875" bestFit="1" customWidth="1"/>
    <col min="15" max="15" width="12" bestFit="1" customWidth="1"/>
    <col min="16" max="16" width="13.81640625" bestFit="1" customWidth="1"/>
    <col min="17" max="18" width="18.453125" bestFit="1" customWidth="1"/>
    <col min="19" max="19" width="15.1796875" bestFit="1" customWidth="1"/>
    <col min="20" max="20" width="12.81640625" bestFit="1" customWidth="1"/>
    <col min="21" max="21" width="17" bestFit="1" customWidth="1"/>
    <col min="22" max="23" width="21.54296875" bestFit="1" customWidth="1"/>
    <col min="24" max="25" width="12" bestFit="1" customWidth="1"/>
    <col min="26" max="26" width="13.1796875" bestFit="1" customWidth="1"/>
    <col min="27" max="28" width="17.7265625" bestFit="1" customWidth="1"/>
    <col min="29" max="29" width="24.26953125" bestFit="1" customWidth="1"/>
    <col min="30" max="30" width="12" bestFit="1" customWidth="1"/>
    <col min="31" max="31" width="15.81640625" bestFit="1" customWidth="1"/>
    <col min="32" max="33" width="20.453125" bestFit="1" customWidth="1"/>
    <col min="34" max="34" width="12.81640625" bestFit="1" customWidth="1"/>
    <col min="35" max="35" width="12" bestFit="1" customWidth="1"/>
    <col min="36" max="36" width="14.54296875" bestFit="1" customWidth="1"/>
    <col min="37" max="38" width="19.1796875" bestFit="1" customWidth="1"/>
    <col min="39" max="39" width="12.1796875" bestFit="1" customWidth="1"/>
    <col min="40" max="40" width="12" bestFit="1" customWidth="1"/>
    <col min="41" max="41" width="13.81640625" bestFit="1" customWidth="1"/>
    <col min="42" max="43" width="18.453125" bestFit="1" customWidth="1"/>
    <col min="44" max="46" width="12" bestFit="1" customWidth="1"/>
    <col min="47" max="48" width="16.54296875" bestFit="1" customWidth="1"/>
    <col min="49" max="51" width="12" bestFit="1" customWidth="1"/>
    <col min="52" max="53" width="16.54296875" bestFit="1" customWidth="1"/>
    <col min="54" max="56" width="12" bestFit="1" customWidth="1"/>
    <col min="57" max="58" width="16.54296875" bestFit="1" customWidth="1"/>
    <col min="59" max="59" width="22.1796875" bestFit="1" customWidth="1"/>
    <col min="60" max="60" width="17.81640625" bestFit="1" customWidth="1"/>
    <col min="61" max="61" width="22" bestFit="1" customWidth="1"/>
    <col min="62" max="63" width="26.54296875" bestFit="1" customWidth="1"/>
    <col min="64" max="64" width="20.1796875" bestFit="1" customWidth="1"/>
    <col min="65" max="65" width="17.81640625" bestFit="1" customWidth="1"/>
    <col min="66" max="66" width="22" bestFit="1" customWidth="1"/>
    <col min="67" max="68" width="26.54296875" bestFit="1" customWidth="1"/>
    <col min="69" max="69" width="20.1796875" bestFit="1" customWidth="1"/>
    <col min="70" max="70" width="17.81640625" bestFit="1" customWidth="1"/>
    <col min="71" max="71" width="22" bestFit="1" customWidth="1"/>
    <col min="72" max="73" width="26.54296875" bestFit="1" customWidth="1"/>
    <col min="74" max="74" width="18.26953125" bestFit="1" customWidth="1"/>
    <col min="75" max="75" width="15.81640625" bestFit="1" customWidth="1"/>
    <col min="76" max="76" width="20" bestFit="1" customWidth="1"/>
    <col min="77" max="78" width="24.54296875" bestFit="1" customWidth="1"/>
    <col min="79" max="79" width="12.453125" bestFit="1" customWidth="1"/>
    <col min="80" max="80" width="12" bestFit="1" customWidth="1"/>
    <col min="81" max="81" width="14.1796875" bestFit="1" customWidth="1"/>
    <col min="82" max="83" width="18.7265625" bestFit="1" customWidth="1"/>
    <col min="84" max="84" width="19.453125" customWidth="1"/>
    <col min="85" max="85" width="15.26953125" customWidth="1"/>
    <col min="86" max="86" width="15" customWidth="1"/>
    <col min="87" max="87" width="22.7265625" customWidth="1"/>
    <col min="88" max="88" width="19.81640625" customWidth="1"/>
    <col min="89" max="89" width="14.453125" customWidth="1"/>
    <col min="90" max="90" width="18.26953125" customWidth="1"/>
    <col min="91" max="91" width="18.453125" customWidth="1"/>
    <col min="92" max="92" width="24.81640625" customWidth="1"/>
    <col min="93" max="94" width="22.26953125" customWidth="1"/>
    <col min="95" max="95" width="21.54296875" customWidth="1"/>
    <col min="96" max="96" width="22.81640625" customWidth="1"/>
    <col min="97" max="97" width="18" customWidth="1"/>
    <col min="98" max="103" width="17.1796875" customWidth="1"/>
    <col min="104" max="104" width="18.7265625" style="9" customWidth="1"/>
    <col min="105" max="105" width="22" customWidth="1"/>
    <col min="106" max="106" width="55.453125" customWidth="1"/>
    <col min="107" max="107" width="14.7265625" customWidth="1"/>
    <col min="108" max="108" width="15.1796875" customWidth="1"/>
  </cols>
  <sheetData>
    <row r="1" spans="1:111" ht="116" x14ac:dyDescent="0.35">
      <c r="A1" s="14" t="s">
        <v>117</v>
      </c>
      <c r="B1" s="1" t="s">
        <v>0</v>
      </c>
      <c r="C1" s="1" t="s">
        <v>1</v>
      </c>
      <c r="D1" s="1" t="s">
        <v>2</v>
      </c>
      <c r="E1" s="1" t="s">
        <v>3</v>
      </c>
      <c r="F1" s="13" t="s">
        <v>116</v>
      </c>
      <c r="G1" s="1" t="s">
        <v>4</v>
      </c>
      <c r="H1" s="1" t="s">
        <v>5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5" t="s">
        <v>132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</v>
      </c>
      <c r="AN1" s="1" t="s">
        <v>17</v>
      </c>
      <c r="AO1" s="1" t="s">
        <v>18</v>
      </c>
      <c r="AP1" s="1" t="s">
        <v>19</v>
      </c>
      <c r="AQ1" s="1" t="s">
        <v>20</v>
      </c>
      <c r="AR1" s="1" t="s">
        <v>57</v>
      </c>
      <c r="AS1" s="1" t="s">
        <v>56</v>
      </c>
      <c r="AT1" s="1" t="s">
        <v>54</v>
      </c>
      <c r="AU1" s="1" t="s">
        <v>55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5" t="s">
        <v>138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  <c r="BX1" s="1" t="s">
        <v>85</v>
      </c>
      <c r="BY1" s="1" t="s">
        <v>86</v>
      </c>
      <c r="BZ1" s="1" t="s">
        <v>87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21</v>
      </c>
      <c r="CG1" s="1" t="s">
        <v>22</v>
      </c>
      <c r="CH1" s="1" t="s">
        <v>23</v>
      </c>
      <c r="CI1" s="1" t="s">
        <v>24</v>
      </c>
      <c r="CJ1" s="1" t="s">
        <v>25</v>
      </c>
      <c r="CK1" s="1" t="s">
        <v>26</v>
      </c>
      <c r="CL1" s="1" t="s">
        <v>27</v>
      </c>
      <c r="CM1" s="1" t="s">
        <v>28</v>
      </c>
      <c r="CN1" s="1" t="s">
        <v>29</v>
      </c>
      <c r="CO1" s="1" t="s">
        <v>30</v>
      </c>
      <c r="CP1" s="1" t="s">
        <v>31</v>
      </c>
      <c r="CQ1" s="1" t="s">
        <v>32</v>
      </c>
      <c r="CR1" s="1" t="s">
        <v>33</v>
      </c>
      <c r="CS1" s="1" t="s">
        <v>34</v>
      </c>
      <c r="CT1" s="1" t="s">
        <v>35</v>
      </c>
      <c r="CU1" s="1" t="s">
        <v>133</v>
      </c>
      <c r="CV1" s="1" t="s">
        <v>134</v>
      </c>
      <c r="CW1" s="1" t="s">
        <v>135</v>
      </c>
      <c r="CX1" s="1" t="s">
        <v>136</v>
      </c>
      <c r="CY1" s="1" t="s">
        <v>137</v>
      </c>
      <c r="CZ1" s="7" t="s">
        <v>115</v>
      </c>
      <c r="DA1" s="15" t="s">
        <v>145</v>
      </c>
      <c r="DB1" s="15" t="s">
        <v>146</v>
      </c>
      <c r="DC1" s="15" t="s">
        <v>118</v>
      </c>
      <c r="DD1" s="1" t="s">
        <v>139</v>
      </c>
      <c r="DE1" s="1"/>
      <c r="DF1" s="1"/>
      <c r="DG1" s="1"/>
    </row>
    <row r="2" spans="1:111" s="3" customFormat="1" x14ac:dyDescent="0.35">
      <c r="A2" s="14"/>
      <c r="B2" s="2" t="s">
        <v>36</v>
      </c>
      <c r="C2" s="2" t="s">
        <v>37</v>
      </c>
      <c r="D2" s="2" t="s">
        <v>38</v>
      </c>
      <c r="E2" s="2" t="s">
        <v>39</v>
      </c>
      <c r="F2" s="1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U2" s="2"/>
      <c r="CV2" s="2"/>
      <c r="CW2" s="2"/>
      <c r="CX2" s="2"/>
      <c r="CY2" s="2"/>
      <c r="CZ2" s="8"/>
      <c r="DA2" s="2"/>
      <c r="DB2" s="2"/>
      <c r="DC2" s="2"/>
      <c r="DD2" s="2"/>
      <c r="DE2" s="2"/>
      <c r="DF2" s="2"/>
      <c r="DG2" s="2"/>
    </row>
    <row r="3" spans="1:111" s="3" customFormat="1" x14ac:dyDescent="0.35">
      <c r="A3" s="14"/>
      <c r="C3" s="3" t="s">
        <v>40</v>
      </c>
      <c r="D3" s="3" t="s">
        <v>41</v>
      </c>
      <c r="E3" s="3" t="s">
        <v>42</v>
      </c>
      <c r="F3" s="11"/>
      <c r="G3" s="2"/>
      <c r="H3" s="2"/>
      <c r="I3" s="2"/>
      <c r="J3" s="2"/>
      <c r="K3" s="2"/>
      <c r="L3" s="2"/>
      <c r="M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U3" s="2"/>
      <c r="CV3" s="2"/>
      <c r="CW3" s="2"/>
      <c r="CX3" s="2"/>
      <c r="CY3" s="2"/>
      <c r="CZ3" s="8"/>
      <c r="DA3" s="2"/>
      <c r="DB3" s="2"/>
      <c r="DC3" s="2"/>
      <c r="DD3" s="2"/>
      <c r="DE3" s="2"/>
      <c r="DF3" s="2"/>
      <c r="DG3" s="2"/>
    </row>
    <row r="4" spans="1:111" x14ac:dyDescent="0.35">
      <c r="B4">
        <v>1</v>
      </c>
      <c r="C4">
        <v>55</v>
      </c>
      <c r="D4">
        <v>3</v>
      </c>
      <c r="E4">
        <v>5</v>
      </c>
      <c r="G4">
        <v>1634026603</v>
      </c>
      <c r="H4">
        <v>66.8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>
        <v>376.50429320789141</v>
      </c>
      <c r="O4">
        <v>4.5371674843826364</v>
      </c>
      <c r="P4">
        <v>375.96718258729487</v>
      </c>
      <c r="Q4">
        <v>374.64409353892933</v>
      </c>
      <c r="R4">
        <v>376.64790878691849</v>
      </c>
      <c r="S4">
        <v>73.860338787687979</v>
      </c>
      <c r="T4">
        <v>11.7284878637504</v>
      </c>
      <c r="U4">
        <v>76.081424434058846</v>
      </c>
      <c r="V4">
        <v>75.765259417935795</v>
      </c>
      <c r="W4">
        <v>76.435619704647323</v>
      </c>
      <c r="X4" s="4">
        <v>1.46</v>
      </c>
      <c r="Y4" s="16">
        <v>1.4E-2</v>
      </c>
      <c r="Z4" s="4">
        <v>1.49</v>
      </c>
      <c r="AA4" s="4">
        <f>X4-Y4</f>
        <v>1.446</v>
      </c>
      <c r="AB4" s="4">
        <f>X4+Y4</f>
        <v>1.474</v>
      </c>
      <c r="AC4">
        <v>54</v>
      </c>
      <c r="AD4" s="16">
        <v>1.4E-2</v>
      </c>
      <c r="AE4">
        <v>55</v>
      </c>
      <c r="AF4" s="16">
        <f>AC4-AD4</f>
        <v>53.985999999999997</v>
      </c>
      <c r="AG4" s="16">
        <f>AC4+AD4</f>
        <v>54.014000000000003</v>
      </c>
      <c r="AH4">
        <v>0.12891955073545089</v>
      </c>
      <c r="AI4">
        <v>1.251877668766692E-3</v>
      </c>
      <c r="AJ4">
        <v>0.12892367535045629</v>
      </c>
      <c r="AK4">
        <v>0.12806439681208601</v>
      </c>
      <c r="AL4">
        <v>0.12976486383061209</v>
      </c>
      <c r="AM4">
        <v>0.64648945264624536</v>
      </c>
      <c r="AN4">
        <v>1.307897574847673E-2</v>
      </c>
      <c r="AO4">
        <v>0.64640254898377569</v>
      </c>
      <c r="AP4">
        <v>0.63623755943774829</v>
      </c>
      <c r="AQ4">
        <v>0.6572483845838496</v>
      </c>
      <c r="AR4">
        <v>7.2278931064512699</v>
      </c>
      <c r="AS4">
        <v>1.611226811416562E-2</v>
      </c>
      <c r="AT4">
        <v>7.2315500997823703</v>
      </c>
      <c r="AU4">
        <v>7.2247119519349896</v>
      </c>
      <c r="AV4">
        <v>7.2359016485003602</v>
      </c>
      <c r="AW4">
        <v>6.7983769131792</v>
      </c>
      <c r="AX4">
        <v>5.4120432755307153E-2</v>
      </c>
      <c r="AY4">
        <v>6.8053345880938396</v>
      </c>
      <c r="AZ4">
        <v>6.7797261017348598</v>
      </c>
      <c r="BA4">
        <v>6.8366185023565302</v>
      </c>
      <c r="BB4">
        <f>AW4+(AW4*0.01)</f>
        <v>6.8663606823109919</v>
      </c>
      <c r="BC4">
        <f t="shared" ref="BC4:BC30" si="0">AX4+(AX4*0.01)</f>
        <v>5.4661637082860225E-2</v>
      </c>
      <c r="BD4">
        <f t="shared" ref="BD4:BD30" si="1">AY4+(AY4*0.01)</f>
        <v>6.8733879339747777</v>
      </c>
      <c r="BE4">
        <f t="shared" ref="BE4:BE30" si="2">AZ4+(AZ4*0.01)</f>
        <v>6.8475233627522085</v>
      </c>
      <c r="BF4">
        <f t="shared" ref="BF4:BF30" si="3">BA4+(BA4*0.01)</f>
        <v>6.9049846873800957</v>
      </c>
      <c r="BG4">
        <v>1653.0794723847</v>
      </c>
      <c r="BH4">
        <v>13.59261229856183</v>
      </c>
      <c r="BI4">
        <v>1652.860836050942</v>
      </c>
      <c r="BJ4">
        <v>1644.609284713651</v>
      </c>
      <c r="BK4">
        <v>1662.11967685482</v>
      </c>
      <c r="BL4">
        <v>1907.2029283847</v>
      </c>
      <c r="BM4">
        <v>14.716068298561829</v>
      </c>
      <c r="BN4">
        <v>1908.984292050942</v>
      </c>
      <c r="BO4">
        <v>1900.7327407136511</v>
      </c>
      <c r="BP4">
        <v>1918.24313285482</v>
      </c>
      <c r="BQ4">
        <v>1954.3140323847001</v>
      </c>
      <c r="BR4">
        <v>14.82717229856183</v>
      </c>
      <c r="BS4">
        <v>1956.0953960509419</v>
      </c>
      <c r="BT4">
        <v>1945.8438447136509</v>
      </c>
      <c r="BU4">
        <v>1963.3542368548201</v>
      </c>
      <c r="BV4">
        <v>55</v>
      </c>
      <c r="BW4">
        <v>0.2</v>
      </c>
      <c r="BX4">
        <f>BV4+1</f>
        <v>56</v>
      </c>
      <c r="BY4">
        <f>BV4-2</f>
        <v>53</v>
      </c>
      <c r="BZ4">
        <f>BV4+2</f>
        <v>57</v>
      </c>
      <c r="CA4">
        <v>0.30140394378044399</v>
      </c>
      <c r="CB4">
        <v>4.5765032063365736E-4</v>
      </c>
      <c r="CC4">
        <v>0.30140071166070131</v>
      </c>
      <c r="CD4">
        <v>0.30110629619900181</v>
      </c>
      <c r="CE4">
        <v>0.30170404879935009</v>
      </c>
      <c r="CF4">
        <v>0.34389698435140748</v>
      </c>
      <c r="CG4">
        <v>2.9396166198533318E-3</v>
      </c>
      <c r="CH4">
        <v>0.3432593758161484</v>
      </c>
      <c r="CI4">
        <v>0.34185656311292179</v>
      </c>
      <c r="CJ4">
        <v>0.34469460269654262</v>
      </c>
      <c r="CK4">
        <v>0.15271059133602319</v>
      </c>
      <c r="CL4">
        <v>2.307970335524814E-3</v>
      </c>
      <c r="CM4">
        <v>0.15213756600144271</v>
      </c>
      <c r="CN4">
        <v>0.1507856278067565</v>
      </c>
      <c r="CO4">
        <v>0.1542908528729218</v>
      </c>
      <c r="CP4">
        <v>1.453017512004428</v>
      </c>
      <c r="CQ4">
        <v>1.10752239547302E-2</v>
      </c>
      <c r="CR4">
        <v>1.44966350035863</v>
      </c>
      <c r="CS4">
        <v>1.4489539787557071</v>
      </c>
      <c r="CT4">
        <v>1.453886864883051</v>
      </c>
      <c r="CU4">
        <v>0</v>
      </c>
      <c r="CV4">
        <f>CU4*0.01</f>
        <v>0</v>
      </c>
      <c r="CW4">
        <v>1</v>
      </c>
      <c r="CX4">
        <v>1</v>
      </c>
      <c r="CY4">
        <v>2</v>
      </c>
      <c r="CZ4" s="8"/>
      <c r="DA4">
        <f>DD$4-1.08</f>
        <v>6.13</v>
      </c>
      <c r="DB4">
        <v>0.3</v>
      </c>
      <c r="DC4" t="e">
        <f>NA()</f>
        <v>#N/A</v>
      </c>
      <c r="DD4">
        <v>7.21</v>
      </c>
    </row>
    <row r="5" spans="1:111" x14ac:dyDescent="0.35">
      <c r="B5">
        <v>2</v>
      </c>
      <c r="C5">
        <v>55</v>
      </c>
      <c r="D5">
        <v>1.6</v>
      </c>
      <c r="E5">
        <v>60</v>
      </c>
      <c r="G5">
        <v>1634026635</v>
      </c>
      <c r="H5">
        <v>66.2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>
        <v>35.202264982726149</v>
      </c>
      <c r="O5">
        <v>1.0209762781695539</v>
      </c>
      <c r="P5">
        <v>35.36103874923657</v>
      </c>
      <c r="Q5">
        <v>34.947072755086083</v>
      </c>
      <c r="R5">
        <v>35.712999062218643</v>
      </c>
      <c r="S5">
        <v>13.569320606794159</v>
      </c>
      <c r="T5">
        <v>0.21483382793237571</v>
      </c>
      <c r="U5">
        <v>13.546155280626211</v>
      </c>
      <c r="V5">
        <v>13.423225186915371</v>
      </c>
      <c r="W5">
        <v>13.70526546921414</v>
      </c>
      <c r="X5" s="4">
        <v>0.42</v>
      </c>
      <c r="Y5" s="16">
        <v>1.6666666666667E-2</v>
      </c>
      <c r="Z5" s="4">
        <v>0.41</v>
      </c>
      <c r="AA5" s="4">
        <f t="shared" ref="AA5:AA30" si="4">X5-Y5</f>
        <v>0.40333333333333299</v>
      </c>
      <c r="AB5" s="4">
        <f t="shared" ref="AB5:AB30" si="5">X5+Y5</f>
        <v>0.43666666666666698</v>
      </c>
      <c r="AC5">
        <v>48</v>
      </c>
      <c r="AD5" s="16">
        <v>1.6666666666667E-2</v>
      </c>
      <c r="AE5">
        <v>49</v>
      </c>
      <c r="AF5" s="16">
        <f t="shared" ref="AF5:AF30" si="6">AC5-AD5</f>
        <v>47.983333333333334</v>
      </c>
      <c r="AG5" s="16">
        <f t="shared" ref="AG5:AG30" si="7">AC5+AD5</f>
        <v>48.016666666666666</v>
      </c>
      <c r="AH5">
        <v>0.13184305207741639</v>
      </c>
      <c r="AI5">
        <v>3.0823735504848181E-3</v>
      </c>
      <c r="AJ5">
        <v>0.13212109614713149</v>
      </c>
      <c r="AK5">
        <v>0.12958170184166201</v>
      </c>
      <c r="AL5">
        <v>0.13428738261550621</v>
      </c>
      <c r="AM5">
        <v>0.64314353611962516</v>
      </c>
      <c r="AN5">
        <v>2.517612252802778E-2</v>
      </c>
      <c r="AO5">
        <v>0.64342590587372195</v>
      </c>
      <c r="AP5">
        <v>0.62117097712458924</v>
      </c>
      <c r="AQ5">
        <v>0.66523105156023954</v>
      </c>
      <c r="AR5">
        <v>8.9387848194511292</v>
      </c>
      <c r="AS5">
        <v>2.7988820676216261E-2</v>
      </c>
      <c r="AT5">
        <v>8.94402268603198</v>
      </c>
      <c r="AU5">
        <v>8.9224261046699205</v>
      </c>
      <c r="AV5">
        <v>8.9613051325374506</v>
      </c>
      <c r="AW5">
        <v>9.8541881889355096</v>
      </c>
      <c r="AX5">
        <v>8.7434170516227441E-3</v>
      </c>
      <c r="AY5">
        <v>9.8578602147437699</v>
      </c>
      <c r="AZ5">
        <v>9.8438876037030703</v>
      </c>
      <c r="BA5">
        <v>9.86097994915845</v>
      </c>
      <c r="BB5">
        <f t="shared" ref="BB5:BB30" si="8">AW5+(AW5*0.01)</f>
        <v>9.9527300708248649</v>
      </c>
      <c r="BC5">
        <f t="shared" si="0"/>
        <v>8.8308512221389711E-3</v>
      </c>
      <c r="BD5">
        <f t="shared" si="1"/>
        <v>9.9564388168912075</v>
      </c>
      <c r="BE5">
        <f t="shared" si="2"/>
        <v>9.9423264797401014</v>
      </c>
      <c r="BF5">
        <f t="shared" si="3"/>
        <v>9.9595897486500338</v>
      </c>
      <c r="BG5">
        <v>561.75024262349086</v>
      </c>
      <c r="BH5">
        <v>10.08791303185594</v>
      </c>
      <c r="BI5">
        <v>561.64265304380069</v>
      </c>
      <c r="BJ5">
        <v>554.50530269923252</v>
      </c>
      <c r="BK5">
        <v>569.08424616802267</v>
      </c>
      <c r="BL5">
        <v>815.8736986234909</v>
      </c>
      <c r="BM5">
        <v>11.211369031855941</v>
      </c>
      <c r="BN5">
        <v>817.76610904380072</v>
      </c>
      <c r="BO5">
        <v>810.62875869923255</v>
      </c>
      <c r="BP5">
        <v>825.20770216802271</v>
      </c>
      <c r="BQ5">
        <v>862.98480262349085</v>
      </c>
      <c r="BR5">
        <v>11.322473031855941</v>
      </c>
      <c r="BS5">
        <v>864.87721304380068</v>
      </c>
      <c r="BT5">
        <v>855.7398626992325</v>
      </c>
      <c r="BU5">
        <v>870.31880616802266</v>
      </c>
      <c r="BV5">
        <v>56</v>
      </c>
      <c r="BW5">
        <v>0.9</v>
      </c>
      <c r="BX5">
        <f t="shared" ref="BX5:BX30" si="9">BV5+1</f>
        <v>57</v>
      </c>
      <c r="BY5">
        <f t="shared" ref="BY5:BY30" si="10">BV5-2</f>
        <v>54</v>
      </c>
      <c r="BZ5">
        <f t="shared" ref="BZ5:BZ30" si="11">BV5+2</f>
        <v>58</v>
      </c>
      <c r="CA5">
        <v>0.50140394378044395</v>
      </c>
      <c r="CB5">
        <v>9.768703206336569E-4</v>
      </c>
      <c r="CC5">
        <v>0.50140071166070099</v>
      </c>
      <c r="CD5">
        <v>0.50110629619900204</v>
      </c>
      <c r="CE5">
        <v>0.50170404879935004</v>
      </c>
      <c r="CF5">
        <v>7.8264993250661274E-2</v>
      </c>
      <c r="CG5">
        <v>2.0928778393295971E-3</v>
      </c>
      <c r="CH5">
        <v>7.779134080387734E-2</v>
      </c>
      <c r="CI5">
        <v>7.6688811744428986E-2</v>
      </c>
      <c r="CJ5">
        <v>7.9592123280042504E-2</v>
      </c>
      <c r="CK5">
        <v>4.6023053532314583E-2</v>
      </c>
      <c r="CL5">
        <v>2.3529550600036001E-3</v>
      </c>
      <c r="CM5">
        <v>4.6048951922504147E-2</v>
      </c>
      <c r="CN5">
        <v>4.4545298913055649E-2</v>
      </c>
      <c r="CO5">
        <v>4.7746639216453071E-2</v>
      </c>
      <c r="CP5">
        <v>0.19099307035088139</v>
      </c>
      <c r="CQ5">
        <v>3.932886912576288E-3</v>
      </c>
      <c r="CR5">
        <v>0.19158193377213709</v>
      </c>
      <c r="CS5">
        <v>0.18956415524416201</v>
      </c>
      <c r="CT5">
        <v>0.1931990378737288</v>
      </c>
      <c r="CU5">
        <v>2</v>
      </c>
      <c r="CV5">
        <f t="shared" ref="CV5:CV30" si="12">CU5*0.01</f>
        <v>0.02</v>
      </c>
      <c r="CW5">
        <v>3</v>
      </c>
      <c r="CX5">
        <v>3</v>
      </c>
      <c r="CY5">
        <v>4</v>
      </c>
      <c r="CZ5" s="8"/>
      <c r="DA5">
        <f>DD$4-3.26</f>
        <v>3.95</v>
      </c>
      <c r="DB5">
        <v>3.3</v>
      </c>
      <c r="DC5" t="e">
        <f>NA()</f>
        <v>#N/A</v>
      </c>
    </row>
    <row r="6" spans="1:111" x14ac:dyDescent="0.35">
      <c r="B6">
        <v>3</v>
      </c>
      <c r="C6">
        <v>55</v>
      </c>
      <c r="D6">
        <v>3</v>
      </c>
      <c r="E6" t="s">
        <v>43</v>
      </c>
      <c r="G6">
        <v>1634026671</v>
      </c>
      <c r="H6">
        <v>66.5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>
        <v>430.22333551993592</v>
      </c>
      <c r="O6">
        <v>47.348778925584547</v>
      </c>
      <c r="P6">
        <v>441.80315264259349</v>
      </c>
      <c r="Q6">
        <v>439.73777623468209</v>
      </c>
      <c r="R6">
        <v>442.31748936621818</v>
      </c>
      <c r="S6">
        <v>190.67860198901801</v>
      </c>
      <c r="T6">
        <v>7.655426766371586</v>
      </c>
      <c r="U6">
        <v>198.690284616052</v>
      </c>
      <c r="V6">
        <v>193.78519216118599</v>
      </c>
      <c r="W6">
        <v>198.14093016716899</v>
      </c>
      <c r="X6" s="4">
        <v>1.85</v>
      </c>
      <c r="Y6" s="16">
        <v>1.6666666666666701E-2</v>
      </c>
      <c r="Z6" s="4">
        <v>1.84</v>
      </c>
      <c r="AA6" s="4">
        <f t="shared" si="4"/>
        <v>1.8333333333333335</v>
      </c>
      <c r="AB6" s="4">
        <f t="shared" si="5"/>
        <v>1.8666666666666667</v>
      </c>
      <c r="AC6">
        <v>47</v>
      </c>
      <c r="AD6" s="16">
        <v>1.6666666666666701E-2</v>
      </c>
      <c r="AE6">
        <v>48</v>
      </c>
      <c r="AF6" s="16">
        <f t="shared" si="6"/>
        <v>46.983333333333334</v>
      </c>
      <c r="AG6" s="16">
        <f t="shared" si="7"/>
        <v>47.016666666666666</v>
      </c>
      <c r="AH6">
        <v>0.12549890259151669</v>
      </c>
      <c r="AI6">
        <v>2.225637486464821E-3</v>
      </c>
      <c r="AJ6">
        <v>0.1256448492836619</v>
      </c>
      <c r="AK6">
        <v>0.12412076049232811</v>
      </c>
      <c r="AL6">
        <v>0.1271056228277517</v>
      </c>
      <c r="AM6">
        <v>0.65758400211258905</v>
      </c>
      <c r="AN6">
        <v>1.3979562220998771E-2</v>
      </c>
      <c r="AO6">
        <v>0.65760031921720696</v>
      </c>
      <c r="AP6">
        <v>0.64484680066018474</v>
      </c>
      <c r="AQ6">
        <v>0.66953896191251627</v>
      </c>
      <c r="AR6">
        <v>7.1963472498306604</v>
      </c>
      <c r="AS6">
        <v>1.346885911028271E-2</v>
      </c>
      <c r="AT6">
        <v>7.1941877969558101</v>
      </c>
      <c r="AU6">
        <v>7.1882619783873896</v>
      </c>
      <c r="AV6">
        <v>7.20397014654871</v>
      </c>
      <c r="AW6">
        <v>6.76077543953466</v>
      </c>
      <c r="AX6">
        <v>1.3577659354109369E-2</v>
      </c>
      <c r="AY6">
        <v>6.76505403430314</v>
      </c>
      <c r="AZ6">
        <v>6.75822452958172</v>
      </c>
      <c r="BA6">
        <v>6.7677248225150297</v>
      </c>
      <c r="BB6">
        <f t="shared" si="8"/>
        <v>6.8283831939300068</v>
      </c>
      <c r="BC6">
        <f t="shared" si="0"/>
        <v>1.3713435947650463E-2</v>
      </c>
      <c r="BD6">
        <f t="shared" si="1"/>
        <v>6.8327045746461712</v>
      </c>
      <c r="BE6">
        <f t="shared" si="2"/>
        <v>6.8258067748775373</v>
      </c>
      <c r="BF6">
        <f t="shared" si="3"/>
        <v>6.8354020707401801</v>
      </c>
      <c r="BG6">
        <v>2078.6805806352231</v>
      </c>
      <c r="BH6">
        <v>20.46565398058425</v>
      </c>
      <c r="BI6">
        <v>2073.6860576218419</v>
      </c>
      <c r="BJ6">
        <v>2064.4272076370312</v>
      </c>
      <c r="BK6">
        <v>2092.3599904218058</v>
      </c>
      <c r="BL6">
        <v>2332.8040366352229</v>
      </c>
      <c r="BM6">
        <v>21.589109980584251</v>
      </c>
      <c r="BN6">
        <v>2329.8095136218417</v>
      </c>
      <c r="BO6">
        <v>2320.550663637031</v>
      </c>
      <c r="BP6">
        <v>2348.4834464218056</v>
      </c>
      <c r="BQ6">
        <v>2379.915140635223</v>
      </c>
      <c r="BR6">
        <v>21.700213980584252</v>
      </c>
      <c r="BS6">
        <v>2376.9206176218418</v>
      </c>
      <c r="BT6">
        <v>2365.6617676370311</v>
      </c>
      <c r="BU6">
        <v>2393.5945504218057</v>
      </c>
      <c r="BV6">
        <v>54</v>
      </c>
      <c r="BW6">
        <v>0.6</v>
      </c>
      <c r="BX6">
        <f t="shared" si="9"/>
        <v>55</v>
      </c>
      <c r="BY6">
        <f t="shared" si="10"/>
        <v>52</v>
      </c>
      <c r="BZ6">
        <f t="shared" si="11"/>
        <v>56</v>
      </c>
      <c r="CA6">
        <v>0.50147917288359234</v>
      </c>
      <c r="CB6">
        <v>4.3465514143472368E-4</v>
      </c>
      <c r="CC6">
        <v>0.50147208510460417</v>
      </c>
      <c r="CD6">
        <v>0.50120443468408982</v>
      </c>
      <c r="CE6">
        <v>0.50175757888383377</v>
      </c>
      <c r="CF6">
        <v>0.31152047258042048</v>
      </c>
      <c r="CG6">
        <v>1.8959304449513131E-2</v>
      </c>
      <c r="CH6">
        <v>0.31504015423116227</v>
      </c>
      <c r="CI6">
        <v>0.31229980809769448</v>
      </c>
      <c r="CJ6">
        <v>0.31746941463807438</v>
      </c>
      <c r="CK6">
        <v>0.11196155761028009</v>
      </c>
      <c r="CL6">
        <v>4.3797115247574429E-3</v>
      </c>
      <c r="CM6">
        <v>0.11278955252579941</v>
      </c>
      <c r="CN6">
        <v>0.1098700332270228</v>
      </c>
      <c r="CO6">
        <v>0.1143981018911347</v>
      </c>
      <c r="CP6">
        <v>1.483003617374095</v>
      </c>
      <c r="CQ6">
        <v>0.14452854788228661</v>
      </c>
      <c r="CR6">
        <v>1.5150115642871931</v>
      </c>
      <c r="CS6">
        <v>1.507145138800174</v>
      </c>
      <c r="CT6">
        <v>1.5208525199771421</v>
      </c>
      <c r="CU6">
        <v>4</v>
      </c>
      <c r="CV6">
        <f t="shared" si="12"/>
        <v>0.04</v>
      </c>
      <c r="CW6">
        <v>5</v>
      </c>
      <c r="CX6">
        <v>5</v>
      </c>
      <c r="CY6">
        <v>6</v>
      </c>
      <c r="CZ6" s="8"/>
      <c r="DA6">
        <f>DD$4-0.88</f>
        <v>6.33</v>
      </c>
      <c r="DB6">
        <v>1.5</v>
      </c>
      <c r="DC6" t="e">
        <f>NA()</f>
        <v>#N/A</v>
      </c>
    </row>
    <row r="7" spans="1:111" x14ac:dyDescent="0.35">
      <c r="B7">
        <v>4</v>
      </c>
      <c r="C7">
        <v>40</v>
      </c>
      <c r="D7">
        <v>2</v>
      </c>
      <c r="E7">
        <v>5</v>
      </c>
      <c r="G7">
        <v>1634026691</v>
      </c>
      <c r="H7">
        <v>69.099999999999994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>
        <v>51.775322793251448</v>
      </c>
      <c r="O7">
        <v>0.55934722202282727</v>
      </c>
      <c r="P7">
        <v>51.782285572357409</v>
      </c>
      <c r="Q7">
        <v>51.292485235495178</v>
      </c>
      <c r="R7">
        <v>52.137368513285423</v>
      </c>
      <c r="S7">
        <v>15.65589793979802</v>
      </c>
      <c r="T7">
        <v>0.29447005894726941</v>
      </c>
      <c r="U7">
        <v>15.629799847462779</v>
      </c>
      <c r="V7">
        <v>15.45424415613577</v>
      </c>
      <c r="W7">
        <v>15.836807554124601</v>
      </c>
      <c r="X7" s="4">
        <v>1.21</v>
      </c>
      <c r="Y7" s="16">
        <v>1.7999999999999999E-2</v>
      </c>
      <c r="Z7" s="4">
        <v>1.23</v>
      </c>
      <c r="AA7" s="4">
        <f t="shared" si="4"/>
        <v>1.1919999999999999</v>
      </c>
      <c r="AB7" s="4">
        <f t="shared" si="5"/>
        <v>1.228</v>
      </c>
      <c r="AC7">
        <v>44</v>
      </c>
      <c r="AD7" s="16">
        <v>1.7999999999999999E-2</v>
      </c>
      <c r="AE7">
        <v>45</v>
      </c>
      <c r="AF7" s="16">
        <f t="shared" si="6"/>
        <v>43.981999999999999</v>
      </c>
      <c r="AG7" s="16">
        <f t="shared" si="7"/>
        <v>44.018000000000001</v>
      </c>
      <c r="AH7">
        <v>0.1127129670828074</v>
      </c>
      <c r="AI7">
        <v>2.4609460178989522E-3</v>
      </c>
      <c r="AJ7">
        <v>0.1127963738154962</v>
      </c>
      <c r="AK7">
        <v>0.11095118622652041</v>
      </c>
      <c r="AL7">
        <v>0.1146325163561399</v>
      </c>
      <c r="AM7">
        <v>0.65746506229833823</v>
      </c>
      <c r="AN7">
        <v>2.5576458693293089E-2</v>
      </c>
      <c r="AO7">
        <v>0.65739803904307603</v>
      </c>
      <c r="AP7">
        <v>0.63531167544527012</v>
      </c>
      <c r="AQ7">
        <v>0.67969161914375387</v>
      </c>
      <c r="AR7">
        <v>8.3256329478672662</v>
      </c>
      <c r="AS7">
        <v>1.8408142166683541E-2</v>
      </c>
      <c r="AT7">
        <v>8.3308644276093009</v>
      </c>
      <c r="AU7">
        <v>8.3155764429704586</v>
      </c>
      <c r="AV7">
        <v>8.3371269757464646</v>
      </c>
      <c r="AW7">
        <v>7.4910807160642667</v>
      </c>
      <c r="AX7">
        <v>4.3868524211321001E-2</v>
      </c>
      <c r="AY7">
        <v>7.4866590075123396</v>
      </c>
      <c r="AZ7">
        <v>7.477719932452664</v>
      </c>
      <c r="BA7">
        <v>7.4944324918281211</v>
      </c>
      <c r="BB7">
        <f t="shared" si="8"/>
        <v>7.5659915232249091</v>
      </c>
      <c r="BC7">
        <f t="shared" si="0"/>
        <v>4.4307209453434214E-2</v>
      </c>
      <c r="BD7">
        <f t="shared" si="1"/>
        <v>7.5615255975874627</v>
      </c>
      <c r="BE7">
        <f t="shared" si="2"/>
        <v>7.5524971317771907</v>
      </c>
      <c r="BF7">
        <f t="shared" si="3"/>
        <v>7.5693768167464022</v>
      </c>
      <c r="BG7">
        <v>1227.808479590467</v>
      </c>
      <c r="BH7">
        <v>19.855162701669279</v>
      </c>
      <c r="BI7">
        <v>1232.184013063775</v>
      </c>
      <c r="BJ7">
        <v>1213.4217199692091</v>
      </c>
      <c r="BK7">
        <v>1243.350527774546</v>
      </c>
      <c r="BL7">
        <v>1481.931935590467</v>
      </c>
      <c r="BM7">
        <v>20.97861870166928</v>
      </c>
      <c r="BN7">
        <v>1488.307469063775</v>
      </c>
      <c r="BO7">
        <v>1469.5451759692091</v>
      </c>
      <c r="BP7">
        <v>1499.473983774546</v>
      </c>
      <c r="BQ7">
        <v>1529.0430395904668</v>
      </c>
      <c r="BR7">
        <v>21.089722701669281</v>
      </c>
      <c r="BS7">
        <v>1535.4185730637751</v>
      </c>
      <c r="BT7">
        <v>1514.6562799692092</v>
      </c>
      <c r="BU7">
        <v>1544.5850877745461</v>
      </c>
      <c r="BV7">
        <v>42</v>
      </c>
      <c r="BW7">
        <v>1.8</v>
      </c>
      <c r="BX7">
        <f t="shared" si="9"/>
        <v>43</v>
      </c>
      <c r="BY7">
        <f t="shared" si="10"/>
        <v>40</v>
      </c>
      <c r="BZ7">
        <f t="shared" si="11"/>
        <v>44</v>
      </c>
      <c r="CA7">
        <v>0.30158613316423472</v>
      </c>
      <c r="CB7">
        <v>3.7841981677556711E-4</v>
      </c>
      <c r="CC7">
        <v>0.30159698863368356</v>
      </c>
      <c r="CD7">
        <v>0.3013471815745305</v>
      </c>
      <c r="CE7">
        <v>1.6702548367589429</v>
      </c>
      <c r="CF7">
        <v>0.11807381252618079</v>
      </c>
      <c r="CG7">
        <v>1.7414585140775351E-3</v>
      </c>
      <c r="CH7">
        <v>0.1179253855528732</v>
      </c>
      <c r="CI7">
        <v>0.11688723415512139</v>
      </c>
      <c r="CJ7">
        <v>0.119068882765528</v>
      </c>
      <c r="CK7">
        <v>6.6336337813383578E-2</v>
      </c>
      <c r="CL7">
        <v>1.9901598625228761E-3</v>
      </c>
      <c r="CM7">
        <v>6.6190700655685997E-2</v>
      </c>
      <c r="CN7">
        <v>6.5108430489427993E-2</v>
      </c>
      <c r="CO7">
        <v>6.753768583249814E-2</v>
      </c>
      <c r="CP7">
        <v>0.2514208669281936</v>
      </c>
      <c r="CQ7">
        <v>2.2188053722330329E-3</v>
      </c>
      <c r="CR7">
        <v>0.25124462621122418</v>
      </c>
      <c r="CS7">
        <v>0.24994986180975959</v>
      </c>
      <c r="CT7">
        <v>0.25315165753343488</v>
      </c>
      <c r="CU7">
        <v>3</v>
      </c>
      <c r="CV7">
        <f t="shared" si="12"/>
        <v>0.03</v>
      </c>
      <c r="CW7">
        <v>4</v>
      </c>
      <c r="CX7">
        <v>4</v>
      </c>
      <c r="CY7">
        <v>5</v>
      </c>
      <c r="CZ7" s="8"/>
      <c r="DA7">
        <f>DD$4-2.38</f>
        <v>4.83</v>
      </c>
      <c r="DB7">
        <v>0.2</v>
      </c>
      <c r="DC7" t="e">
        <f>NA()</f>
        <v>#N/A</v>
      </c>
    </row>
    <row r="8" spans="1:111" x14ac:dyDescent="0.35">
      <c r="B8">
        <v>5</v>
      </c>
      <c r="C8">
        <v>70</v>
      </c>
      <c r="D8">
        <v>2</v>
      </c>
      <c r="E8">
        <v>60</v>
      </c>
      <c r="G8">
        <v>1634650802</v>
      </c>
      <c r="H8">
        <v>62.8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>
        <v>343.26640710478881</v>
      </c>
      <c r="O8">
        <v>5.2611739646876314</v>
      </c>
      <c r="P8">
        <v>342.01385029484692</v>
      </c>
      <c r="Q8">
        <v>340.85670536942359</v>
      </c>
      <c r="R8">
        <v>343.43150897578539</v>
      </c>
      <c r="S8">
        <v>18.773334030090531</v>
      </c>
      <c r="T8">
        <v>0.24411803209806049</v>
      </c>
      <c r="U8">
        <v>18.7392324605776</v>
      </c>
      <c r="V8">
        <v>18.602529251844398</v>
      </c>
      <c r="W8">
        <v>18.911293492110129</v>
      </c>
      <c r="X8" s="4">
        <v>0.81</v>
      </c>
      <c r="Y8" s="16">
        <v>0.01</v>
      </c>
      <c r="Z8" s="4">
        <v>0.83</v>
      </c>
      <c r="AA8" s="4">
        <f t="shared" si="4"/>
        <v>0.8</v>
      </c>
      <c r="AB8" s="4">
        <f t="shared" si="5"/>
        <v>0.82000000000000006</v>
      </c>
      <c r="AC8">
        <v>58</v>
      </c>
      <c r="AD8" s="16">
        <v>0.01</v>
      </c>
      <c r="AE8">
        <v>57</v>
      </c>
      <c r="AF8" s="16">
        <f t="shared" si="6"/>
        <v>57.99</v>
      </c>
      <c r="AG8" s="16">
        <f t="shared" si="7"/>
        <v>58.01</v>
      </c>
      <c r="AH8">
        <v>0.1257223003066083</v>
      </c>
      <c r="AI8">
        <v>1.744554069253711E-3</v>
      </c>
      <c r="AJ8">
        <v>0.12579409241607381</v>
      </c>
      <c r="AK8">
        <v>0.12442829176440701</v>
      </c>
      <c r="AL8">
        <v>0.1270558751231782</v>
      </c>
      <c r="AM8">
        <v>0.65208939956507073</v>
      </c>
      <c r="AN8">
        <v>1.373527229506848E-2</v>
      </c>
      <c r="AO8">
        <v>0.65249068892174922</v>
      </c>
      <c r="AP8">
        <v>0.64108241605662653</v>
      </c>
      <c r="AQ8">
        <v>0.66362761100804579</v>
      </c>
      <c r="AR8">
        <v>8.3001003915175389</v>
      </c>
      <c r="AS8">
        <v>3.2303218346221019E-2</v>
      </c>
      <c r="AT8">
        <v>8.2998279775603407</v>
      </c>
      <c r="AU8">
        <v>8.2727344022711939</v>
      </c>
      <c r="AV8">
        <v>8.3256034267973877</v>
      </c>
      <c r="AW8">
        <v>7.6711889851251422</v>
      </c>
      <c r="AX8">
        <v>2.948617653614756E-2</v>
      </c>
      <c r="AY8">
        <v>7.6723189841350106</v>
      </c>
      <c r="AZ8">
        <v>7.6612559377290541</v>
      </c>
      <c r="BA8">
        <v>7.6879897151115628</v>
      </c>
      <c r="BB8">
        <f t="shared" si="8"/>
        <v>7.747900874976394</v>
      </c>
      <c r="BC8">
        <f t="shared" si="0"/>
        <v>2.9781038301509036E-2</v>
      </c>
      <c r="BD8">
        <f t="shared" si="1"/>
        <v>7.7490421739763606</v>
      </c>
      <c r="BE8">
        <f t="shared" si="2"/>
        <v>7.7378684971063443</v>
      </c>
      <c r="BF8">
        <f t="shared" si="3"/>
        <v>7.7648696122626788</v>
      </c>
      <c r="BG8">
        <v>1351.85549734247</v>
      </c>
      <c r="BH8">
        <v>24.001986759801049</v>
      </c>
      <c r="BI8">
        <v>1360.080910871636</v>
      </c>
      <c r="BJ8">
        <v>1345.133976987915</v>
      </c>
      <c r="BK8">
        <v>1367.349836810597</v>
      </c>
      <c r="BL8">
        <v>1605.97895334247</v>
      </c>
      <c r="BM8">
        <v>25.12544275980105</v>
      </c>
      <c r="BN8">
        <v>1616.204366871636</v>
      </c>
      <c r="BO8">
        <v>1601.2574329879151</v>
      </c>
      <c r="BP8">
        <v>1623.4732928105971</v>
      </c>
      <c r="BQ8">
        <v>1653.0900573424701</v>
      </c>
      <c r="BR8">
        <v>25.236546759801051</v>
      </c>
      <c r="BS8">
        <v>1663.3154708716361</v>
      </c>
      <c r="BT8">
        <v>1646.3685369879149</v>
      </c>
      <c r="BU8">
        <v>1668.5843968105969</v>
      </c>
      <c r="BV8">
        <v>71</v>
      </c>
      <c r="BW8">
        <v>1</v>
      </c>
      <c r="BX8">
        <f t="shared" si="9"/>
        <v>72</v>
      </c>
      <c r="BY8">
        <f t="shared" si="10"/>
        <v>69</v>
      </c>
      <c r="BZ8">
        <f t="shared" si="11"/>
        <v>73</v>
      </c>
      <c r="CA8">
        <v>1.6400233794725019</v>
      </c>
      <c r="CB8">
        <v>5.6522986444616972E-2</v>
      </c>
      <c r="CC8">
        <v>1.6571577964955881</v>
      </c>
      <c r="CD8">
        <v>1.6371910555431961</v>
      </c>
      <c r="CE8">
        <v>0.30182895232920492</v>
      </c>
      <c r="CF8">
        <v>0.28126211514872801</v>
      </c>
      <c r="CG8">
        <v>4.9543259772187624E-3</v>
      </c>
      <c r="CH8">
        <v>0.28017604164884169</v>
      </c>
      <c r="CI8">
        <v>0.27925764106678791</v>
      </c>
      <c r="CJ8">
        <v>0.28106112770704178</v>
      </c>
      <c r="CK8">
        <v>0.1071117432348996</v>
      </c>
      <c r="CL8">
        <v>4.2195223770919001E-3</v>
      </c>
      <c r="CM8">
        <v>0.1062437067246586</v>
      </c>
      <c r="CN8">
        <v>0.1051218190174575</v>
      </c>
      <c r="CO8">
        <v>0.10757628603623599</v>
      </c>
      <c r="CP8">
        <v>1.2160071451118619</v>
      </c>
      <c r="CQ8">
        <v>1.51653304562891E-2</v>
      </c>
      <c r="CR8">
        <v>1.212802679708376</v>
      </c>
      <c r="CS8">
        <v>1.210739853987477</v>
      </c>
      <c r="CT8">
        <v>1.214664715387656</v>
      </c>
      <c r="CU8">
        <v>0</v>
      </c>
      <c r="CV8">
        <f t="shared" si="12"/>
        <v>0</v>
      </c>
      <c r="CW8">
        <v>1</v>
      </c>
      <c r="CX8">
        <v>1</v>
      </c>
      <c r="CY8">
        <v>2</v>
      </c>
      <c r="CZ8" s="8"/>
      <c r="DA8">
        <f>DD$4-2.013</f>
        <v>5.1970000000000001</v>
      </c>
      <c r="DB8">
        <v>4.8</v>
      </c>
      <c r="DC8" t="e">
        <f>NA()</f>
        <v>#N/A</v>
      </c>
    </row>
    <row r="9" spans="1:111" x14ac:dyDescent="0.35">
      <c r="B9">
        <v>6</v>
      </c>
      <c r="C9">
        <v>70</v>
      </c>
      <c r="D9">
        <v>3</v>
      </c>
      <c r="E9" t="s">
        <v>43</v>
      </c>
      <c r="G9">
        <v>1634650822</v>
      </c>
      <c r="H9">
        <v>63.1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>
        <v>498.04157932636008</v>
      </c>
      <c r="O9">
        <v>129.91737071281199</v>
      </c>
      <c r="P9">
        <v>544.4145015997691</v>
      </c>
      <c r="Q9">
        <v>532.63559811960113</v>
      </c>
      <c r="R9">
        <v>546.44062482921277</v>
      </c>
      <c r="S9">
        <v>89.817335232067336</v>
      </c>
      <c r="T9">
        <v>0.46352986996975443</v>
      </c>
      <c r="U9">
        <v>89.804385754517739</v>
      </c>
      <c r="V9">
        <v>89.481025744838803</v>
      </c>
      <c r="W9">
        <v>90.13309055996001</v>
      </c>
      <c r="X9" s="4">
        <v>1.34</v>
      </c>
      <c r="Y9" s="16">
        <v>1.4E-2</v>
      </c>
      <c r="Z9" s="4">
        <v>1.35</v>
      </c>
      <c r="AA9" s="4">
        <f t="shared" si="4"/>
        <v>1.3260000000000001</v>
      </c>
      <c r="AB9" s="4">
        <f t="shared" si="5"/>
        <v>1.3540000000000001</v>
      </c>
      <c r="AC9">
        <v>59</v>
      </c>
      <c r="AD9" s="16">
        <v>1.4E-2</v>
      </c>
      <c r="AE9">
        <v>58</v>
      </c>
      <c r="AF9" s="16">
        <f t="shared" si="6"/>
        <v>58.985999999999997</v>
      </c>
      <c r="AG9" s="16">
        <f t="shared" si="7"/>
        <v>59.014000000000003</v>
      </c>
      <c r="AH9">
        <v>0.1281415091467468</v>
      </c>
      <c r="AI9">
        <v>1.6162678649402581E-3</v>
      </c>
      <c r="AJ9">
        <v>0.12827243266854849</v>
      </c>
      <c r="AK9">
        <v>0.1269066320081724</v>
      </c>
      <c r="AL9">
        <v>0.12936688217621661</v>
      </c>
      <c r="AM9">
        <v>0.64578544817406913</v>
      </c>
      <c r="AN9">
        <v>1.3814377559940401E-2</v>
      </c>
      <c r="AO9">
        <v>0.64560329562342633</v>
      </c>
      <c r="AP9">
        <v>0.63364080843567017</v>
      </c>
      <c r="AQ9">
        <v>0.65736843704359638</v>
      </c>
      <c r="AR9">
        <v>7.5819967968952469</v>
      </c>
      <c r="AS9">
        <v>9.2899300740125305E-3</v>
      </c>
      <c r="AT9">
        <v>7.5825713251587352</v>
      </c>
      <c r="AU9">
        <v>7.5753302694961544</v>
      </c>
      <c r="AV9">
        <v>7.5855414243554797</v>
      </c>
      <c r="AW9">
        <v>6.5846284457923598</v>
      </c>
      <c r="AX9">
        <v>7.197116408580416E-2</v>
      </c>
      <c r="AY9">
        <v>6.5911765544537602</v>
      </c>
      <c r="AZ9">
        <v>6.5273971324985096</v>
      </c>
      <c r="BA9">
        <v>6.6493985626875398</v>
      </c>
      <c r="BB9">
        <f t="shared" si="8"/>
        <v>6.6504747302502834</v>
      </c>
      <c r="BC9">
        <f t="shared" si="0"/>
        <v>7.2690875726662205E-2</v>
      </c>
      <c r="BD9">
        <f t="shared" si="1"/>
        <v>6.657088319998298</v>
      </c>
      <c r="BE9">
        <f t="shared" si="2"/>
        <v>6.5926711038234949</v>
      </c>
      <c r="BF9">
        <f t="shared" si="3"/>
        <v>6.7158925483144154</v>
      </c>
      <c r="BG9">
        <v>2372.1180005854571</v>
      </c>
      <c r="BH9">
        <v>26.966177288627879</v>
      </c>
      <c r="BI9">
        <v>2374.977042969675</v>
      </c>
      <c r="BJ9">
        <v>2356.8375790589539</v>
      </c>
      <c r="BK9">
        <v>2394.2348087343939</v>
      </c>
      <c r="BL9">
        <v>2626.2414565854569</v>
      </c>
      <c r="BM9">
        <v>28.08963328862788</v>
      </c>
      <c r="BN9">
        <v>2631.1004989696748</v>
      </c>
      <c r="BO9">
        <v>2612.9610350589537</v>
      </c>
      <c r="BP9">
        <v>2650.3582647343937</v>
      </c>
      <c r="BQ9">
        <v>2673.352560585457</v>
      </c>
      <c r="BR9">
        <v>28.200737288627877</v>
      </c>
      <c r="BS9">
        <v>2678.2116029696749</v>
      </c>
      <c r="BT9">
        <v>2658.0721390589538</v>
      </c>
      <c r="BU9">
        <v>2695.4693687343938</v>
      </c>
      <c r="BV9">
        <v>71</v>
      </c>
      <c r="BW9">
        <v>1.9</v>
      </c>
      <c r="BX9">
        <f t="shared" si="9"/>
        <v>72</v>
      </c>
      <c r="BY9">
        <f t="shared" si="10"/>
        <v>69</v>
      </c>
      <c r="BZ9">
        <f t="shared" si="11"/>
        <v>73</v>
      </c>
      <c r="CA9">
        <v>1.4110935040643158</v>
      </c>
      <c r="CB9">
        <v>1.911700776385197E-2</v>
      </c>
      <c r="CC9">
        <v>1.4145413954062098</v>
      </c>
      <c r="CD9">
        <v>1.3922371761025991</v>
      </c>
      <c r="CE9">
        <v>1.4258362522090591</v>
      </c>
      <c r="CF9">
        <v>0.53923105653983505</v>
      </c>
      <c r="CG9">
        <v>7.2182245684341631E-3</v>
      </c>
      <c r="CH9">
        <v>0.53786337001897722</v>
      </c>
      <c r="CI9">
        <v>0.53401328049572294</v>
      </c>
      <c r="CJ9">
        <v>0.54662421515434256</v>
      </c>
      <c r="CK9">
        <v>0.21987024102808089</v>
      </c>
      <c r="CL9">
        <v>4.6607514983031326E-3</v>
      </c>
      <c r="CM9">
        <v>0.21903218884699341</v>
      </c>
      <c r="CN9">
        <v>0.2161158184116401</v>
      </c>
      <c r="CO9">
        <v>0.22384928744184909</v>
      </c>
      <c r="CP9">
        <v>1.665209823257791</v>
      </c>
      <c r="CQ9">
        <v>1.087520806839129E-2</v>
      </c>
      <c r="CR9">
        <v>1.6628536052878711</v>
      </c>
      <c r="CS9">
        <v>1.6580273962703529</v>
      </c>
      <c r="CT9">
        <v>1.6702937117274761</v>
      </c>
      <c r="CU9">
        <v>4</v>
      </c>
      <c r="CV9">
        <f t="shared" si="12"/>
        <v>0.04</v>
      </c>
      <c r="CW9">
        <v>5</v>
      </c>
      <c r="CX9">
        <v>5</v>
      </c>
      <c r="CY9">
        <v>6</v>
      </c>
      <c r="CZ9" s="8"/>
      <c r="DA9">
        <f>DD$4-0.58</f>
        <v>6.63</v>
      </c>
      <c r="DB9">
        <v>2.5</v>
      </c>
      <c r="DC9" t="e">
        <f>NA()</f>
        <v>#N/A</v>
      </c>
    </row>
    <row r="10" spans="1:111" x14ac:dyDescent="0.35">
      <c r="B10">
        <v>7</v>
      </c>
      <c r="C10">
        <v>70</v>
      </c>
      <c r="D10">
        <v>3</v>
      </c>
      <c r="E10">
        <v>60</v>
      </c>
      <c r="G10">
        <v>1634823647</v>
      </c>
      <c r="H10">
        <v>62.1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>
        <v>655.87676079602659</v>
      </c>
      <c r="O10">
        <v>39.460139899131107</v>
      </c>
      <c r="P10">
        <v>668.22579909589581</v>
      </c>
      <c r="Q10">
        <v>661.12766619437662</v>
      </c>
      <c r="R10">
        <v>669.61402124189249</v>
      </c>
      <c r="S10">
        <v>200.6786019890184</v>
      </c>
      <c r="T10">
        <v>7.655426766371586</v>
      </c>
      <c r="U10">
        <v>198.6902846160522</v>
      </c>
      <c r="V10">
        <v>193.78519216118599</v>
      </c>
      <c r="W10">
        <v>198.14093016716899</v>
      </c>
      <c r="X10" s="4">
        <v>1.5</v>
      </c>
      <c r="Y10" s="16">
        <v>1.93333333333333E-2</v>
      </c>
      <c r="Z10" s="4">
        <v>1.59</v>
      </c>
      <c r="AA10" s="4">
        <f t="shared" si="4"/>
        <v>1.4806666666666668</v>
      </c>
      <c r="AB10" s="4">
        <f t="shared" si="5"/>
        <v>1.5193333333333332</v>
      </c>
      <c r="AC10">
        <v>60</v>
      </c>
      <c r="AD10" s="16">
        <v>1.93333333333333E-2</v>
      </c>
      <c r="AE10">
        <v>61</v>
      </c>
      <c r="AF10" s="16">
        <f t="shared" si="6"/>
        <v>59.980666666666664</v>
      </c>
      <c r="AG10" s="16">
        <f t="shared" si="7"/>
        <v>60.019333333333336</v>
      </c>
      <c r="AH10">
        <v>0.13387838609928779</v>
      </c>
      <c r="AI10">
        <v>1.3659244551741201E-3</v>
      </c>
      <c r="AJ10">
        <v>0.13385774330906791</v>
      </c>
      <c r="AK10">
        <v>0.13295776207588639</v>
      </c>
      <c r="AL10">
        <v>0.13484817492088361</v>
      </c>
      <c r="AM10">
        <v>0.66890602656581921</v>
      </c>
      <c r="AN10">
        <v>1.564209759355982E-2</v>
      </c>
      <c r="AO10">
        <v>0.66946906834589792</v>
      </c>
      <c r="AP10">
        <v>0.65774503999197864</v>
      </c>
      <c r="AQ10">
        <v>0.68000408450667083</v>
      </c>
      <c r="AR10">
        <v>7.3468232446775001</v>
      </c>
      <c r="AS10">
        <v>6.4425677679651447E-2</v>
      </c>
      <c r="AT10">
        <v>7.3390379739073897</v>
      </c>
      <c r="AU10">
        <v>7.2842435593929604</v>
      </c>
      <c r="AV10">
        <v>7.40290676215632</v>
      </c>
      <c r="AW10">
        <v>6.5433790081962497</v>
      </c>
      <c r="AX10">
        <v>2.0228034103754729E-2</v>
      </c>
      <c r="AY10">
        <v>6.5468207727786298</v>
      </c>
      <c r="AZ10">
        <v>6.5395307917853502</v>
      </c>
      <c r="BA10">
        <v>6.5523235141388998</v>
      </c>
      <c r="BB10">
        <f t="shared" si="8"/>
        <v>6.6088127982782119</v>
      </c>
      <c r="BC10">
        <f t="shared" si="0"/>
        <v>2.0430314444792277E-2</v>
      </c>
      <c r="BD10">
        <f t="shared" si="1"/>
        <v>6.612288980506416</v>
      </c>
      <c r="BE10">
        <f t="shared" si="2"/>
        <v>6.6049260997032038</v>
      </c>
      <c r="BF10">
        <f t="shared" si="3"/>
        <v>6.6178467492802886</v>
      </c>
      <c r="BG10">
        <v>2488.55266986984</v>
      </c>
      <c r="BH10">
        <v>30.453321781504371</v>
      </c>
      <c r="BI10">
        <v>2485.3021780847412</v>
      </c>
      <c r="BJ10">
        <v>2465.409197217673</v>
      </c>
      <c r="BK10">
        <v>2506.6135896116648</v>
      </c>
      <c r="BL10">
        <v>2742.6761258698398</v>
      </c>
      <c r="BM10">
        <v>31.576777781504372</v>
      </c>
      <c r="BN10">
        <v>2741.425634084741</v>
      </c>
      <c r="BO10">
        <v>2721.5326532176728</v>
      </c>
      <c r="BP10">
        <v>2762.7370456116646</v>
      </c>
      <c r="BQ10">
        <v>2789.7872298698398</v>
      </c>
      <c r="BR10">
        <v>31.687881781504373</v>
      </c>
      <c r="BS10">
        <v>2788.536738084741</v>
      </c>
      <c r="BT10">
        <v>2766.6437572176728</v>
      </c>
      <c r="BU10">
        <v>2807.8481496116647</v>
      </c>
      <c r="BV10">
        <v>69</v>
      </c>
      <c r="BW10">
        <v>0.2</v>
      </c>
      <c r="BX10">
        <f t="shared" si="9"/>
        <v>70</v>
      </c>
      <c r="BY10">
        <f t="shared" si="10"/>
        <v>67</v>
      </c>
      <c r="BZ10">
        <f t="shared" si="11"/>
        <v>71</v>
      </c>
      <c r="CA10">
        <v>1.260490941505457</v>
      </c>
      <c r="CB10">
        <v>1.5875346756896249E-2</v>
      </c>
      <c r="CC10">
        <v>1.266289717744189</v>
      </c>
      <c r="CD10">
        <v>1.249124392490937</v>
      </c>
      <c r="CE10">
        <v>0.30154345854755293</v>
      </c>
      <c r="CF10">
        <v>0.37738359560225382</v>
      </c>
      <c r="CG10">
        <v>9.2072970479092991E-2</v>
      </c>
      <c r="CH10">
        <v>0.35041930333972082</v>
      </c>
      <c r="CI10">
        <v>0.34323956716411091</v>
      </c>
      <c r="CJ10">
        <v>0.35485284020262481</v>
      </c>
      <c r="CK10">
        <v>0.20514849842257399</v>
      </c>
      <c r="CL10">
        <v>0.11835699432925099</v>
      </c>
      <c r="CM10">
        <v>0.1678863189708634</v>
      </c>
      <c r="CN10">
        <v>0.1598512223003665</v>
      </c>
      <c r="CO10">
        <v>0.17530734888034</v>
      </c>
      <c r="CP10">
        <v>1.865277109132869</v>
      </c>
      <c r="CQ10">
        <v>8.3053913877763327E-2</v>
      </c>
      <c r="CR10">
        <v>1.8907611249446981</v>
      </c>
      <c r="CS10">
        <v>1.887110834889502</v>
      </c>
      <c r="CT10">
        <v>1.8951731681151709</v>
      </c>
      <c r="CU10">
        <v>3</v>
      </c>
      <c r="CV10">
        <f t="shared" si="12"/>
        <v>0.03</v>
      </c>
      <c r="CW10">
        <v>4</v>
      </c>
      <c r="CX10">
        <v>4</v>
      </c>
      <c r="CY10">
        <v>5</v>
      </c>
      <c r="CZ10" s="8"/>
      <c r="DA10">
        <f>DD$4-0.18</f>
        <v>7.03</v>
      </c>
      <c r="DB10">
        <v>4.8</v>
      </c>
      <c r="DC10" t="e">
        <f>NA()</f>
        <v>#N/A</v>
      </c>
    </row>
    <row r="11" spans="1:111" x14ac:dyDescent="0.35">
      <c r="B11">
        <v>8</v>
      </c>
      <c r="C11">
        <v>40</v>
      </c>
      <c r="D11">
        <v>2</v>
      </c>
      <c r="E11" t="s">
        <v>43</v>
      </c>
      <c r="G11">
        <v>1634823667</v>
      </c>
      <c r="H11">
        <v>68.7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>
        <v>142.52951223091031</v>
      </c>
      <c r="O11">
        <v>2.308914589319218</v>
      </c>
      <c r="P11">
        <v>142.39359326939069</v>
      </c>
      <c r="Q11">
        <v>140.71899246835039</v>
      </c>
      <c r="R11">
        <v>144.02983083416009</v>
      </c>
      <c r="S11">
        <v>27.982434026959581</v>
      </c>
      <c r="T11">
        <v>0.21981742230115139</v>
      </c>
      <c r="U11">
        <v>27.959402028405691</v>
      </c>
      <c r="V11">
        <v>27.825987900270221</v>
      </c>
      <c r="W11">
        <v>28.117689977419101</v>
      </c>
      <c r="X11" s="4">
        <v>0.59</v>
      </c>
      <c r="Y11" s="16">
        <v>1.2E-2</v>
      </c>
      <c r="Z11" s="4">
        <v>0.61</v>
      </c>
      <c r="AA11" s="4">
        <f t="shared" si="4"/>
        <v>0.57799999999999996</v>
      </c>
      <c r="AB11" s="4">
        <f t="shared" si="5"/>
        <v>0.60199999999999998</v>
      </c>
      <c r="AC11">
        <v>45</v>
      </c>
      <c r="AD11" s="16">
        <v>1.2E-2</v>
      </c>
      <c r="AE11">
        <v>44</v>
      </c>
      <c r="AF11" s="16">
        <f t="shared" si="6"/>
        <v>44.988</v>
      </c>
      <c r="AG11" s="16">
        <f t="shared" si="7"/>
        <v>45.012</v>
      </c>
      <c r="AH11">
        <v>0.13575963484446071</v>
      </c>
      <c r="AI11">
        <v>2.0799398390062961E-3</v>
      </c>
      <c r="AJ11">
        <v>0.1361280477347491</v>
      </c>
      <c r="AK11">
        <v>0.1340770854798547</v>
      </c>
      <c r="AL11">
        <v>0.1373717404031343</v>
      </c>
      <c r="AM11">
        <v>0.66555495436953394</v>
      </c>
      <c r="AN11">
        <v>2.066415343672702E-2</v>
      </c>
      <c r="AO11">
        <v>0.66586913868344266</v>
      </c>
      <c r="AP11">
        <v>0.64826582896398444</v>
      </c>
      <c r="AQ11">
        <v>0.68247338318749162</v>
      </c>
      <c r="AR11">
        <v>7.8864969009250698</v>
      </c>
      <c r="AS11">
        <v>1.461125530510861E-2</v>
      </c>
      <c r="AT11">
        <v>7.8869419971193304</v>
      </c>
      <c r="AU11">
        <v>7.87336070817594</v>
      </c>
      <c r="AV11">
        <v>7.8995303759909499</v>
      </c>
      <c r="AW11">
        <v>8.0447320204944344</v>
      </c>
      <c r="AX11">
        <v>2.6082779721304659E-2</v>
      </c>
      <c r="AY11">
        <v>8.0499823546221911</v>
      </c>
      <c r="AZ11">
        <v>8.0349332570182863</v>
      </c>
      <c r="BA11">
        <v>8.0591315385807079</v>
      </c>
      <c r="BB11">
        <f t="shared" si="8"/>
        <v>8.1251793406993791</v>
      </c>
      <c r="BC11">
        <f t="shared" si="0"/>
        <v>2.6343607518517706E-2</v>
      </c>
      <c r="BD11">
        <f t="shared" si="1"/>
        <v>8.1304821781684122</v>
      </c>
      <c r="BE11">
        <f t="shared" si="2"/>
        <v>8.1152825895884693</v>
      </c>
      <c r="BF11">
        <f t="shared" si="3"/>
        <v>8.1397228539665143</v>
      </c>
      <c r="BG11">
        <v>1295.414962447401</v>
      </c>
      <c r="BH11">
        <v>11.89415235076202</v>
      </c>
      <c r="BI11">
        <v>1296.2270200805719</v>
      </c>
      <c r="BJ11">
        <v>1287.9466945363911</v>
      </c>
      <c r="BK11">
        <v>1303.0889173722981</v>
      </c>
      <c r="BL11">
        <v>1549.538418447401</v>
      </c>
      <c r="BM11">
        <v>13.017608350762021</v>
      </c>
      <c r="BN11">
        <v>1552.350476080572</v>
      </c>
      <c r="BO11">
        <v>1544.0701505363911</v>
      </c>
      <c r="BP11">
        <v>1559.2123733722981</v>
      </c>
      <c r="BQ11">
        <v>1596.6495224474011</v>
      </c>
      <c r="BR11">
        <v>13.12871235076202</v>
      </c>
      <c r="BS11">
        <v>1599.4615800805718</v>
      </c>
      <c r="BT11">
        <v>1589.181254536391</v>
      </c>
      <c r="BU11">
        <v>1604.3234773722979</v>
      </c>
      <c r="BV11">
        <v>41</v>
      </c>
      <c r="BW11">
        <v>0.9</v>
      </c>
      <c r="BX11">
        <f t="shared" si="9"/>
        <v>42</v>
      </c>
      <c r="BY11">
        <f t="shared" si="10"/>
        <v>39</v>
      </c>
      <c r="BZ11">
        <f t="shared" si="11"/>
        <v>43</v>
      </c>
      <c r="CA11">
        <v>0.301334988610793</v>
      </c>
      <c r="CB11">
        <v>3.2089039277276169E-4</v>
      </c>
      <c r="CC11">
        <v>0.30134718157401269</v>
      </c>
      <c r="CD11">
        <v>0.3011330612387525</v>
      </c>
      <c r="CE11">
        <v>1.273641187672039</v>
      </c>
      <c r="CF11">
        <v>0.53952250989506345</v>
      </c>
      <c r="CG11">
        <v>0.13575215037146399</v>
      </c>
      <c r="CH11">
        <v>0.49179376453253332</v>
      </c>
      <c r="CI11">
        <v>0.48678531933955399</v>
      </c>
      <c r="CJ11">
        <v>0.52650218491579981</v>
      </c>
      <c r="CK11">
        <v>0.25330675811408188</v>
      </c>
      <c r="CL11">
        <v>0.16533629054100851</v>
      </c>
      <c r="CM11">
        <v>0.196444951239343</v>
      </c>
      <c r="CN11">
        <v>0.19181513530895949</v>
      </c>
      <c r="CO11">
        <v>0.22234248097205059</v>
      </c>
      <c r="CP11">
        <v>1.9863477585676841</v>
      </c>
      <c r="CQ11">
        <v>0.23252613502901309</v>
      </c>
      <c r="CR11">
        <v>2.0657458277608609</v>
      </c>
      <c r="CS11">
        <v>2.0491123566609328</v>
      </c>
      <c r="CT11">
        <v>2.0740756220938841</v>
      </c>
      <c r="CU11">
        <v>3</v>
      </c>
      <c r="CV11">
        <f t="shared" si="12"/>
        <v>0.03</v>
      </c>
      <c r="CW11">
        <v>4</v>
      </c>
      <c r="CX11">
        <v>4</v>
      </c>
      <c r="CY11">
        <v>5</v>
      </c>
      <c r="CZ11" s="8"/>
      <c r="DA11">
        <f>DD$4-2.58</f>
        <v>4.63</v>
      </c>
      <c r="DB11">
        <v>1.1000000000000001</v>
      </c>
      <c r="DC11" t="e">
        <f>NA()</f>
        <v>#N/A</v>
      </c>
    </row>
    <row r="12" spans="1:111" x14ac:dyDescent="0.35">
      <c r="B12">
        <v>9</v>
      </c>
      <c r="C12">
        <v>40</v>
      </c>
      <c r="D12">
        <v>2</v>
      </c>
      <c r="E12">
        <v>60</v>
      </c>
      <c r="G12">
        <v>1635337912</v>
      </c>
      <c r="H12">
        <v>68.3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>
        <v>262.78681120542421</v>
      </c>
      <c r="O12">
        <v>2.2315477502401708</v>
      </c>
      <c r="P12">
        <v>262.4777864050896</v>
      </c>
      <c r="Q12">
        <v>261.33803964367962</v>
      </c>
      <c r="R12">
        <v>263.98466100618691</v>
      </c>
      <c r="S12">
        <v>33.628039697757302</v>
      </c>
      <c r="T12">
        <v>0.34124718537907578</v>
      </c>
      <c r="U12">
        <v>33.617282057396103</v>
      </c>
      <c r="V12">
        <v>33.365460377027397</v>
      </c>
      <c r="W12">
        <v>33.829840113229501</v>
      </c>
      <c r="X12" s="4">
        <v>1.1299999999999999</v>
      </c>
      <c r="Y12" s="16">
        <v>1.4E-2</v>
      </c>
      <c r="Z12" s="4">
        <v>1.1499999999999999</v>
      </c>
      <c r="AA12" s="4">
        <f t="shared" si="4"/>
        <v>1.1159999999999999</v>
      </c>
      <c r="AB12" s="4">
        <f t="shared" si="5"/>
        <v>1.1439999999999999</v>
      </c>
      <c r="AC12">
        <v>46</v>
      </c>
      <c r="AD12" s="16">
        <v>1.4E-2</v>
      </c>
      <c r="AE12">
        <v>47</v>
      </c>
      <c r="AF12" s="16">
        <f t="shared" si="6"/>
        <v>45.985999999999997</v>
      </c>
      <c r="AG12" s="16">
        <f t="shared" si="7"/>
        <v>46.014000000000003</v>
      </c>
      <c r="AH12">
        <v>0.1322690405301902</v>
      </c>
      <c r="AI12">
        <v>1.586422436545735E-3</v>
      </c>
      <c r="AJ12">
        <v>0.1321256186306079</v>
      </c>
      <c r="AK12">
        <v>0.131182673458838</v>
      </c>
      <c r="AL12">
        <v>0.13319293305013641</v>
      </c>
      <c r="AM12">
        <v>0.66134334811087836</v>
      </c>
      <c r="AN12">
        <v>1.8404165951301489E-2</v>
      </c>
      <c r="AO12">
        <v>0.65988789432515216</v>
      </c>
      <c r="AP12">
        <v>0.64975743968240351</v>
      </c>
      <c r="AQ12">
        <v>0.67125094311169553</v>
      </c>
      <c r="AR12">
        <v>8.2937420737914955</v>
      </c>
      <c r="AS12">
        <v>4.2377625918702998E-2</v>
      </c>
      <c r="AT12">
        <v>8.2789854372945193</v>
      </c>
      <c r="AU12">
        <v>8.259688388946465</v>
      </c>
      <c r="AV12">
        <v>8.3183076736066894</v>
      </c>
      <c r="AW12">
        <v>8.4987064341695007</v>
      </c>
      <c r="AX12">
        <v>6.901336976862885E-3</v>
      </c>
      <c r="AY12">
        <v>8.4984991092003295</v>
      </c>
      <c r="AZ12">
        <v>8.4968471358281192</v>
      </c>
      <c r="BA12">
        <v>8.5008274131773494</v>
      </c>
      <c r="BB12">
        <f t="shared" si="8"/>
        <v>8.5836934985111952</v>
      </c>
      <c r="BC12">
        <f t="shared" si="0"/>
        <v>6.9703503466315136E-3</v>
      </c>
      <c r="BD12">
        <f t="shared" si="1"/>
        <v>8.583484100292333</v>
      </c>
      <c r="BE12">
        <f t="shared" si="2"/>
        <v>8.5818156071863996</v>
      </c>
      <c r="BF12">
        <f t="shared" si="3"/>
        <v>8.5858356873091228</v>
      </c>
      <c r="BG12">
        <v>1344.78226858008</v>
      </c>
      <c r="BH12">
        <v>9.2898692091696269</v>
      </c>
      <c r="BI12">
        <v>1344.69765186071</v>
      </c>
      <c r="BJ12">
        <v>1338.4442496387401</v>
      </c>
      <c r="BK12">
        <v>1350.9695557626601</v>
      </c>
      <c r="BL12">
        <v>1598.90572458008</v>
      </c>
      <c r="BM12">
        <v>10.413325209169628</v>
      </c>
      <c r="BN12">
        <v>1600.8211078607101</v>
      </c>
      <c r="BO12">
        <v>1594.5677056387401</v>
      </c>
      <c r="BP12">
        <v>1607.0930117626601</v>
      </c>
      <c r="BQ12">
        <v>1646.0168285800801</v>
      </c>
      <c r="BR12">
        <v>10.524429209169627</v>
      </c>
      <c r="BS12">
        <v>1647.9322118607101</v>
      </c>
      <c r="BT12">
        <v>1639.6788096387399</v>
      </c>
      <c r="BU12">
        <v>1652.20411576266</v>
      </c>
      <c r="BV12">
        <v>42</v>
      </c>
      <c r="BW12">
        <v>0.5</v>
      </c>
      <c r="BX12">
        <f t="shared" si="9"/>
        <v>43</v>
      </c>
      <c r="BY12">
        <f t="shared" si="10"/>
        <v>40</v>
      </c>
      <c r="BZ12">
        <f t="shared" si="11"/>
        <v>44</v>
      </c>
      <c r="CA12">
        <v>0.30135222513797649</v>
      </c>
      <c r="CB12">
        <v>4.9255691128841485E-4</v>
      </c>
      <c r="CC12">
        <v>0.30134718157490969</v>
      </c>
      <c r="CD12">
        <v>0.30104384443520898</v>
      </c>
      <c r="CE12">
        <v>0.30168620543774349</v>
      </c>
      <c r="CF12">
        <v>0.1796120306621897</v>
      </c>
      <c r="CG12">
        <v>2.0328349436890599E-3</v>
      </c>
      <c r="CH12">
        <v>0.1791079031981373</v>
      </c>
      <c r="CI12">
        <v>0.17817059519255679</v>
      </c>
      <c r="CJ12">
        <v>0.18140165168607289</v>
      </c>
      <c r="CK12">
        <v>7.909226809680954E-2</v>
      </c>
      <c r="CL12">
        <v>2.1091799322390551E-3</v>
      </c>
      <c r="CM12">
        <v>7.8701636342572601E-2</v>
      </c>
      <c r="CN12">
        <v>7.7380762402569775E-2</v>
      </c>
      <c r="CO12">
        <v>8.0768034249824247E-2</v>
      </c>
      <c r="CP12">
        <v>0.73687532969968783</v>
      </c>
      <c r="CQ12">
        <v>3.2895351047339001E-3</v>
      </c>
      <c r="CR12">
        <v>0.73666365420720803</v>
      </c>
      <c r="CS12">
        <v>0.73481964040496717</v>
      </c>
      <c r="CT12">
        <v>0.73908617338564975</v>
      </c>
      <c r="CU12">
        <v>1</v>
      </c>
      <c r="CV12">
        <f t="shared" si="12"/>
        <v>0.01</v>
      </c>
      <c r="CW12">
        <v>2</v>
      </c>
      <c r="CX12">
        <v>2</v>
      </c>
      <c r="CY12">
        <v>3</v>
      </c>
      <c r="CZ12" s="8"/>
      <c r="DA12">
        <f>DD$4-2.74</f>
        <v>4.47</v>
      </c>
      <c r="DB12">
        <v>2.5</v>
      </c>
      <c r="DC12" t="e">
        <f>NA()</f>
        <v>#N/A</v>
      </c>
    </row>
    <row r="13" spans="1:111" x14ac:dyDescent="0.35">
      <c r="B13">
        <v>10</v>
      </c>
      <c r="C13">
        <v>70</v>
      </c>
      <c r="D13">
        <v>1.6</v>
      </c>
      <c r="E13" t="s">
        <v>43</v>
      </c>
      <c r="G13">
        <v>1635337932</v>
      </c>
      <c r="H13">
        <v>63.5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>
        <v>32.976119809318362</v>
      </c>
      <c r="O13">
        <v>0.84785499311580081</v>
      </c>
      <c r="P13">
        <v>33.201991981902779</v>
      </c>
      <c r="Q13">
        <v>32.347294964545434</v>
      </c>
      <c r="R13">
        <v>33.608820626491962</v>
      </c>
      <c r="S13">
        <v>5.0248940993008286</v>
      </c>
      <c r="T13">
        <v>0.17122013423654131</v>
      </c>
      <c r="U13">
        <v>5.0080646621166238</v>
      </c>
      <c r="V13">
        <v>4.9028134916408419</v>
      </c>
      <c r="W13">
        <v>5.1248276796148096</v>
      </c>
      <c r="X13" s="4">
        <v>0.45</v>
      </c>
      <c r="Y13" s="16">
        <v>1.7999999999999999E-2</v>
      </c>
      <c r="Z13" s="4">
        <v>0.44</v>
      </c>
      <c r="AA13" s="4">
        <f t="shared" si="4"/>
        <v>0.432</v>
      </c>
      <c r="AB13" s="4">
        <f t="shared" si="5"/>
        <v>0.46800000000000003</v>
      </c>
      <c r="AC13">
        <v>56</v>
      </c>
      <c r="AD13" s="16">
        <v>1.7999999999999999E-2</v>
      </c>
      <c r="AE13">
        <v>67</v>
      </c>
      <c r="AF13" s="16">
        <f t="shared" si="6"/>
        <v>55.981999999999999</v>
      </c>
      <c r="AG13" s="16">
        <f t="shared" si="7"/>
        <v>56.018000000000001</v>
      </c>
      <c r="AH13">
        <v>0.13837666429965381</v>
      </c>
      <c r="AI13">
        <v>2.145077040930816E-3</v>
      </c>
      <c r="AJ13">
        <v>0.13871945101623209</v>
      </c>
      <c r="AK13">
        <v>0.13673180402076571</v>
      </c>
      <c r="AL13">
        <v>0.13999480130925671</v>
      </c>
      <c r="AM13">
        <v>0.65531826655826997</v>
      </c>
      <c r="AN13">
        <v>1.6798921036705088E-2</v>
      </c>
      <c r="AO13">
        <v>0.6552058481026255</v>
      </c>
      <c r="AP13">
        <v>0.64036785725332257</v>
      </c>
      <c r="AQ13">
        <v>0.6697650881550643</v>
      </c>
      <c r="AR13">
        <v>8.7909133094652692</v>
      </c>
      <c r="AS13">
        <v>3.2684545052862911E-2</v>
      </c>
      <c r="AT13">
        <v>8.8019961024555808</v>
      </c>
      <c r="AU13">
        <v>8.7551047727406992</v>
      </c>
      <c r="AV13">
        <v>8.8171487982530099</v>
      </c>
      <c r="AW13">
        <v>9.8449751553114808</v>
      </c>
      <c r="AX13">
        <v>1.7909501048864289E-2</v>
      </c>
      <c r="AY13">
        <v>9.8523266546328294</v>
      </c>
      <c r="AZ13">
        <v>9.8414276489341095</v>
      </c>
      <c r="BA13">
        <v>9.85557880056977</v>
      </c>
      <c r="BB13">
        <f t="shared" si="8"/>
        <v>9.9434249068645961</v>
      </c>
      <c r="BC13">
        <f t="shared" si="0"/>
        <v>1.8088596059352931E-2</v>
      </c>
      <c r="BD13">
        <f t="shared" si="1"/>
        <v>9.9508499211791577</v>
      </c>
      <c r="BE13">
        <f t="shared" si="2"/>
        <v>9.9398419254234511</v>
      </c>
      <c r="BF13">
        <f t="shared" si="3"/>
        <v>9.9541345885754673</v>
      </c>
      <c r="BG13">
        <v>355.70950614294202</v>
      </c>
      <c r="BH13">
        <v>7.3370379492483861</v>
      </c>
      <c r="BI13">
        <v>355.69969319102279</v>
      </c>
      <c r="BJ13">
        <v>350.88321644193257</v>
      </c>
      <c r="BK13">
        <v>360.29210052935321</v>
      </c>
      <c r="BL13">
        <v>609.83296214294205</v>
      </c>
      <c r="BM13">
        <v>8.4604939492483862</v>
      </c>
      <c r="BN13">
        <v>611.82314919102282</v>
      </c>
      <c r="BO13">
        <v>607.00667244193255</v>
      </c>
      <c r="BP13">
        <v>616.41555652935313</v>
      </c>
      <c r="BQ13">
        <v>656.94406614294201</v>
      </c>
      <c r="BR13">
        <v>8.5715979492483854</v>
      </c>
      <c r="BS13">
        <v>658.93425319102278</v>
      </c>
      <c r="BT13">
        <v>652.11777644193262</v>
      </c>
      <c r="BU13">
        <v>661.52666052935319</v>
      </c>
      <c r="BV13">
        <v>72</v>
      </c>
      <c r="BW13">
        <v>1.3</v>
      </c>
      <c r="BX13">
        <f t="shared" si="9"/>
        <v>73</v>
      </c>
      <c r="BY13">
        <f t="shared" si="10"/>
        <v>70</v>
      </c>
      <c r="BZ13">
        <f t="shared" si="11"/>
        <v>74</v>
      </c>
      <c r="CA13">
        <v>1.336468674799681</v>
      </c>
      <c r="CB13">
        <v>8.2264712062728156E-3</v>
      </c>
      <c r="CC13">
        <v>1.3361732921623761</v>
      </c>
      <c r="CD13">
        <v>1.3316410750427079</v>
      </c>
      <c r="CE13">
        <v>1.3426727413461699</v>
      </c>
      <c r="CF13">
        <v>7.3623263800442734E-2</v>
      </c>
      <c r="CG13">
        <v>2.3259597371722749E-3</v>
      </c>
      <c r="CH13">
        <v>7.40178012014064E-2</v>
      </c>
      <c r="CI13">
        <v>7.1949602613216382E-2</v>
      </c>
      <c r="CJ13">
        <v>7.5605190909360354E-2</v>
      </c>
      <c r="CK13">
        <v>4.3333587723456322E-2</v>
      </c>
      <c r="CL13">
        <v>2.5918108271608801E-3</v>
      </c>
      <c r="CM13">
        <v>4.3762859119701701E-2</v>
      </c>
      <c r="CN13">
        <v>4.1062136298613848E-2</v>
      </c>
      <c r="CO13">
        <v>4.5474952642969697E-2</v>
      </c>
      <c r="CP13">
        <v>0.1683482020374116</v>
      </c>
      <c r="CQ13">
        <v>3.5314064138656492E-3</v>
      </c>
      <c r="CR13">
        <v>0.16887044727434519</v>
      </c>
      <c r="CS13">
        <v>0.16616927171131279</v>
      </c>
      <c r="CT13">
        <v>0.1706149565236135</v>
      </c>
      <c r="CU13">
        <v>2</v>
      </c>
      <c r="CV13">
        <f t="shared" si="12"/>
        <v>0.02</v>
      </c>
      <c r="CW13">
        <v>3</v>
      </c>
      <c r="CX13">
        <v>3</v>
      </c>
      <c r="CY13">
        <v>4</v>
      </c>
      <c r="CZ13" s="8"/>
      <c r="DA13">
        <f>DD$4-3.08</f>
        <v>4.13</v>
      </c>
      <c r="DB13">
        <v>2.5</v>
      </c>
      <c r="DC13" t="e">
        <f>NA()</f>
        <v>#N/A</v>
      </c>
    </row>
    <row r="14" spans="1:111" x14ac:dyDescent="0.35">
      <c r="B14">
        <v>11</v>
      </c>
      <c r="C14">
        <v>70</v>
      </c>
      <c r="D14">
        <v>1.6</v>
      </c>
      <c r="E14">
        <v>60</v>
      </c>
      <c r="G14">
        <v>1635430287</v>
      </c>
      <c r="H14">
        <v>62.5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>
        <v>47.343288922880312</v>
      </c>
      <c r="O14">
        <v>0.71542367133256668</v>
      </c>
      <c r="P14">
        <v>47.282189279960562</v>
      </c>
      <c r="Q14">
        <v>46.849933804816629</v>
      </c>
      <c r="R14">
        <v>47.77288177134821</v>
      </c>
      <c r="S14">
        <v>13.903495649532299</v>
      </c>
      <c r="T14">
        <v>0.25605092708469501</v>
      </c>
      <c r="U14">
        <v>13.874970038550501</v>
      </c>
      <c r="V14">
        <v>13.823989003633899</v>
      </c>
      <c r="W14">
        <v>13.938079626118499</v>
      </c>
      <c r="X14" s="4">
        <v>0.51</v>
      </c>
      <c r="Y14" s="16">
        <v>1.4666666666666699E-2</v>
      </c>
      <c r="Z14" s="4">
        <v>0.53</v>
      </c>
      <c r="AA14" s="4">
        <f t="shared" si="4"/>
        <v>0.49533333333333329</v>
      </c>
      <c r="AB14" s="4">
        <f t="shared" si="5"/>
        <v>0.52466666666666673</v>
      </c>
      <c r="AC14">
        <v>57</v>
      </c>
      <c r="AD14" s="16">
        <v>1.4666666666666699E-2</v>
      </c>
      <c r="AE14">
        <v>57</v>
      </c>
      <c r="AF14" s="16">
        <f t="shared" si="6"/>
        <v>56.985333333333337</v>
      </c>
      <c r="AG14" s="16">
        <f t="shared" si="7"/>
        <v>57.014666666666663</v>
      </c>
      <c r="AH14">
        <v>0.13485064268043651</v>
      </c>
      <c r="AI14">
        <v>1.9994195287113691E-3</v>
      </c>
      <c r="AJ14">
        <v>0.13482556232826451</v>
      </c>
      <c r="AK14">
        <v>0.13343941031593509</v>
      </c>
      <c r="AL14">
        <v>0.13615970535797731</v>
      </c>
      <c r="AM14">
        <v>0.64513851038620196</v>
      </c>
      <c r="AN14">
        <v>1.549926122266194E-2</v>
      </c>
      <c r="AO14">
        <v>0.64442579478779771</v>
      </c>
      <c r="AP14">
        <v>0.63153331232954857</v>
      </c>
      <c r="AQ14">
        <v>0.65835352510414558</v>
      </c>
      <c r="AR14">
        <v>8.9295300900032899</v>
      </c>
      <c r="AS14">
        <v>7.1122580847442524E-2</v>
      </c>
      <c r="AT14">
        <v>8.9563635903073795</v>
      </c>
      <c r="AU14">
        <v>8.9259113737734701</v>
      </c>
      <c r="AV14">
        <v>8.9643529445960297</v>
      </c>
      <c r="AW14">
        <v>9.4629942769372501</v>
      </c>
      <c r="AX14">
        <v>5.4384271424464448E-2</v>
      </c>
      <c r="AY14">
        <v>9.4596093167013002</v>
      </c>
      <c r="AZ14">
        <v>9.45711120376283</v>
      </c>
      <c r="BA14">
        <v>9.4831485639340602</v>
      </c>
      <c r="BB14">
        <f t="shared" si="8"/>
        <v>9.5576242197066232</v>
      </c>
      <c r="BC14">
        <f t="shared" si="0"/>
        <v>5.4928114138709093E-2</v>
      </c>
      <c r="BD14">
        <f t="shared" si="1"/>
        <v>9.5542054098683131</v>
      </c>
      <c r="BE14">
        <f t="shared" si="2"/>
        <v>9.5516823158004591</v>
      </c>
      <c r="BF14">
        <f t="shared" si="3"/>
        <v>9.5779800495734015</v>
      </c>
      <c r="BG14">
        <v>438.98914233387228</v>
      </c>
      <c r="BH14">
        <v>7.720973071303165</v>
      </c>
      <c r="BI14">
        <v>439.29219181593038</v>
      </c>
      <c r="BJ14">
        <v>434.14063806320951</v>
      </c>
      <c r="BK14">
        <v>443.95654846139541</v>
      </c>
      <c r="BL14">
        <v>693.11259833387226</v>
      </c>
      <c r="BM14">
        <v>8.8444290713031641</v>
      </c>
      <c r="BN14">
        <v>695.41564781593036</v>
      </c>
      <c r="BO14">
        <v>690.26409406320954</v>
      </c>
      <c r="BP14">
        <v>700.08000446139545</v>
      </c>
      <c r="BQ14">
        <v>740.22370233387232</v>
      </c>
      <c r="BR14">
        <v>8.9555330713031651</v>
      </c>
      <c r="BS14">
        <v>742.52675181593031</v>
      </c>
      <c r="BT14">
        <v>735.3751980632095</v>
      </c>
      <c r="BU14">
        <v>745.1911084613954</v>
      </c>
      <c r="BV14">
        <v>71</v>
      </c>
      <c r="BW14">
        <v>1.3</v>
      </c>
      <c r="BX14">
        <f t="shared" si="9"/>
        <v>72</v>
      </c>
      <c r="BY14">
        <f t="shared" si="10"/>
        <v>69</v>
      </c>
      <c r="BZ14">
        <f t="shared" si="11"/>
        <v>73</v>
      </c>
      <c r="CA14">
        <v>1.3011249945123555</v>
      </c>
      <c r="CB14">
        <v>3.7629933864715082E-4</v>
      </c>
      <c r="CC14">
        <v>1.3011152178801848</v>
      </c>
      <c r="CD14">
        <v>1.3008832541824091</v>
      </c>
      <c r="CE14">
        <v>1.3013828682972506</v>
      </c>
      <c r="CF14">
        <v>6.4313170032014144E-2</v>
      </c>
      <c r="CG14">
        <v>2.2970782772967148E-3</v>
      </c>
      <c r="CH14">
        <v>6.450426802938905E-2</v>
      </c>
      <c r="CI14">
        <v>6.3012319908839237E-2</v>
      </c>
      <c r="CJ14">
        <v>6.5259696202719819E-2</v>
      </c>
      <c r="CK14">
        <v>3.5683276632081311E-2</v>
      </c>
      <c r="CL14">
        <v>2.1947617755368322E-3</v>
      </c>
      <c r="CM14">
        <v>3.5843019978745748E-2</v>
      </c>
      <c r="CN14">
        <v>3.4487481387692781E-2</v>
      </c>
      <c r="CO14">
        <v>3.7057647394890383E-2</v>
      </c>
      <c r="CP14">
        <v>0.17803364060887281</v>
      </c>
      <c r="CQ14">
        <v>2.7642561834996708E-3</v>
      </c>
      <c r="CR14">
        <v>0.1782309214521233</v>
      </c>
      <c r="CS14">
        <v>0.17667099243778811</v>
      </c>
      <c r="CT14">
        <v>0.1792623204157561</v>
      </c>
      <c r="CU14">
        <v>3</v>
      </c>
      <c r="CV14">
        <f t="shared" si="12"/>
        <v>0.03</v>
      </c>
      <c r="CW14">
        <v>4</v>
      </c>
      <c r="CX14">
        <v>4</v>
      </c>
      <c r="CY14">
        <v>5</v>
      </c>
      <c r="CZ14" s="8"/>
      <c r="DA14">
        <f>DD$4-2.92</f>
        <v>4.29</v>
      </c>
      <c r="DB14">
        <v>4.7</v>
      </c>
      <c r="DC14" t="e">
        <f>NA()</f>
        <v>#N/A</v>
      </c>
    </row>
    <row r="15" spans="1:111" x14ac:dyDescent="0.35">
      <c r="B15">
        <v>12</v>
      </c>
      <c r="C15">
        <v>40</v>
      </c>
      <c r="D15">
        <v>3</v>
      </c>
      <c r="E15">
        <v>60</v>
      </c>
      <c r="G15">
        <v>1635430297</v>
      </c>
      <c r="H15">
        <v>68.2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>
        <v>575.97576000406434</v>
      </c>
      <c r="O15">
        <v>1.986446960443258</v>
      </c>
      <c r="P15">
        <v>576.00900373448621</v>
      </c>
      <c r="Q15">
        <v>574.46376081821927</v>
      </c>
      <c r="R15">
        <v>576.76021306106236</v>
      </c>
      <c r="S15">
        <v>150.78850883820101</v>
      </c>
      <c r="T15">
        <v>0.49915844140204269</v>
      </c>
      <c r="U15">
        <v>150.80631875277999</v>
      </c>
      <c r="V15">
        <v>150.435883701812</v>
      </c>
      <c r="W15">
        <v>151.09123716757199</v>
      </c>
      <c r="X15" s="4">
        <v>1.5</v>
      </c>
      <c r="Y15" s="16">
        <v>1.93333333333333E-2</v>
      </c>
      <c r="Z15" s="4">
        <v>1.52</v>
      </c>
      <c r="AA15" s="4">
        <f t="shared" si="4"/>
        <v>1.4806666666666668</v>
      </c>
      <c r="AB15" s="4">
        <f t="shared" si="5"/>
        <v>1.5193333333333332</v>
      </c>
      <c r="AC15">
        <v>45</v>
      </c>
      <c r="AD15" s="16">
        <v>1.93333333333333E-2</v>
      </c>
      <c r="AE15">
        <v>46</v>
      </c>
      <c r="AF15" s="16">
        <f t="shared" si="6"/>
        <v>44.980666666666664</v>
      </c>
      <c r="AG15" s="16">
        <f t="shared" si="7"/>
        <v>45.019333333333336</v>
      </c>
      <c r="AH15">
        <v>0.1360925784766179</v>
      </c>
      <c r="AI15">
        <v>1.497101285731934E-3</v>
      </c>
      <c r="AJ15">
        <v>0.13622302062044189</v>
      </c>
      <c r="AK15">
        <v>0.13503812069003671</v>
      </c>
      <c r="AL15">
        <v>0.13719083963632281</v>
      </c>
      <c r="AM15">
        <v>0.63880684516020858</v>
      </c>
      <c r="AN15">
        <v>1.665887725313835E-2</v>
      </c>
      <c r="AO15">
        <v>0.63843797292381022</v>
      </c>
      <c r="AP15">
        <v>0.62393053879863247</v>
      </c>
      <c r="AQ15">
        <v>0.65258360624264511</v>
      </c>
      <c r="AR15">
        <v>6.9491074279151999</v>
      </c>
      <c r="AS15">
        <v>2.0570135757569299E-2</v>
      </c>
      <c r="AT15">
        <v>6.9478684077313497</v>
      </c>
      <c r="AU15">
        <v>6.9387739009048204</v>
      </c>
      <c r="AV15">
        <v>6.9678216414036802</v>
      </c>
      <c r="AW15">
        <v>6.5086001686601804</v>
      </c>
      <c r="AX15">
        <v>2.4405914984386729E-2</v>
      </c>
      <c r="AY15">
        <v>6.5075498236356699</v>
      </c>
      <c r="AZ15">
        <v>6.4928950189459904</v>
      </c>
      <c r="BA15">
        <v>6.5275864998972599</v>
      </c>
      <c r="BB15">
        <f t="shared" si="8"/>
        <v>6.5736861703467824</v>
      </c>
      <c r="BC15">
        <f t="shared" si="0"/>
        <v>2.4649974134230597E-2</v>
      </c>
      <c r="BD15">
        <f t="shared" si="1"/>
        <v>6.5726253218720263</v>
      </c>
      <c r="BE15">
        <f t="shared" si="2"/>
        <v>6.5578239691354501</v>
      </c>
      <c r="BF15">
        <f t="shared" si="3"/>
        <v>6.5928623648962326</v>
      </c>
      <c r="BG15">
        <v>2331.3893536834021</v>
      </c>
      <c r="BH15">
        <v>19.210585282924971</v>
      </c>
      <c r="BI15">
        <v>2335.713242457176</v>
      </c>
      <c r="BJ15">
        <v>2326.053525628839</v>
      </c>
      <c r="BK15">
        <v>2343.572169650924</v>
      </c>
      <c r="BL15">
        <v>2585.5128096834019</v>
      </c>
      <c r="BM15">
        <v>20.334041282924971</v>
      </c>
      <c r="BN15">
        <v>2591.8366984571758</v>
      </c>
      <c r="BO15">
        <v>2582.1769816288388</v>
      </c>
      <c r="BP15">
        <v>2599.6956256509238</v>
      </c>
      <c r="BQ15">
        <v>2632.623913683402</v>
      </c>
      <c r="BR15">
        <v>20.445145282924969</v>
      </c>
      <c r="BS15">
        <v>2638.9478024571758</v>
      </c>
      <c r="BT15">
        <v>2627.2880856288389</v>
      </c>
      <c r="BU15">
        <v>2644.8067296509239</v>
      </c>
      <c r="BV15">
        <v>39</v>
      </c>
      <c r="BW15">
        <v>1.3</v>
      </c>
      <c r="BX15">
        <f t="shared" si="9"/>
        <v>40</v>
      </c>
      <c r="BY15">
        <f t="shared" si="10"/>
        <v>37</v>
      </c>
      <c r="BZ15">
        <f t="shared" si="11"/>
        <v>41</v>
      </c>
      <c r="CA15">
        <v>0.45172634649241916</v>
      </c>
      <c r="CB15">
        <v>1.1493372046214749E-2</v>
      </c>
      <c r="CC15">
        <v>0.4509884226649149</v>
      </c>
      <c r="CD15">
        <v>0.44617517379073035</v>
      </c>
      <c r="CE15">
        <v>0.45824621316813963</v>
      </c>
      <c r="CF15">
        <v>0.21098400853091009</v>
      </c>
      <c r="CG15">
        <v>8.6506359735511254E-3</v>
      </c>
      <c r="CH15">
        <v>0.21102590130570961</v>
      </c>
      <c r="CI15">
        <v>0.204157709954815</v>
      </c>
      <c r="CJ15">
        <v>0.21675419649695121</v>
      </c>
      <c r="CK15">
        <v>7.3104074270081795E-2</v>
      </c>
      <c r="CL15">
        <v>1.0605839217777951E-2</v>
      </c>
      <c r="CM15">
        <v>7.2145887893649605E-2</v>
      </c>
      <c r="CN15">
        <v>6.3792058634880799E-2</v>
      </c>
      <c r="CO15">
        <v>7.9345416079482201E-2</v>
      </c>
      <c r="CP15">
        <v>1.1537066801864051</v>
      </c>
      <c r="CQ15">
        <v>8.2646339588880874E-3</v>
      </c>
      <c r="CR15">
        <v>1.155464976646698</v>
      </c>
      <c r="CS15">
        <v>1.146419527045202</v>
      </c>
      <c r="CT15">
        <v>1.1608223757949629</v>
      </c>
      <c r="CU15">
        <v>1</v>
      </c>
      <c r="CV15">
        <f t="shared" si="12"/>
        <v>0.01</v>
      </c>
      <c r="CW15">
        <v>2</v>
      </c>
      <c r="CX15">
        <v>2</v>
      </c>
      <c r="CY15">
        <v>3</v>
      </c>
      <c r="CZ15" s="8"/>
      <c r="DA15">
        <f>DD$4-0.97</f>
        <v>6.24</v>
      </c>
      <c r="DB15">
        <v>2.6</v>
      </c>
      <c r="DC15" t="e">
        <f>NA()</f>
        <v>#N/A</v>
      </c>
    </row>
    <row r="16" spans="1:111" x14ac:dyDescent="0.35">
      <c r="B16">
        <v>13</v>
      </c>
      <c r="C16">
        <v>40</v>
      </c>
      <c r="D16">
        <v>3</v>
      </c>
      <c r="E16" t="s">
        <v>43</v>
      </c>
      <c r="G16">
        <v>1637077781</v>
      </c>
      <c r="H16">
        <v>68.400000000000006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>
        <v>524.19096620472294</v>
      </c>
      <c r="O16">
        <v>2.159600208483726</v>
      </c>
      <c r="P16">
        <v>525.27027132718501</v>
      </c>
      <c r="Q16">
        <v>522.13785526304946</v>
      </c>
      <c r="R16">
        <v>526.18831638665165</v>
      </c>
      <c r="S16">
        <v>94.7305656736944</v>
      </c>
      <c r="T16">
        <v>0.2895240293771848</v>
      </c>
      <c r="U16">
        <v>94.716958844360704</v>
      </c>
      <c r="V16">
        <v>94.506661941356697</v>
      </c>
      <c r="W16">
        <v>94.918210719936695</v>
      </c>
      <c r="X16" s="4">
        <v>1.8</v>
      </c>
      <c r="Y16" s="16">
        <v>1.4E-2</v>
      </c>
      <c r="Z16" s="4">
        <v>1.79</v>
      </c>
      <c r="AA16" s="4">
        <f t="shared" si="4"/>
        <v>1.786</v>
      </c>
      <c r="AB16" s="4">
        <f t="shared" si="5"/>
        <v>1.8140000000000001</v>
      </c>
      <c r="AC16">
        <v>45</v>
      </c>
      <c r="AD16" s="16">
        <v>1.4E-2</v>
      </c>
      <c r="AE16">
        <v>46</v>
      </c>
      <c r="AF16" s="16">
        <f t="shared" si="6"/>
        <v>44.985999999999997</v>
      </c>
      <c r="AG16" s="16">
        <f t="shared" si="7"/>
        <v>45.014000000000003</v>
      </c>
      <c r="AH16">
        <v>0.12550533713085421</v>
      </c>
      <c r="AI16">
        <v>1.5632232120675539E-3</v>
      </c>
      <c r="AJ16">
        <v>0.12563128173060659</v>
      </c>
      <c r="AK16">
        <v>0.1243287963479892</v>
      </c>
      <c r="AL16">
        <v>0.1266895511045682</v>
      </c>
      <c r="AM16">
        <v>0.64585623571239037</v>
      </c>
      <c r="AN16">
        <v>1.6751332526317029E-2</v>
      </c>
      <c r="AO16">
        <v>0.64558356097380898</v>
      </c>
      <c r="AP16">
        <v>0.63130389702551759</v>
      </c>
      <c r="AQ16">
        <v>0.6601279992648732</v>
      </c>
      <c r="AR16">
        <v>6.9896348798476096</v>
      </c>
      <c r="AS16">
        <v>6.0310148088330502</v>
      </c>
      <c r="AT16">
        <v>6.9004691279425598</v>
      </c>
      <c r="AU16">
        <v>6.9809735127042201</v>
      </c>
      <c r="AV16">
        <v>6.9046019452328</v>
      </c>
      <c r="AW16">
        <v>6.3553972323297199</v>
      </c>
      <c r="AX16">
        <v>7.0275747161946914E-2</v>
      </c>
      <c r="AY16">
        <v>6.3769298463692303</v>
      </c>
      <c r="AZ16">
        <v>6.3389314875606999</v>
      </c>
      <c r="BA16">
        <v>6.3992229095855997</v>
      </c>
      <c r="BB16">
        <f t="shared" si="8"/>
        <v>6.4189512046530171</v>
      </c>
      <c r="BC16">
        <f t="shared" si="0"/>
        <v>7.0978504633566378E-2</v>
      </c>
      <c r="BD16">
        <f t="shared" si="1"/>
        <v>6.4406991448329229</v>
      </c>
      <c r="BE16">
        <f t="shared" si="2"/>
        <v>6.4023208024363072</v>
      </c>
      <c r="BF16">
        <f t="shared" si="3"/>
        <v>6.4632151386814556</v>
      </c>
      <c r="BG16">
        <v>1987.4043192370759</v>
      </c>
      <c r="BH16">
        <v>34.585717782993413</v>
      </c>
      <c r="BI16">
        <v>1984.493573683164</v>
      </c>
      <c r="BJ16">
        <v>1956.3901748156909</v>
      </c>
      <c r="BK16">
        <v>2022.402637561393</v>
      </c>
      <c r="BL16">
        <v>2241.5277752370757</v>
      </c>
      <c r="BM16">
        <v>35.70917378299341</v>
      </c>
      <c r="BN16">
        <v>2240.6170296831638</v>
      </c>
      <c r="BO16">
        <v>2212.5136308156907</v>
      </c>
      <c r="BP16">
        <v>2278.5260935613928</v>
      </c>
      <c r="BQ16">
        <v>2288.6388792370758</v>
      </c>
      <c r="BR16">
        <v>35.820277782993415</v>
      </c>
      <c r="BS16">
        <v>2287.7281336831638</v>
      </c>
      <c r="BT16">
        <v>2257.6247348156908</v>
      </c>
      <c r="BU16">
        <v>2323.6371975613929</v>
      </c>
      <c r="BV16">
        <v>38</v>
      </c>
      <c r="BW16">
        <v>0.1</v>
      </c>
      <c r="BX16">
        <f t="shared" si="9"/>
        <v>39</v>
      </c>
      <c r="BY16">
        <f t="shared" si="10"/>
        <v>36</v>
      </c>
      <c r="BZ16">
        <f t="shared" si="11"/>
        <v>40</v>
      </c>
      <c r="CA16">
        <v>0.46529094879433019</v>
      </c>
      <c r="CB16">
        <v>2.1294896051013913E-2</v>
      </c>
      <c r="CC16">
        <v>0.46069521562699267</v>
      </c>
      <c r="CD16">
        <v>0.45749233080965668</v>
      </c>
      <c r="CE16">
        <v>0.46470105208089874</v>
      </c>
      <c r="CF16">
        <v>0.22562801751325501</v>
      </c>
      <c r="CG16">
        <v>1.5728894686303219E-2</v>
      </c>
      <c r="CH16">
        <v>0.22806852574017</v>
      </c>
      <c r="CI16">
        <v>0.21017593109048799</v>
      </c>
      <c r="CJ16">
        <v>0.23941031806334051</v>
      </c>
      <c r="CK16">
        <v>9.8566793076802259E-2</v>
      </c>
      <c r="CL16">
        <v>1.6764155022127001E-2</v>
      </c>
      <c r="CM16">
        <v>0.10112318080562289</v>
      </c>
      <c r="CN16">
        <v>8.1724249762426301E-2</v>
      </c>
      <c r="CO16">
        <v>0.1133608509126003</v>
      </c>
      <c r="CP16">
        <v>1.1264960013306351</v>
      </c>
      <c r="CQ16">
        <v>1.801854221040031E-2</v>
      </c>
      <c r="CR16">
        <v>1.131724951363553</v>
      </c>
      <c r="CS16">
        <v>1.1072430041165069</v>
      </c>
      <c r="CT16">
        <v>1.1416766542496299</v>
      </c>
      <c r="CU16">
        <v>4</v>
      </c>
      <c r="CV16">
        <f t="shared" si="12"/>
        <v>0.04</v>
      </c>
      <c r="CW16">
        <v>5</v>
      </c>
      <c r="CX16">
        <v>5</v>
      </c>
      <c r="CY16">
        <v>6</v>
      </c>
      <c r="CZ16" s="8"/>
      <c r="DA16">
        <f>DD$4-0.93</f>
        <v>6.28</v>
      </c>
      <c r="DB16">
        <v>1.2</v>
      </c>
      <c r="DC16" t="e">
        <f>NA()</f>
        <v>#N/A</v>
      </c>
    </row>
    <row r="17" spans="1:107" x14ac:dyDescent="0.35">
      <c r="B17">
        <v>14</v>
      </c>
      <c r="C17">
        <v>40</v>
      </c>
      <c r="D17">
        <v>1.6</v>
      </c>
      <c r="E17">
        <v>60</v>
      </c>
      <c r="G17">
        <v>1637161126</v>
      </c>
      <c r="H17">
        <v>68.599999999999994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>
        <v>40.468294740967579</v>
      </c>
      <c r="O17">
        <v>1.509120653793862</v>
      </c>
      <c r="P17">
        <v>40.5980655432856</v>
      </c>
      <c r="Q17">
        <v>40.280453691558797</v>
      </c>
      <c r="R17">
        <v>40.957609297739879</v>
      </c>
      <c r="S17">
        <v>17.08085970271955</v>
      </c>
      <c r="T17">
        <v>0.26142033538218179</v>
      </c>
      <c r="U17">
        <v>17.0724811775716</v>
      </c>
      <c r="V17">
        <v>16.905353800440309</v>
      </c>
      <c r="W17">
        <v>17.255642916146751</v>
      </c>
      <c r="X17" s="4">
        <v>0.36</v>
      </c>
      <c r="Y17" s="16">
        <v>1.7333333333333301E-2</v>
      </c>
      <c r="Z17" s="4">
        <v>0.37</v>
      </c>
      <c r="AA17" s="4">
        <f t="shared" si="4"/>
        <v>0.34266666666666667</v>
      </c>
      <c r="AB17" s="4">
        <f t="shared" si="5"/>
        <v>0.3773333333333333</v>
      </c>
      <c r="AC17">
        <v>58</v>
      </c>
      <c r="AD17" s="16">
        <v>1.7333333333333301E-2</v>
      </c>
      <c r="AE17">
        <v>57</v>
      </c>
      <c r="AF17" s="16">
        <f t="shared" si="6"/>
        <v>57.982666666666667</v>
      </c>
      <c r="AG17" s="16">
        <f t="shared" si="7"/>
        <v>58.017333333333333</v>
      </c>
      <c r="AH17">
        <v>0.1287196014124839</v>
      </c>
      <c r="AI17">
        <v>1.4131947995733711E-3</v>
      </c>
      <c r="AJ17">
        <v>0.12877895476386</v>
      </c>
      <c r="AK17">
        <v>0.1277749555973304</v>
      </c>
      <c r="AL17">
        <v>0.12966536841620649</v>
      </c>
      <c r="AM17">
        <v>0.6559524738232988</v>
      </c>
      <c r="AN17">
        <v>1.7146670626229061E-2</v>
      </c>
      <c r="AO17">
        <v>0.65428325311721536</v>
      </c>
      <c r="AP17">
        <v>0.64183891099561963</v>
      </c>
      <c r="AQ17">
        <v>0.66735746043702882</v>
      </c>
      <c r="AR17">
        <v>8.5657881627124812</v>
      </c>
      <c r="AS17">
        <v>6.2105990730424478E-2</v>
      </c>
      <c r="AT17">
        <v>8.5882506466282589</v>
      </c>
      <c r="AU17">
        <v>8.5532367614675024</v>
      </c>
      <c r="AV17">
        <v>8.6044768754281264</v>
      </c>
      <c r="AW17">
        <v>9.6964637283690607</v>
      </c>
      <c r="AX17">
        <v>2.3461675383589481E-2</v>
      </c>
      <c r="AY17">
        <v>9.7049137382235298</v>
      </c>
      <c r="AZ17">
        <v>9.6945269915122694</v>
      </c>
      <c r="BA17">
        <v>9.70981211543541</v>
      </c>
      <c r="BB17">
        <f t="shared" si="8"/>
        <v>9.7934283656527512</v>
      </c>
      <c r="BC17">
        <f t="shared" si="0"/>
        <v>2.3696292137425377E-2</v>
      </c>
      <c r="BD17">
        <f t="shared" si="1"/>
        <v>9.8019628756057653</v>
      </c>
      <c r="BE17">
        <f t="shared" si="2"/>
        <v>9.7914722614273924</v>
      </c>
      <c r="BF17">
        <f t="shared" si="3"/>
        <v>9.8069102365897649</v>
      </c>
      <c r="BG17">
        <v>279.81443534790168</v>
      </c>
      <c r="BH17">
        <v>8.1303645911159705</v>
      </c>
      <c r="BI17">
        <v>279.98871341152881</v>
      </c>
      <c r="BJ17">
        <v>274.54114121547042</v>
      </c>
      <c r="BK17">
        <v>285.39106064547951</v>
      </c>
      <c r="BL17">
        <v>533.93789134790165</v>
      </c>
      <c r="BM17">
        <v>9.2538205911159714</v>
      </c>
      <c r="BN17">
        <v>536.11216941152884</v>
      </c>
      <c r="BO17">
        <v>530.66459721547039</v>
      </c>
      <c r="BP17">
        <v>541.51451664547949</v>
      </c>
      <c r="BQ17">
        <v>581.04899534790161</v>
      </c>
      <c r="BR17">
        <v>9.3649245911159706</v>
      </c>
      <c r="BS17">
        <v>583.22327341152879</v>
      </c>
      <c r="BT17">
        <v>575.77570121547046</v>
      </c>
      <c r="BU17">
        <v>586.62562064547956</v>
      </c>
      <c r="BV17">
        <v>41</v>
      </c>
      <c r="BW17">
        <v>0.6</v>
      </c>
      <c r="BX17">
        <f t="shared" si="9"/>
        <v>42</v>
      </c>
      <c r="BY17">
        <f t="shared" si="10"/>
        <v>39</v>
      </c>
      <c r="BZ17">
        <f t="shared" si="11"/>
        <v>43</v>
      </c>
      <c r="CA17">
        <v>0.30116643695433237</v>
      </c>
      <c r="CB17">
        <v>3.1321440813215614E-4</v>
      </c>
      <c r="CC17">
        <v>0.30115090460087568</v>
      </c>
      <c r="CD17">
        <v>0.30095462762794678</v>
      </c>
      <c r="CE17">
        <v>0.30138286829603833</v>
      </c>
      <c r="CF17">
        <v>0.18869688531878309</v>
      </c>
      <c r="CG17">
        <v>0.10381029767558581</v>
      </c>
      <c r="CH17">
        <v>0.17325805690697119</v>
      </c>
      <c r="CI17">
        <v>0.17227617954787569</v>
      </c>
      <c r="CJ17">
        <v>0.17458208319790541</v>
      </c>
      <c r="CK17">
        <v>0.10670031245012621</v>
      </c>
      <c r="CL17">
        <v>9.407117168199372E-2</v>
      </c>
      <c r="CM17">
        <v>9.274323842507301E-2</v>
      </c>
      <c r="CN17">
        <v>9.1444874131693221E-2</v>
      </c>
      <c r="CO17">
        <v>9.3930404400389883E-2</v>
      </c>
      <c r="CP17">
        <v>0.38623213538999018</v>
      </c>
      <c r="CQ17">
        <v>9.7454303048486179E-2</v>
      </c>
      <c r="CR17">
        <v>0.37150921855161018</v>
      </c>
      <c r="CS17">
        <v>0.37062908388960358</v>
      </c>
      <c r="CT17">
        <v>0.37386239704496299</v>
      </c>
      <c r="CU17">
        <v>5</v>
      </c>
      <c r="CV17">
        <f t="shared" si="12"/>
        <v>0.05</v>
      </c>
      <c r="CW17">
        <v>6</v>
      </c>
      <c r="CX17">
        <v>6</v>
      </c>
      <c r="CY17">
        <v>7</v>
      </c>
      <c r="CZ17" s="8"/>
      <c r="DA17">
        <f>DD$4-2.86</f>
        <v>4.3499999999999996</v>
      </c>
      <c r="DB17">
        <v>2.4</v>
      </c>
      <c r="DC17" t="e">
        <f>NA()</f>
        <v>#N/A</v>
      </c>
    </row>
    <row r="18" spans="1:107" x14ac:dyDescent="0.35">
      <c r="B18">
        <v>15</v>
      </c>
      <c r="C18">
        <v>70</v>
      </c>
      <c r="D18">
        <v>2</v>
      </c>
      <c r="E18">
        <v>5</v>
      </c>
      <c r="G18">
        <v>1637161146</v>
      </c>
      <c r="H18">
        <v>64.099999999999994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>
        <v>131.9535542290885</v>
      </c>
      <c r="O18">
        <v>1.8404262737212</v>
      </c>
      <c r="P18">
        <v>131.53500742683821</v>
      </c>
      <c r="Q18">
        <v>131.09338391555909</v>
      </c>
      <c r="R18">
        <v>132.37096951236239</v>
      </c>
      <c r="S18">
        <v>25.655897939797999</v>
      </c>
      <c r="T18">
        <v>0.29447005894726941</v>
      </c>
      <c r="U18">
        <v>25.629799847462799</v>
      </c>
      <c r="V18">
        <v>25.4542441561358</v>
      </c>
      <c r="W18">
        <v>25.836807554124601</v>
      </c>
      <c r="X18" s="4">
        <v>0.66</v>
      </c>
      <c r="Y18" s="16">
        <v>1.4E-2</v>
      </c>
      <c r="Z18" s="4">
        <v>0.69</v>
      </c>
      <c r="AA18" s="4">
        <f t="shared" si="4"/>
        <v>0.64600000000000002</v>
      </c>
      <c r="AB18" s="4">
        <f t="shared" si="5"/>
        <v>0.67400000000000004</v>
      </c>
      <c r="AC18">
        <v>52</v>
      </c>
      <c r="AD18" s="16">
        <v>1.4E-2</v>
      </c>
      <c r="AE18">
        <v>53</v>
      </c>
      <c r="AF18" s="16">
        <f t="shared" si="6"/>
        <v>51.985999999999997</v>
      </c>
      <c r="AG18" s="16">
        <f t="shared" si="7"/>
        <v>52.014000000000003</v>
      </c>
      <c r="AH18">
        <v>0.12421158272325809</v>
      </c>
      <c r="AI18">
        <v>2.1408320175093738E-3</v>
      </c>
      <c r="AJ18">
        <v>0.1244463818375269</v>
      </c>
      <c r="AK18">
        <v>0.12268938334235981</v>
      </c>
      <c r="AL18">
        <v>0.12574886721320841</v>
      </c>
      <c r="AM18">
        <v>0.65653277068851768</v>
      </c>
      <c r="AN18">
        <v>2.034648892041643E-2</v>
      </c>
      <c r="AO18">
        <v>0.65656260543652045</v>
      </c>
      <c r="AP18">
        <v>0.63854075756891993</v>
      </c>
      <c r="AQ18">
        <v>0.67529243577833431</v>
      </c>
      <c r="AR18">
        <v>8.0130748938440828</v>
      </c>
      <c r="AS18">
        <v>3.1776564593562748E-2</v>
      </c>
      <c r="AT18">
        <v>8.0063978212981972</v>
      </c>
      <c r="AU18">
        <v>7.9916250141866918</v>
      </c>
      <c r="AV18">
        <v>8.0419469595289979</v>
      </c>
      <c r="AW18">
        <v>7.9967030763886999</v>
      </c>
      <c r="AX18">
        <v>6.1215772889842243E-2</v>
      </c>
      <c r="AY18">
        <v>7.997660193629156</v>
      </c>
      <c r="AZ18">
        <v>7.9496118794375361</v>
      </c>
      <c r="BA18">
        <v>8.0422577842629881</v>
      </c>
      <c r="BB18">
        <f t="shared" si="8"/>
        <v>8.0766701071525873</v>
      </c>
      <c r="BC18">
        <f t="shared" si="0"/>
        <v>6.1827930618740666E-2</v>
      </c>
      <c r="BD18">
        <f t="shared" si="1"/>
        <v>8.0776367955654482</v>
      </c>
      <c r="BE18">
        <f t="shared" si="2"/>
        <v>8.0291079982319111</v>
      </c>
      <c r="BF18">
        <f t="shared" si="3"/>
        <v>8.1226803621056174</v>
      </c>
      <c r="BG18">
        <v>1292.1519015849599</v>
      </c>
      <c r="BH18">
        <v>7.486537554067171</v>
      </c>
      <c r="BI18">
        <v>1292.54074147238</v>
      </c>
      <c r="BJ18">
        <v>1287.42824612969</v>
      </c>
      <c r="BK18">
        <v>1297.3592736364899</v>
      </c>
      <c r="BL18">
        <v>1546.2753575849599</v>
      </c>
      <c r="BM18">
        <v>8.6099935540671702</v>
      </c>
      <c r="BN18">
        <v>1548.66419747238</v>
      </c>
      <c r="BO18">
        <v>1543.5517021296901</v>
      </c>
      <c r="BP18">
        <v>1553.4827296364899</v>
      </c>
      <c r="BQ18">
        <v>1593.3864615849598</v>
      </c>
      <c r="BR18">
        <v>8.7210975540671711</v>
      </c>
      <c r="BS18">
        <v>1595.7753014723799</v>
      </c>
      <c r="BT18">
        <v>1588.6628061296901</v>
      </c>
      <c r="BU18">
        <v>1598.5938336364898</v>
      </c>
      <c r="BV18">
        <v>71</v>
      </c>
      <c r="BW18">
        <v>1.1000000000000001</v>
      </c>
      <c r="BX18">
        <f t="shared" si="9"/>
        <v>72</v>
      </c>
      <c r="BY18">
        <f t="shared" si="10"/>
        <v>69</v>
      </c>
      <c r="BZ18">
        <f t="shared" si="11"/>
        <v>73</v>
      </c>
      <c r="CA18">
        <v>1.6019020178536933</v>
      </c>
      <c r="CB18">
        <v>7.0447126491450483E-3</v>
      </c>
      <c r="CC18">
        <v>1.6016777465656475</v>
      </c>
      <c r="CD18">
        <v>1.5984525583659943</v>
      </c>
      <c r="CE18">
        <v>1.6057192687181299</v>
      </c>
      <c r="CF18">
        <v>8.7197076664606507E-2</v>
      </c>
      <c r="CG18">
        <v>4.0576355679560784E-3</v>
      </c>
      <c r="CH18">
        <v>8.5619342400557505E-2</v>
      </c>
      <c r="CI18">
        <v>8.4452435301801354E-2</v>
      </c>
      <c r="CJ18">
        <v>8.8773413104303645E-2</v>
      </c>
      <c r="CK18">
        <v>3.954933554655829E-2</v>
      </c>
      <c r="CL18">
        <v>4.3380738016620098E-3</v>
      </c>
      <c r="CM18">
        <v>3.7749147663222002E-2</v>
      </c>
      <c r="CN18">
        <v>3.6599348390889498E-2</v>
      </c>
      <c r="CO18">
        <v>4.1517283948546348E-2</v>
      </c>
      <c r="CP18">
        <v>0.31877014842393481</v>
      </c>
      <c r="CQ18">
        <v>4.557061705911877E-3</v>
      </c>
      <c r="CR18">
        <v>0.31759096769978812</v>
      </c>
      <c r="CS18">
        <v>0.31515630493155111</v>
      </c>
      <c r="CT18">
        <v>0.32177689505385809</v>
      </c>
      <c r="CU18">
        <v>1</v>
      </c>
      <c r="CV18">
        <f t="shared" si="12"/>
        <v>0.01</v>
      </c>
      <c r="CW18">
        <v>2</v>
      </c>
      <c r="CX18">
        <v>2</v>
      </c>
      <c r="CY18">
        <v>3</v>
      </c>
      <c r="CZ18" s="8"/>
      <c r="DA18">
        <f>DD$4-2.11</f>
        <v>5.0999999999999996</v>
      </c>
      <c r="DB18">
        <v>0.4</v>
      </c>
      <c r="DC18" t="e">
        <f>NA()</f>
        <v>#N/A</v>
      </c>
    </row>
    <row r="19" spans="1:107" x14ac:dyDescent="0.35">
      <c r="B19">
        <v>16</v>
      </c>
      <c r="C19">
        <v>55</v>
      </c>
      <c r="D19">
        <v>2</v>
      </c>
      <c r="E19">
        <v>5</v>
      </c>
      <c r="G19">
        <v>1637243010</v>
      </c>
      <c r="H19">
        <v>67.400000000000006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>
        <v>58.276877887771732</v>
      </c>
      <c r="O19">
        <v>0.54625405810785466</v>
      </c>
      <c r="P19">
        <v>58.177347317177919</v>
      </c>
      <c r="Q19">
        <v>57.938692315361102</v>
      </c>
      <c r="R19">
        <v>58.584176031463329</v>
      </c>
      <c r="S19">
        <v>27.849004268409399</v>
      </c>
      <c r="T19">
        <v>0.1189054394142601</v>
      </c>
      <c r="U19">
        <v>27.857753730352901</v>
      </c>
      <c r="V19">
        <v>27.767920194356599</v>
      </c>
      <c r="W19">
        <v>27.9336085926655</v>
      </c>
      <c r="X19" s="4">
        <v>0.73</v>
      </c>
      <c r="Y19" s="16">
        <v>1.7999999999999999E-2</v>
      </c>
      <c r="Z19" s="4">
        <v>0.73</v>
      </c>
      <c r="AA19" s="4">
        <f t="shared" si="4"/>
        <v>0.71199999999999997</v>
      </c>
      <c r="AB19" s="4">
        <f t="shared" si="5"/>
        <v>0.748</v>
      </c>
      <c r="AC19">
        <v>50</v>
      </c>
      <c r="AD19" s="16">
        <v>1.7999999999999999E-2</v>
      </c>
      <c r="AE19">
        <v>51</v>
      </c>
      <c r="AF19" s="16">
        <f t="shared" si="6"/>
        <v>49.981999999999999</v>
      </c>
      <c r="AG19" s="16">
        <f t="shared" si="7"/>
        <v>50.018000000000001</v>
      </c>
      <c r="AH19">
        <v>0.12807889900903299</v>
      </c>
      <c r="AI19">
        <v>1.346346268324747E-3</v>
      </c>
      <c r="AJ19">
        <v>0.12805535175331839</v>
      </c>
      <c r="AK19">
        <v>0.12721416327917881</v>
      </c>
      <c r="AL19">
        <v>0.12886036010442559</v>
      </c>
      <c r="AM19">
        <v>0.66239558657768627</v>
      </c>
      <c r="AN19">
        <v>1.716724551670681E-2</v>
      </c>
      <c r="AO19">
        <v>0.66357827437478423</v>
      </c>
      <c r="AP19">
        <v>0.65051393464752416</v>
      </c>
      <c r="AQ19">
        <v>0.67467161645092211</v>
      </c>
      <c r="AR19">
        <v>8.021247821078493</v>
      </c>
      <c r="AS19">
        <v>8.4945115224648718E-2</v>
      </c>
      <c r="AT19">
        <v>8.0531136261087752</v>
      </c>
      <c r="AU19">
        <v>8.0017296947663148</v>
      </c>
      <c r="AV19">
        <v>8.0636845456109327</v>
      </c>
      <c r="AW19">
        <v>8.5499438310347031</v>
      </c>
      <c r="AX19">
        <v>1.508016546526628E-2</v>
      </c>
      <c r="AY19">
        <v>8.548833404475193</v>
      </c>
      <c r="AZ19">
        <v>8.5392726517895312</v>
      </c>
      <c r="BA19">
        <v>8.5657791341717839</v>
      </c>
      <c r="BB19">
        <f t="shared" si="8"/>
        <v>8.6354432693450498</v>
      </c>
      <c r="BC19">
        <f t="shared" si="0"/>
        <v>1.5230967119918943E-2</v>
      </c>
      <c r="BD19">
        <f t="shared" si="1"/>
        <v>8.6343217385199456</v>
      </c>
      <c r="BE19">
        <f t="shared" si="2"/>
        <v>8.6246653783074265</v>
      </c>
      <c r="BF19">
        <f t="shared" si="3"/>
        <v>8.6514369255135026</v>
      </c>
      <c r="BG19">
        <v>1230.3197517226799</v>
      </c>
      <c r="BH19">
        <v>7.5574984710440791</v>
      </c>
      <c r="BI19">
        <v>1230.5329811578399</v>
      </c>
      <c r="BJ19">
        <v>1225.4780458134701</v>
      </c>
      <c r="BK19">
        <v>1235.4090717326001</v>
      </c>
      <c r="BL19">
        <v>1484.44320772268</v>
      </c>
      <c r="BM19">
        <v>8.6809544710440782</v>
      </c>
      <c r="BN19">
        <v>1486.6564371578399</v>
      </c>
      <c r="BO19">
        <v>1481.6015018134701</v>
      </c>
      <c r="BP19">
        <v>1491.5325277326001</v>
      </c>
      <c r="BQ19">
        <v>1531.5543117226798</v>
      </c>
      <c r="BR19">
        <v>8.7920584710440792</v>
      </c>
      <c r="BS19">
        <v>1533.7675411578398</v>
      </c>
      <c r="BT19">
        <v>1526.71260581347</v>
      </c>
      <c r="BU19">
        <v>1536.6436317326002</v>
      </c>
      <c r="BV19">
        <v>56</v>
      </c>
      <c r="BW19">
        <v>1.5</v>
      </c>
      <c r="BX19">
        <f t="shared" si="9"/>
        <v>57</v>
      </c>
      <c r="BY19">
        <f t="shared" si="10"/>
        <v>54</v>
      </c>
      <c r="BZ19">
        <f t="shared" si="11"/>
        <v>58</v>
      </c>
      <c r="CA19">
        <v>0.30110006093548941</v>
      </c>
      <c r="CB19">
        <v>4.3738828089889771E-4</v>
      </c>
      <c r="CC19">
        <v>0.30109737451787738</v>
      </c>
      <c r="CD19">
        <v>0.30082972410186953</v>
      </c>
      <c r="CE19">
        <v>0.30136502493660172</v>
      </c>
      <c r="CF19">
        <v>0.12875796776617041</v>
      </c>
      <c r="CG19">
        <v>2.4325676430201589E-3</v>
      </c>
      <c r="CH19">
        <v>0.12895067996373921</v>
      </c>
      <c r="CI19">
        <v>0.12696396596080531</v>
      </c>
      <c r="CJ19">
        <v>0.13039175669324121</v>
      </c>
      <c r="CK19">
        <v>7.4475474037372869E-2</v>
      </c>
      <c r="CL19">
        <v>2.6512132255105138E-3</v>
      </c>
      <c r="CM19">
        <v>7.4417574898267447E-2</v>
      </c>
      <c r="CN19">
        <v>7.294003293030818E-2</v>
      </c>
      <c r="CO19">
        <v>7.5757807220965839E-2</v>
      </c>
      <c r="CP19">
        <v>0.25953262171823982</v>
      </c>
      <c r="CQ19">
        <v>2.4977710169045101E-3</v>
      </c>
      <c r="CR19">
        <v>0.25943099508225259</v>
      </c>
      <c r="CS19">
        <v>0.25834872322823388</v>
      </c>
      <c r="CT19">
        <v>0.26106880916408409</v>
      </c>
      <c r="CU19">
        <v>2</v>
      </c>
      <c r="CV19">
        <f t="shared" si="12"/>
        <v>0.02</v>
      </c>
      <c r="CW19">
        <v>3</v>
      </c>
      <c r="CX19">
        <v>3</v>
      </c>
      <c r="CY19">
        <v>4</v>
      </c>
      <c r="CZ19" s="8"/>
      <c r="DA19">
        <f>DD$4-2.01</f>
        <v>5.2</v>
      </c>
      <c r="DB19">
        <v>0.4</v>
      </c>
      <c r="DC19" t="e">
        <f>NA()</f>
        <v>#N/A</v>
      </c>
    </row>
    <row r="20" spans="1:107" x14ac:dyDescent="0.35">
      <c r="B20">
        <v>17</v>
      </c>
      <c r="C20">
        <v>55</v>
      </c>
      <c r="D20">
        <v>2</v>
      </c>
      <c r="E20" t="s">
        <v>43</v>
      </c>
      <c r="G20">
        <v>1637243030</v>
      </c>
      <c r="H20">
        <v>67.2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>
        <v>151.3021070945791</v>
      </c>
      <c r="O20">
        <v>1.64811223530192</v>
      </c>
      <c r="P20">
        <v>150.9717964374538</v>
      </c>
      <c r="Q20">
        <v>150.44006380631129</v>
      </c>
      <c r="R20">
        <v>151.56330438426761</v>
      </c>
      <c r="S20">
        <v>23.249854557557502</v>
      </c>
      <c r="T20">
        <v>0.24919668548389071</v>
      </c>
      <c r="U20">
        <v>23.244179489214901</v>
      </c>
      <c r="V20">
        <v>23.071707311378699</v>
      </c>
      <c r="W20">
        <v>23.420557473832201</v>
      </c>
      <c r="X20" s="4">
        <v>0.81</v>
      </c>
      <c r="Y20" s="16">
        <v>1.1333333333333299E-2</v>
      </c>
      <c r="Z20" s="4">
        <v>0.82</v>
      </c>
      <c r="AA20" s="4">
        <f t="shared" si="4"/>
        <v>0.79866666666666675</v>
      </c>
      <c r="AB20" s="4">
        <f t="shared" si="5"/>
        <v>0.82133333333333336</v>
      </c>
      <c r="AC20">
        <v>51</v>
      </c>
      <c r="AD20" s="16">
        <v>1.1333333333333299E-2</v>
      </c>
      <c r="AE20">
        <v>53</v>
      </c>
      <c r="AF20" s="16">
        <f t="shared" si="6"/>
        <v>50.988666666666667</v>
      </c>
      <c r="AG20" s="16">
        <f t="shared" si="7"/>
        <v>51.011333333333333</v>
      </c>
      <c r="AH20">
        <v>8.2414923781389482E-2</v>
      </c>
      <c r="AI20">
        <v>3.625975814440584E-3</v>
      </c>
      <c r="AJ20">
        <v>8.316031017828425E-2</v>
      </c>
      <c r="AK20">
        <v>7.9164665212527477E-2</v>
      </c>
      <c r="AL20">
        <v>8.5276848785272363E-2</v>
      </c>
      <c r="AM20">
        <v>0.66873455536387671</v>
      </c>
      <c r="AN20">
        <v>2.4705124360992359E-2</v>
      </c>
      <c r="AO20">
        <v>0.67255754166303094</v>
      </c>
      <c r="AP20">
        <v>0.65272750476865338</v>
      </c>
      <c r="AQ20">
        <v>0.68430212788657951</v>
      </c>
      <c r="AR20">
        <v>7.7260782964078896</v>
      </c>
      <c r="AS20">
        <v>1.3034221859290269E-2</v>
      </c>
      <c r="AT20">
        <v>7.7287251004300996</v>
      </c>
      <c r="AU20">
        <v>7.7205458728468797</v>
      </c>
      <c r="AV20">
        <v>7.7366424316918403</v>
      </c>
      <c r="AW20">
        <v>8.0065028070592739</v>
      </c>
      <c r="AX20">
        <v>4.1624659593959903E-2</v>
      </c>
      <c r="AY20">
        <v>7.9991452449617881</v>
      </c>
      <c r="AZ20">
        <v>7.9707422004472113</v>
      </c>
      <c r="BA20">
        <v>8.052607096894203</v>
      </c>
      <c r="BB20">
        <f t="shared" si="8"/>
        <v>8.0865678351298662</v>
      </c>
      <c r="BC20">
        <f t="shared" si="0"/>
        <v>4.2040906189899502E-2</v>
      </c>
      <c r="BD20">
        <f t="shared" si="1"/>
        <v>8.0791366974114052</v>
      </c>
      <c r="BE20">
        <f t="shared" si="2"/>
        <v>8.0504496224516835</v>
      </c>
      <c r="BF20">
        <f t="shared" si="3"/>
        <v>8.1331331678631447</v>
      </c>
      <c r="BG20">
        <v>1457.4768143633</v>
      </c>
      <c r="BH20">
        <v>7.7336345811104366</v>
      </c>
      <c r="BI20">
        <v>1457.36169104486</v>
      </c>
      <c r="BJ20">
        <v>1452.4753203361699</v>
      </c>
      <c r="BK20">
        <v>1462.50091146162</v>
      </c>
      <c r="BL20">
        <v>1711.6002703633001</v>
      </c>
      <c r="BM20">
        <v>8.8570905811104375</v>
      </c>
      <c r="BN20">
        <v>1713.48514704486</v>
      </c>
      <c r="BO20">
        <v>1708.59877633617</v>
      </c>
      <c r="BP20">
        <v>1718.6243674616201</v>
      </c>
      <c r="BQ20">
        <v>1758.7113743632999</v>
      </c>
      <c r="BR20">
        <v>8.9681945811104367</v>
      </c>
      <c r="BS20">
        <v>1760.5962510448599</v>
      </c>
      <c r="BT20">
        <v>1753.70988033617</v>
      </c>
      <c r="BU20">
        <v>1763.7354714616199</v>
      </c>
      <c r="BV20">
        <v>57</v>
      </c>
      <c r="BW20">
        <v>1.3</v>
      </c>
      <c r="BX20">
        <f t="shared" si="9"/>
        <v>58</v>
      </c>
      <c r="BY20">
        <f t="shared" si="10"/>
        <v>55</v>
      </c>
      <c r="BZ20">
        <f t="shared" si="11"/>
        <v>59</v>
      </c>
      <c r="CA20">
        <v>0.48011254238173073</v>
      </c>
      <c r="CB20">
        <v>6.9709711099737457E-3</v>
      </c>
      <c r="CC20">
        <v>0.47872804606124758</v>
      </c>
      <c r="CD20">
        <v>0.47552962318240111</v>
      </c>
      <c r="CE20">
        <v>0.48338516390787989</v>
      </c>
      <c r="CF20">
        <v>0.26560974316768998</v>
      </c>
      <c r="CG20">
        <v>3.1483891296533169E-3</v>
      </c>
      <c r="CH20">
        <v>0.26546722697979841</v>
      </c>
      <c r="CI20">
        <v>0.26310864856098698</v>
      </c>
      <c r="CJ20">
        <v>0.26806936165482481</v>
      </c>
      <c r="CK20">
        <v>0.1356471774646979</v>
      </c>
      <c r="CL20">
        <v>2.879710299024201E-3</v>
      </c>
      <c r="CM20">
        <v>0.13559016763569881</v>
      </c>
      <c r="CN20">
        <v>0.1337668746080887</v>
      </c>
      <c r="CO20">
        <v>0.1376502636908615</v>
      </c>
      <c r="CP20">
        <v>0.68816744801450558</v>
      </c>
      <c r="CQ20">
        <v>5.5716006726487122E-3</v>
      </c>
      <c r="CR20">
        <v>0.68734260331354313</v>
      </c>
      <c r="CS20">
        <v>0.68443522213569774</v>
      </c>
      <c r="CT20">
        <v>0.69051335067268527</v>
      </c>
      <c r="CU20">
        <v>4</v>
      </c>
      <c r="CV20">
        <f t="shared" si="12"/>
        <v>0.04</v>
      </c>
      <c r="CW20">
        <v>5</v>
      </c>
      <c r="CX20">
        <v>5</v>
      </c>
      <c r="CY20">
        <v>6</v>
      </c>
      <c r="CZ20" s="8"/>
      <c r="DA20">
        <f>DD$4-1.91</f>
        <v>5.3</v>
      </c>
      <c r="DB20">
        <v>1.4</v>
      </c>
      <c r="DC20" t="e">
        <f>NA()</f>
        <v>#N/A</v>
      </c>
    </row>
    <row r="21" spans="1:107" x14ac:dyDescent="0.35">
      <c r="B21">
        <v>18</v>
      </c>
      <c r="C21">
        <v>40</v>
      </c>
      <c r="D21">
        <v>3</v>
      </c>
      <c r="E21">
        <v>5</v>
      </c>
      <c r="G21">
        <v>1637591260</v>
      </c>
      <c r="H21">
        <v>68.3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>
        <v>412.57153443310722</v>
      </c>
      <c r="O21">
        <v>4.4216840493951031</v>
      </c>
      <c r="P21">
        <v>413.86749075335541</v>
      </c>
      <c r="Q21">
        <v>411.35692164056212</v>
      </c>
      <c r="R21">
        <v>415.16113868708982</v>
      </c>
      <c r="S21">
        <v>70.451012735163388</v>
      </c>
      <c r="T21">
        <v>0.4368258365586713</v>
      </c>
      <c r="U21">
        <v>70.431568198618265</v>
      </c>
      <c r="V21">
        <v>70.160833943313264</v>
      </c>
      <c r="W21">
        <v>70.718747968114755</v>
      </c>
      <c r="X21" s="4">
        <v>1.69</v>
      </c>
      <c r="Y21" s="16">
        <v>1.53333333333333E-2</v>
      </c>
      <c r="Z21" s="4">
        <v>1.68</v>
      </c>
      <c r="AA21" s="4">
        <f t="shared" si="4"/>
        <v>1.6746666666666667</v>
      </c>
      <c r="AB21" s="4">
        <f t="shared" si="5"/>
        <v>1.7053333333333331</v>
      </c>
      <c r="AC21">
        <v>42</v>
      </c>
      <c r="AD21" s="16">
        <v>1.53333333333333E-2</v>
      </c>
      <c r="AE21">
        <v>43</v>
      </c>
      <c r="AF21" s="16">
        <f t="shared" si="6"/>
        <v>41.984666666666669</v>
      </c>
      <c r="AG21" s="16">
        <f t="shared" si="7"/>
        <v>42.015333333333331</v>
      </c>
      <c r="AH21">
        <v>0.12955097383246461</v>
      </c>
      <c r="AI21">
        <v>1.569568547155133E-3</v>
      </c>
      <c r="AJ21">
        <v>0.12945733256308919</v>
      </c>
      <c r="AK21">
        <v>0.12845333341320511</v>
      </c>
      <c r="AL21">
        <v>0.13056082713689249</v>
      </c>
      <c r="AM21">
        <v>0.65622197858729026</v>
      </c>
      <c r="AN21">
        <v>1.4470127776219669E-2</v>
      </c>
      <c r="AO21">
        <v>0.6564853113704644</v>
      </c>
      <c r="AP21">
        <v>0.64487311353798904</v>
      </c>
      <c r="AQ21">
        <v>0.6683762619173258</v>
      </c>
      <c r="AR21">
        <v>7.0153529261463801</v>
      </c>
      <c r="AS21">
        <v>3.7434497627466277E-2</v>
      </c>
      <c r="AT21">
        <v>7.01301723632647</v>
      </c>
      <c r="AU21">
        <v>6.9954729087556498</v>
      </c>
      <c r="AV21">
        <v>7.0488397858927101</v>
      </c>
      <c r="AW21">
        <v>7.2592150527917498</v>
      </c>
      <c r="AX21">
        <v>1.519680032640384E-2</v>
      </c>
      <c r="AY21">
        <v>7.25989848356308</v>
      </c>
      <c r="AZ21">
        <v>7.2454077104508103</v>
      </c>
      <c r="BA21">
        <v>7.2724350893592504</v>
      </c>
      <c r="BB21">
        <f t="shared" si="8"/>
        <v>7.3318072033196673</v>
      </c>
      <c r="BC21">
        <f t="shared" si="0"/>
        <v>1.5348768329667879E-2</v>
      </c>
      <c r="BD21">
        <f t="shared" si="1"/>
        <v>7.332497468398711</v>
      </c>
      <c r="BE21">
        <f t="shared" si="2"/>
        <v>7.3178617875553185</v>
      </c>
      <c r="BF21">
        <f t="shared" si="3"/>
        <v>7.3451594402528428</v>
      </c>
      <c r="BG21">
        <v>2183.8626692186222</v>
      </c>
      <c r="BH21">
        <v>60.314183668464374</v>
      </c>
      <c r="BI21">
        <v>2163.7542852897709</v>
      </c>
      <c r="BJ21">
        <v>2139.435410193767</v>
      </c>
      <c r="BK21">
        <v>2210.4288527559552</v>
      </c>
      <c r="BL21">
        <v>2437.986125218622</v>
      </c>
      <c r="BM21">
        <v>61.437639668464371</v>
      </c>
      <c r="BN21">
        <v>2419.8777412897707</v>
      </c>
      <c r="BO21">
        <v>2395.5588661937668</v>
      </c>
      <c r="BP21">
        <v>2466.552308755955</v>
      </c>
      <c r="BQ21">
        <v>2485.097229218622</v>
      </c>
      <c r="BR21">
        <v>61.548743668464375</v>
      </c>
      <c r="BS21">
        <v>2466.9888452897708</v>
      </c>
      <c r="BT21">
        <v>2440.6699701937669</v>
      </c>
      <c r="BU21">
        <v>2511.6634127559551</v>
      </c>
      <c r="BV21">
        <v>41</v>
      </c>
      <c r="BW21">
        <v>1.2</v>
      </c>
      <c r="BX21">
        <f t="shared" si="9"/>
        <v>42</v>
      </c>
      <c r="BY21">
        <f t="shared" si="10"/>
        <v>39</v>
      </c>
      <c r="BZ21">
        <f t="shared" si="11"/>
        <v>43</v>
      </c>
      <c r="CA21">
        <v>0.30130360412216084</v>
      </c>
      <c r="CB21">
        <v>3.4981998237430708E-4</v>
      </c>
      <c r="CC21">
        <v>0.30129365149287823</v>
      </c>
      <c r="CD21">
        <v>0.30106168779597231</v>
      </c>
      <c r="CE21">
        <v>0.3015434585485306</v>
      </c>
      <c r="CF21">
        <v>0.2153363327631703</v>
      </c>
      <c r="CG21">
        <v>3.5619661132782472E-3</v>
      </c>
      <c r="CH21">
        <v>0.21598075957879551</v>
      </c>
      <c r="CI21">
        <v>0.21305808647427049</v>
      </c>
      <c r="CJ21">
        <v>0.21825920210976779</v>
      </c>
      <c r="CK21">
        <v>0.1024559206963617</v>
      </c>
      <c r="CL21">
        <v>2.6151682685933422E-3</v>
      </c>
      <c r="CM21">
        <v>0.1028798444141478</v>
      </c>
      <c r="CN21">
        <v>0.101324868476581</v>
      </c>
      <c r="CO21">
        <v>0.104702236618995</v>
      </c>
      <c r="CP21">
        <v>0.87010165091486247</v>
      </c>
      <c r="CQ21">
        <v>5.6697341120708266E-3</v>
      </c>
      <c r="CR21">
        <v>0.86957863626776999</v>
      </c>
      <c r="CS21">
        <v>0.86662892902112065</v>
      </c>
      <c r="CT21">
        <v>0.87182558215162564</v>
      </c>
      <c r="CU21">
        <v>0</v>
      </c>
      <c r="CV21">
        <f t="shared" si="12"/>
        <v>0</v>
      </c>
      <c r="CW21">
        <v>1</v>
      </c>
      <c r="CX21">
        <v>1</v>
      </c>
      <c r="CY21">
        <v>2</v>
      </c>
      <c r="CZ21" s="8"/>
      <c r="DA21">
        <f>DD$4-1.02</f>
        <v>6.1899999999999995</v>
      </c>
      <c r="DB21">
        <v>0.25</v>
      </c>
      <c r="DC21" t="e">
        <f>NA()</f>
        <v>#N/A</v>
      </c>
    </row>
    <row r="22" spans="1:107" x14ac:dyDescent="0.35">
      <c r="B22">
        <v>19</v>
      </c>
      <c r="C22">
        <v>70</v>
      </c>
      <c r="D22">
        <v>2</v>
      </c>
      <c r="E22" t="s">
        <v>43</v>
      </c>
      <c r="G22">
        <v>1637591280</v>
      </c>
      <c r="H22">
        <v>62.9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>
        <v>202.4506007583378</v>
      </c>
      <c r="O22">
        <v>107.946570353894</v>
      </c>
      <c r="P22">
        <v>246.06900282837111</v>
      </c>
      <c r="Q22">
        <v>60.304276397949486</v>
      </c>
      <c r="R22">
        <v>318.37267720677659</v>
      </c>
      <c r="S22">
        <v>43.735531733878361</v>
      </c>
      <c r="T22">
        <v>0.35402713596113111</v>
      </c>
      <c r="U22">
        <v>43.772164552972193</v>
      </c>
      <c r="V22">
        <v>43.518492632885007</v>
      </c>
      <c r="W22">
        <v>43.977527801586866</v>
      </c>
      <c r="X22" s="4">
        <v>1.07</v>
      </c>
      <c r="Y22" s="16">
        <v>1.6666666666666701E-2</v>
      </c>
      <c r="Z22" s="4">
        <v>1.0900000000000001</v>
      </c>
      <c r="AA22" s="4">
        <f t="shared" si="4"/>
        <v>1.0533333333333335</v>
      </c>
      <c r="AB22" s="4">
        <f t="shared" si="5"/>
        <v>1.0866666666666667</v>
      </c>
      <c r="AC22">
        <v>57</v>
      </c>
      <c r="AD22" s="16">
        <v>1.6666666666666701E-2</v>
      </c>
      <c r="AE22">
        <v>58</v>
      </c>
      <c r="AF22" s="16">
        <f t="shared" si="6"/>
        <v>56.983333333333334</v>
      </c>
      <c r="AG22" s="16">
        <f t="shared" si="7"/>
        <v>57.016666666666666</v>
      </c>
      <c r="AH22">
        <v>0.12962200250712699</v>
      </c>
      <c r="AI22">
        <v>2.3779606960634939E-3</v>
      </c>
      <c r="AJ22">
        <v>0.12975581879913431</v>
      </c>
      <c r="AK22">
        <v>0.1281819822834091</v>
      </c>
      <c r="AL22">
        <v>0.1313138264963612</v>
      </c>
      <c r="AM22">
        <v>0.65293657582849873</v>
      </c>
      <c r="AN22">
        <v>1.635065981715372E-2</v>
      </c>
      <c r="AO22">
        <v>0.65297912155338889</v>
      </c>
      <c r="AP22">
        <v>0.63948555392988427</v>
      </c>
      <c r="AQ22">
        <v>0.66648255747222851</v>
      </c>
      <c r="AR22">
        <v>7.8136065627105813</v>
      </c>
      <c r="AS22">
        <v>1.046765749773684E-2</v>
      </c>
      <c r="AT22">
        <v>7.8142333792290248</v>
      </c>
      <c r="AU22">
        <v>7.8101984163472462</v>
      </c>
      <c r="AV22">
        <v>7.8214283916668146</v>
      </c>
      <c r="AW22">
        <v>8.4613929126475593</v>
      </c>
      <c r="AX22">
        <v>3.4788455829857783E-2</v>
      </c>
      <c r="AY22">
        <v>8.4683491572774692</v>
      </c>
      <c r="AZ22">
        <v>8.4598993430154099</v>
      </c>
      <c r="BA22">
        <v>8.4785372850898995</v>
      </c>
      <c r="BB22">
        <f t="shared" si="8"/>
        <v>8.5460068417740356</v>
      </c>
      <c r="BC22">
        <f t="shared" si="0"/>
        <v>3.5136340388156363E-2</v>
      </c>
      <c r="BD22">
        <f t="shared" si="1"/>
        <v>8.5530326488502446</v>
      </c>
      <c r="BE22">
        <f t="shared" si="2"/>
        <v>8.5444983364455638</v>
      </c>
      <c r="BF22">
        <f t="shared" si="3"/>
        <v>8.5633226579407982</v>
      </c>
      <c r="BG22">
        <v>1350.1096798127201</v>
      </c>
      <c r="BH22">
        <v>12.37066103756556</v>
      </c>
      <c r="BI22">
        <v>1349.7916466363099</v>
      </c>
      <c r="BJ22">
        <v>1340.8267917896301</v>
      </c>
      <c r="BK22">
        <v>1358.97234856105</v>
      </c>
      <c r="BL22">
        <v>1604.2331358127201</v>
      </c>
      <c r="BM22">
        <v>13.494117037565559</v>
      </c>
      <c r="BN22">
        <v>1605.9151026363099</v>
      </c>
      <c r="BO22">
        <v>1596.9502477896301</v>
      </c>
      <c r="BP22">
        <v>1615.09580456105</v>
      </c>
      <c r="BQ22">
        <v>1651.3442398127199</v>
      </c>
      <c r="BR22">
        <v>13.60522103756556</v>
      </c>
      <c r="BS22">
        <v>1653.0262066363098</v>
      </c>
      <c r="BT22">
        <v>1642.06135178963</v>
      </c>
      <c r="BU22">
        <v>1660.2069085610501</v>
      </c>
      <c r="BV22">
        <v>72</v>
      </c>
      <c r="BW22">
        <v>0.8</v>
      </c>
      <c r="BX22">
        <f t="shared" si="9"/>
        <v>73</v>
      </c>
      <c r="BY22">
        <f t="shared" si="10"/>
        <v>70</v>
      </c>
      <c r="BZ22">
        <f t="shared" si="11"/>
        <v>74</v>
      </c>
      <c r="CA22">
        <v>1.177675042749704</v>
      </c>
      <c r="CB22">
        <v>0.1249974260252593</v>
      </c>
      <c r="CC22">
        <v>1.204765767147177</v>
      </c>
      <c r="CD22">
        <v>1.1993815294367811</v>
      </c>
      <c r="CE22">
        <v>1.209788676577277</v>
      </c>
      <c r="CF22">
        <v>0.53685263583024212</v>
      </c>
      <c r="CG22">
        <v>0.19457114282712301</v>
      </c>
      <c r="CH22">
        <v>0.56869830745375627</v>
      </c>
      <c r="CI22">
        <v>0.25970876618767741</v>
      </c>
      <c r="CJ22">
        <v>0.67774932631591778</v>
      </c>
      <c r="CK22">
        <v>0.41652172657176589</v>
      </c>
      <c r="CL22">
        <v>0.20819925772412259</v>
      </c>
      <c r="CM22">
        <v>0.4452073564225289</v>
      </c>
      <c r="CN22">
        <v>0.12915146728577889</v>
      </c>
      <c r="CO22">
        <v>0.56142311242529219</v>
      </c>
      <c r="CP22">
        <v>1.044475015555459</v>
      </c>
      <c r="CQ22">
        <v>0.1186898016002102</v>
      </c>
      <c r="CR22">
        <v>1.016905695735759</v>
      </c>
      <c r="CS22">
        <v>0.92815727379518886</v>
      </c>
      <c r="CT22">
        <v>1.112235735820523</v>
      </c>
      <c r="CU22">
        <v>3</v>
      </c>
      <c r="CV22">
        <f t="shared" si="12"/>
        <v>0.03</v>
      </c>
      <c r="CW22">
        <v>4</v>
      </c>
      <c r="CX22">
        <v>4</v>
      </c>
      <c r="CY22">
        <v>5</v>
      </c>
      <c r="CZ22" s="8"/>
      <c r="DA22">
        <f>DD$4-1.95</f>
        <v>5.26</v>
      </c>
      <c r="DB22">
        <v>0.5</v>
      </c>
      <c r="DC22" t="e">
        <f>NA()</f>
        <v>#N/A</v>
      </c>
    </row>
    <row r="23" spans="1:107" x14ac:dyDescent="0.35">
      <c r="B23">
        <v>20</v>
      </c>
      <c r="C23">
        <v>55</v>
      </c>
      <c r="D23">
        <v>1.6</v>
      </c>
      <c r="E23">
        <v>5</v>
      </c>
      <c r="G23">
        <v>1637675942</v>
      </c>
      <c r="H23">
        <v>66.900000000000006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>
        <v>30.490855786986749</v>
      </c>
      <c r="O23">
        <v>3.1071261426191599E-2</v>
      </c>
      <c r="P23">
        <v>30.491585382145558</v>
      </c>
      <c r="Q23">
        <v>30.470173348637079</v>
      </c>
      <c r="R23">
        <v>30.511213079567629</v>
      </c>
      <c r="S23">
        <v>4.8503953028106608</v>
      </c>
      <c r="T23">
        <v>0.204695769472058</v>
      </c>
      <c r="U23">
        <v>4.8205860148750048</v>
      </c>
      <c r="V23">
        <v>4.7348638704065422</v>
      </c>
      <c r="W23">
        <v>4.9114473767744897</v>
      </c>
      <c r="X23" s="4">
        <v>0.31</v>
      </c>
      <c r="Y23" s="16">
        <v>1.0666666666666699E-2</v>
      </c>
      <c r="Z23" s="4">
        <v>0.33</v>
      </c>
      <c r="AA23" s="4">
        <f t="shared" si="4"/>
        <v>0.29933333333333328</v>
      </c>
      <c r="AB23" s="4">
        <f t="shared" si="5"/>
        <v>0.32066666666666671</v>
      </c>
      <c r="AC23">
        <v>55</v>
      </c>
      <c r="AD23" s="16">
        <v>1.0666666666666699E-2</v>
      </c>
      <c r="AE23">
        <v>54</v>
      </c>
      <c r="AF23" s="16">
        <f t="shared" si="6"/>
        <v>54.989333333333335</v>
      </c>
      <c r="AG23" s="16">
        <f t="shared" si="7"/>
        <v>55.010666666666665</v>
      </c>
      <c r="AH23">
        <v>0.12821420271956629</v>
      </c>
      <c r="AI23">
        <v>1.6465631846795841E-3</v>
      </c>
      <c r="AJ23">
        <v>0.12802821664710809</v>
      </c>
      <c r="AK23">
        <v>0.12706944267362841</v>
      </c>
      <c r="AL23">
        <v>0.1290955310687146</v>
      </c>
      <c r="AM23">
        <v>0.65517234925948487</v>
      </c>
      <c r="AN23">
        <v>1.643854000925004E-2</v>
      </c>
      <c r="AO23">
        <v>0.65545582034937167</v>
      </c>
      <c r="AP23">
        <v>0.64376632854095428</v>
      </c>
      <c r="AQ23">
        <v>0.66748738023738108</v>
      </c>
      <c r="AR23">
        <v>8.8222698062649307</v>
      </c>
      <c r="AS23">
        <v>7.2810113496299261E-2</v>
      </c>
      <c r="AT23">
        <v>8.8430594778542702</v>
      </c>
      <c r="AU23">
        <v>8.8057116067309291</v>
      </c>
      <c r="AV23">
        <v>8.8728612226634809</v>
      </c>
      <c r="AW23">
        <v>9.1896591554569795</v>
      </c>
      <c r="AX23">
        <v>8.5104467550251636E-3</v>
      </c>
      <c r="AY23">
        <v>9.1933992227551506</v>
      </c>
      <c r="AZ23">
        <v>9.1838615041443195</v>
      </c>
      <c r="BA23">
        <v>9.1952641719731005</v>
      </c>
      <c r="BB23">
        <f t="shared" si="8"/>
        <v>9.2815557470115486</v>
      </c>
      <c r="BC23">
        <f t="shared" si="0"/>
        <v>8.5955512225754146E-3</v>
      </c>
      <c r="BD23">
        <f t="shared" si="1"/>
        <v>9.2853332149827015</v>
      </c>
      <c r="BE23">
        <f t="shared" si="2"/>
        <v>9.2757001191857622</v>
      </c>
      <c r="BF23">
        <f t="shared" si="3"/>
        <v>9.2872168136928313</v>
      </c>
      <c r="BG23">
        <v>217.49823256949651</v>
      </c>
      <c r="BH23">
        <v>8.8735531610535165</v>
      </c>
      <c r="BI23">
        <v>217.62326387285361</v>
      </c>
      <c r="BJ23">
        <v>211.3780854832805</v>
      </c>
      <c r="BK23">
        <v>223.757435399618</v>
      </c>
      <c r="BL23">
        <v>471.62168856949654</v>
      </c>
      <c r="BM23">
        <v>9.9970091610535157</v>
      </c>
      <c r="BN23">
        <v>473.74671987285359</v>
      </c>
      <c r="BO23">
        <v>467.50154148328045</v>
      </c>
      <c r="BP23">
        <v>479.88089139961801</v>
      </c>
      <c r="BQ23">
        <v>518.7327925694965</v>
      </c>
      <c r="BR23">
        <v>10.108113161053517</v>
      </c>
      <c r="BS23">
        <v>520.8578238728536</v>
      </c>
      <c r="BT23">
        <v>512.61264548328052</v>
      </c>
      <c r="BU23">
        <v>524.99199539961796</v>
      </c>
      <c r="BV23">
        <v>56</v>
      </c>
      <c r="BW23">
        <v>0.1</v>
      </c>
      <c r="BX23">
        <f t="shared" si="9"/>
        <v>57</v>
      </c>
      <c r="BY23">
        <f t="shared" si="10"/>
        <v>54</v>
      </c>
      <c r="BZ23">
        <f t="shared" si="11"/>
        <v>58</v>
      </c>
      <c r="CA23">
        <v>0.30121595356587078</v>
      </c>
      <c r="CB23">
        <v>3.099669230846216E-4</v>
      </c>
      <c r="CC23">
        <v>0.30122227804478263</v>
      </c>
      <c r="CD23">
        <v>0.30099031435059459</v>
      </c>
      <c r="CE23">
        <v>0.30143639838043551</v>
      </c>
      <c r="CF23">
        <v>0.1441583636770925</v>
      </c>
      <c r="CG23">
        <v>2.134116216438157E-3</v>
      </c>
      <c r="CH23">
        <v>0.14457427558872379</v>
      </c>
      <c r="CI23">
        <v>0.14230438816155411</v>
      </c>
      <c r="CJ23">
        <v>0.14538057634854459</v>
      </c>
      <c r="CK23">
        <v>8.0596029524266199E-2</v>
      </c>
      <c r="CL23">
        <v>2.125540182306707E-3</v>
      </c>
      <c r="CM23">
        <v>8.0549239175765508E-2</v>
      </c>
      <c r="CN23">
        <v>7.8735851209567831E-2</v>
      </c>
      <c r="CO23">
        <v>8.2112768590839352E-2</v>
      </c>
      <c r="CP23">
        <v>0.2921825993332392</v>
      </c>
      <c r="CQ23">
        <v>2.5127486445876328E-3</v>
      </c>
      <c r="CR23">
        <v>0.29236735991297669</v>
      </c>
      <c r="CS23">
        <v>0.29015599513927842</v>
      </c>
      <c r="CT23">
        <v>0.29358153965436917</v>
      </c>
      <c r="CU23">
        <v>1</v>
      </c>
      <c r="CV23">
        <f t="shared" si="12"/>
        <v>0.01</v>
      </c>
      <c r="CW23">
        <v>2</v>
      </c>
      <c r="CX23">
        <v>2</v>
      </c>
      <c r="CY23">
        <v>3</v>
      </c>
      <c r="CZ23" s="8"/>
      <c r="DA23">
        <f>DD$4-3.16</f>
        <v>4.05</v>
      </c>
      <c r="DB23">
        <v>0.35</v>
      </c>
      <c r="DC23" t="e">
        <f>NA()</f>
        <v>#N/A</v>
      </c>
    </row>
    <row r="24" spans="1:107" x14ac:dyDescent="0.35">
      <c r="B24">
        <v>21</v>
      </c>
      <c r="C24">
        <v>70</v>
      </c>
      <c r="D24">
        <v>3</v>
      </c>
      <c r="E24">
        <v>5</v>
      </c>
      <c r="G24">
        <v>1637675962</v>
      </c>
      <c r="H24">
        <v>63.5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>
        <v>462.16619303259557</v>
      </c>
      <c r="O24">
        <v>28.084392557960982</v>
      </c>
      <c r="P24">
        <v>472.90335523147519</v>
      </c>
      <c r="Q24">
        <v>454.86409448230091</v>
      </c>
      <c r="R24">
        <v>480.85884922808748</v>
      </c>
      <c r="S24">
        <v>90.451012735163403</v>
      </c>
      <c r="T24">
        <v>0.4368258365586713</v>
      </c>
      <c r="U24">
        <v>90.431568198618294</v>
      </c>
      <c r="V24">
        <v>90.160833943313307</v>
      </c>
      <c r="W24">
        <v>90.718747968114798</v>
      </c>
      <c r="X24" s="4">
        <v>1.57</v>
      </c>
      <c r="Y24" s="16">
        <v>1.0666666666666699E-2</v>
      </c>
      <c r="Z24" s="4">
        <v>1.59</v>
      </c>
      <c r="AA24" s="4">
        <f t="shared" si="4"/>
        <v>1.5593333333333335</v>
      </c>
      <c r="AB24" s="4">
        <f t="shared" si="5"/>
        <v>1.5806666666666667</v>
      </c>
      <c r="AC24">
        <v>60</v>
      </c>
      <c r="AD24" s="16">
        <v>1.0666666666666699E-2</v>
      </c>
      <c r="AE24">
        <v>61</v>
      </c>
      <c r="AF24" s="16">
        <f t="shared" si="6"/>
        <v>59.989333333333335</v>
      </c>
      <c r="AG24" s="16">
        <f t="shared" si="7"/>
        <v>60.010666666666665</v>
      </c>
      <c r="AH24">
        <v>9.0868892534378229E-2</v>
      </c>
      <c r="AI24">
        <v>1.698279659611462E-3</v>
      </c>
      <c r="AJ24">
        <v>9.0898339145994295E-2</v>
      </c>
      <c r="AK24">
        <v>8.9747358205641101E-2</v>
      </c>
      <c r="AL24">
        <v>9.2028968761840371E-2</v>
      </c>
      <c r="AM24">
        <v>0.65621074822240644</v>
      </c>
      <c r="AN24">
        <v>1.583647923126261E-2</v>
      </c>
      <c r="AO24">
        <v>0.65603470346994208</v>
      </c>
      <c r="AP24">
        <v>0.64449157695532533</v>
      </c>
      <c r="AQ24">
        <v>0.66784260399520456</v>
      </c>
      <c r="AR24">
        <v>6.4904884486503098</v>
      </c>
      <c r="AS24">
        <v>3.2884448808916653E-2</v>
      </c>
      <c r="AT24">
        <v>6.4986190959372463</v>
      </c>
      <c r="AU24">
        <v>6.4919421480305832</v>
      </c>
      <c r="AV24">
        <v>6.5082488666904457</v>
      </c>
      <c r="AW24">
        <v>7.4134215385393469</v>
      </c>
      <c r="AX24">
        <v>3.1805200462163778E-2</v>
      </c>
      <c r="AY24">
        <v>7.40874573731681</v>
      </c>
      <c r="AZ24">
        <v>7.4022299415272688</v>
      </c>
      <c r="BA24">
        <v>7.4335282107521081</v>
      </c>
      <c r="BB24">
        <f t="shared" si="8"/>
        <v>7.4875557539247408</v>
      </c>
      <c r="BC24">
        <f t="shared" si="0"/>
        <v>3.2123252466785414E-2</v>
      </c>
      <c r="BD24">
        <f t="shared" si="1"/>
        <v>7.4828331946899782</v>
      </c>
      <c r="BE24">
        <f t="shared" si="2"/>
        <v>7.4762522409425411</v>
      </c>
      <c r="BF24">
        <f t="shared" si="3"/>
        <v>7.5078634928596291</v>
      </c>
      <c r="BG24">
        <v>1984.32725808243</v>
      </c>
      <c r="BH24">
        <v>18.472198327264639</v>
      </c>
      <c r="BI24">
        <v>1982.03689195995</v>
      </c>
      <c r="BJ24">
        <v>1971.6371457310199</v>
      </c>
      <c r="BK24">
        <v>1997.50392079126</v>
      </c>
      <c r="BL24">
        <v>2238.4507140824298</v>
      </c>
      <c r="BM24">
        <v>19.59565432726464</v>
      </c>
      <c r="BN24">
        <v>2238.1603479599498</v>
      </c>
      <c r="BO24">
        <v>2227.76060173102</v>
      </c>
      <c r="BP24">
        <v>2253.6273767912598</v>
      </c>
      <c r="BQ24">
        <v>2285.5618180824299</v>
      </c>
      <c r="BR24">
        <v>19.706758327264637</v>
      </c>
      <c r="BS24">
        <v>2285.2714519599499</v>
      </c>
      <c r="BT24">
        <v>2272.87170573102</v>
      </c>
      <c r="BU24">
        <v>2298.7384807912599</v>
      </c>
      <c r="BV24">
        <v>72</v>
      </c>
      <c r="BW24">
        <v>1.8</v>
      </c>
      <c r="BX24">
        <f t="shared" si="9"/>
        <v>73</v>
      </c>
      <c r="BY24">
        <f t="shared" si="10"/>
        <v>70</v>
      </c>
      <c r="BZ24">
        <f t="shared" si="11"/>
        <v>74</v>
      </c>
      <c r="CA24">
        <v>1.3734857185605631</v>
      </c>
      <c r="CB24">
        <v>0.31224523858585973</v>
      </c>
      <c r="CC24">
        <v>1.4791165733193798</v>
      </c>
      <c r="CD24">
        <v>1.4693651681008608</v>
      </c>
      <c r="CE24">
        <v>0.76402561129061264</v>
      </c>
      <c r="CF24">
        <v>0.30164840809018928</v>
      </c>
      <c r="CG24">
        <v>9.6031488455870992E-2</v>
      </c>
      <c r="CH24">
        <v>0.27121173198471671</v>
      </c>
      <c r="CI24">
        <v>0.23542293038271581</v>
      </c>
      <c r="CJ24">
        <v>0.33943810685470249</v>
      </c>
      <c r="CK24">
        <v>0.21429800352289391</v>
      </c>
      <c r="CL24">
        <v>0.1012252908004022</v>
      </c>
      <c r="CM24">
        <v>0.18753016969406569</v>
      </c>
      <c r="CN24">
        <v>0.1394893136282731</v>
      </c>
      <c r="CO24">
        <v>0.25929278482409579</v>
      </c>
      <c r="CP24">
        <v>1.385606827412309</v>
      </c>
      <c r="CQ24">
        <v>4.0589196084996212E-2</v>
      </c>
      <c r="CR24">
        <v>1.3814288175253739</v>
      </c>
      <c r="CS24">
        <v>1.3482357773463289</v>
      </c>
      <c r="CT24">
        <v>1.416499679013064</v>
      </c>
      <c r="CU24">
        <v>1</v>
      </c>
      <c r="CV24">
        <f t="shared" si="12"/>
        <v>0.01</v>
      </c>
      <c r="CW24">
        <v>2</v>
      </c>
      <c r="CX24">
        <v>2</v>
      </c>
      <c r="CY24">
        <v>3</v>
      </c>
      <c r="CZ24" s="8"/>
      <c r="DA24">
        <f>DD$4-0.68</f>
        <v>6.53</v>
      </c>
      <c r="DB24">
        <v>2.2999999999999998</v>
      </c>
      <c r="DC24" t="e">
        <f>NA()</f>
        <v>#N/A</v>
      </c>
    </row>
    <row r="25" spans="1:107" x14ac:dyDescent="0.35">
      <c r="B25">
        <v>22</v>
      </c>
      <c r="C25">
        <v>40</v>
      </c>
      <c r="D25">
        <v>1.6</v>
      </c>
      <c r="E25">
        <v>5</v>
      </c>
      <c r="G25">
        <v>1637759680</v>
      </c>
      <c r="H25">
        <v>69.3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>
        <v>30.522198187542859</v>
      </c>
      <c r="O25">
        <v>4.6912583689151313E-2</v>
      </c>
      <c r="P25">
        <v>30.5237034325196</v>
      </c>
      <c r="Q25">
        <v>30.49158538232081</v>
      </c>
      <c r="R25">
        <v>30.552252810516169</v>
      </c>
      <c r="S25">
        <v>4.0584985492319401</v>
      </c>
      <c r="T25">
        <v>0.1466057137545379</v>
      </c>
      <c r="U25">
        <v>4.0254463191095056</v>
      </c>
      <c r="V25">
        <v>3.9522638656727911</v>
      </c>
      <c r="W25">
        <v>4.1409759227032481</v>
      </c>
      <c r="X25" s="4">
        <v>0.34</v>
      </c>
      <c r="Y25" s="16">
        <v>1.8666666666666699E-2</v>
      </c>
      <c r="Z25" s="4">
        <v>0.35</v>
      </c>
      <c r="AA25" s="4">
        <f t="shared" si="4"/>
        <v>0.3213333333333333</v>
      </c>
      <c r="AB25" s="4">
        <f t="shared" si="5"/>
        <v>0.35866666666666674</v>
      </c>
      <c r="AC25">
        <v>45</v>
      </c>
      <c r="AD25" s="16">
        <v>1.8666666666666699E-2</v>
      </c>
      <c r="AE25">
        <v>46</v>
      </c>
      <c r="AF25" s="16">
        <f t="shared" si="6"/>
        <v>44.981333333333332</v>
      </c>
      <c r="AG25" s="16">
        <f t="shared" si="7"/>
        <v>45.018666666666668</v>
      </c>
      <c r="AH25">
        <v>0.13112387067067771</v>
      </c>
      <c r="AI25">
        <v>1.6878507200767531E-3</v>
      </c>
      <c r="AJ25">
        <v>0.13109448434355589</v>
      </c>
      <c r="AK25">
        <v>0.12990732317724779</v>
      </c>
      <c r="AL25">
        <v>0.13234496079064681</v>
      </c>
      <c r="AM25">
        <v>0.65071446670776445</v>
      </c>
      <c r="AN25">
        <v>1.469584228141428E-2</v>
      </c>
      <c r="AO25">
        <v>0.6507030583967085</v>
      </c>
      <c r="AP25">
        <v>0.63983831081292153</v>
      </c>
      <c r="AQ25">
        <v>0.66157767395677003</v>
      </c>
      <c r="AR25">
        <v>8.3108310540094745</v>
      </c>
      <c r="AS25">
        <v>1.483169518233325E-2</v>
      </c>
      <c r="AT25">
        <v>8.3136827129903619</v>
      </c>
      <c r="AU25">
        <v>8.3052587805109166</v>
      </c>
      <c r="AV25">
        <v>8.3195049253863509</v>
      </c>
      <c r="AW25">
        <v>9.7215257213801802</v>
      </c>
      <c r="AX25">
        <v>8.7607608005633615E-3</v>
      </c>
      <c r="AY25">
        <v>9.7213486600607606</v>
      </c>
      <c r="AZ25">
        <v>9.7142428677903201</v>
      </c>
      <c r="BA25">
        <v>9.7271708625665401</v>
      </c>
      <c r="BB25">
        <f t="shared" si="8"/>
        <v>9.8187409785939828</v>
      </c>
      <c r="BC25">
        <f t="shared" si="0"/>
        <v>8.8483684085689952E-3</v>
      </c>
      <c r="BD25">
        <f t="shared" si="1"/>
        <v>9.8185621466613675</v>
      </c>
      <c r="BE25">
        <f t="shared" si="2"/>
        <v>9.8113852964682238</v>
      </c>
      <c r="BF25">
        <f t="shared" si="3"/>
        <v>9.8244425711922059</v>
      </c>
      <c r="BG25">
        <v>231.34201316051721</v>
      </c>
      <c r="BH25">
        <v>9.3153103235926018</v>
      </c>
      <c r="BI25">
        <v>231.79928472175169</v>
      </c>
      <c r="BJ25">
        <v>225.17380380070449</v>
      </c>
      <c r="BK25">
        <v>237.72377597393421</v>
      </c>
      <c r="BL25">
        <v>485.46546916051722</v>
      </c>
      <c r="BM25">
        <v>10.438766323592603</v>
      </c>
      <c r="BN25">
        <v>487.92274072175167</v>
      </c>
      <c r="BO25">
        <v>481.29725980070447</v>
      </c>
      <c r="BP25">
        <v>493.84723197393419</v>
      </c>
      <c r="BQ25">
        <v>532.57657316051723</v>
      </c>
      <c r="BR25">
        <v>10.549870323592602</v>
      </c>
      <c r="BS25">
        <v>535.03384472175162</v>
      </c>
      <c r="BT25">
        <v>526.40836380070448</v>
      </c>
      <c r="BU25">
        <v>538.95833597393425</v>
      </c>
      <c r="BV25">
        <v>41</v>
      </c>
      <c r="BW25">
        <v>0.3</v>
      </c>
      <c r="BX25">
        <f t="shared" si="9"/>
        <v>42</v>
      </c>
      <c r="BY25">
        <f t="shared" si="10"/>
        <v>39</v>
      </c>
      <c r="BZ25">
        <f t="shared" si="11"/>
        <v>43</v>
      </c>
      <c r="CA25">
        <v>0.32253008661243449</v>
      </c>
      <c r="CB25">
        <v>6.0734242438839001E-3</v>
      </c>
      <c r="CC25">
        <v>0.32185812543409609</v>
      </c>
      <c r="CD25">
        <v>0.31913255197184298</v>
      </c>
      <c r="CE25">
        <v>0.32495394864836785</v>
      </c>
      <c r="CF25">
        <v>7.9073418515911251E-2</v>
      </c>
      <c r="CG25">
        <v>9.4630435279154431E-3</v>
      </c>
      <c r="CH25">
        <v>7.8160501209558295E-2</v>
      </c>
      <c r="CI25">
        <v>7.0893443746663037E-2</v>
      </c>
      <c r="CJ25">
        <v>8.4650521382522159E-2</v>
      </c>
      <c r="CK25">
        <v>5.5851282569968068E-2</v>
      </c>
      <c r="CL25">
        <v>1.168403389549025E-2</v>
      </c>
      <c r="CM25">
        <v>5.60450934694438E-2</v>
      </c>
      <c r="CN25">
        <v>4.4888347891786549E-2</v>
      </c>
      <c r="CO25">
        <v>6.3440906090235893E-2</v>
      </c>
      <c r="CP25">
        <v>0.16707008374864191</v>
      </c>
      <c r="CQ25">
        <v>8.3525705922427602E-3</v>
      </c>
      <c r="CR25">
        <v>0.1656857612918434</v>
      </c>
      <c r="CS25">
        <v>0.16209679946609959</v>
      </c>
      <c r="CT25">
        <v>0.174602342015758</v>
      </c>
      <c r="CU25">
        <v>5</v>
      </c>
      <c r="CV25">
        <f t="shared" si="12"/>
        <v>0.05</v>
      </c>
      <c r="CW25">
        <v>6</v>
      </c>
      <c r="CX25">
        <v>6</v>
      </c>
      <c r="CY25">
        <v>7</v>
      </c>
      <c r="CZ25" s="8"/>
      <c r="DA25">
        <f>DD$4-3.36</f>
        <v>3.85</v>
      </c>
      <c r="DB25">
        <v>0.15</v>
      </c>
      <c r="DC25" t="e">
        <f>NA()</f>
        <v>#N/A</v>
      </c>
    </row>
    <row r="26" spans="1:107" x14ac:dyDescent="0.35">
      <c r="B26">
        <v>23</v>
      </c>
      <c r="C26">
        <v>55</v>
      </c>
      <c r="D26">
        <v>3</v>
      </c>
      <c r="E26">
        <v>60</v>
      </c>
      <c r="G26">
        <v>1637759690</v>
      </c>
      <c r="H26">
        <v>65.7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>
        <v>538.28263777411905</v>
      </c>
      <c r="O26">
        <v>2.0246299038683602</v>
      </c>
      <c r="P26">
        <v>537.88112437592304</v>
      </c>
      <c r="Q26">
        <v>537.16337184872737</v>
      </c>
      <c r="R26">
        <v>538.91961281595809</v>
      </c>
      <c r="S26">
        <v>170.526608647427</v>
      </c>
      <c r="T26">
        <v>0.53345944416952418</v>
      </c>
      <c r="U26">
        <v>170.45376964102499</v>
      </c>
      <c r="V26">
        <v>170.145416275108</v>
      </c>
      <c r="W26">
        <v>170.873952496859</v>
      </c>
      <c r="X26" s="4">
        <v>1.56</v>
      </c>
      <c r="Y26" s="16">
        <v>0.02</v>
      </c>
      <c r="Z26" s="4">
        <v>1.57</v>
      </c>
      <c r="AA26" s="4">
        <f t="shared" si="4"/>
        <v>1.54</v>
      </c>
      <c r="AB26" s="4">
        <f t="shared" si="5"/>
        <v>1.58</v>
      </c>
      <c r="AC26">
        <v>52</v>
      </c>
      <c r="AD26" s="16">
        <v>0.02</v>
      </c>
      <c r="AE26">
        <v>53</v>
      </c>
      <c r="AF26" s="16">
        <f t="shared" si="6"/>
        <v>51.98</v>
      </c>
      <c r="AG26" s="16">
        <f t="shared" si="7"/>
        <v>52.02</v>
      </c>
      <c r="AH26">
        <v>0.12464518171427851</v>
      </c>
      <c r="AI26">
        <v>4.0143657770123579E-3</v>
      </c>
      <c r="AJ26">
        <v>0.12564032677444589</v>
      </c>
      <c r="AK26">
        <v>0.1239375984785623</v>
      </c>
      <c r="AL26">
        <v>0.12715084801487531</v>
      </c>
      <c r="AM26">
        <v>0.64682473223904624</v>
      </c>
      <c r="AN26">
        <v>1.4844511783895779E-2</v>
      </c>
      <c r="AO26">
        <v>0.64660318460594446</v>
      </c>
      <c r="AP26">
        <v>0.63395245145223256</v>
      </c>
      <c r="AQ26">
        <v>0.65877206419809298</v>
      </c>
      <c r="AR26">
        <v>6.7798786240876501</v>
      </c>
      <c r="AS26">
        <v>2.53620343499176E-2</v>
      </c>
      <c r="AT26">
        <v>6.7793231810741901</v>
      </c>
      <c r="AU26">
        <v>6.7671261975555899</v>
      </c>
      <c r="AV26">
        <v>6.7910136361651103</v>
      </c>
      <c r="AW26">
        <v>6.8767029605790402</v>
      </c>
      <c r="AX26">
        <v>9.5838832743985219E-2</v>
      </c>
      <c r="AY26">
        <v>6.9057069712820001</v>
      </c>
      <c r="AZ26">
        <v>6.8994847046446397</v>
      </c>
      <c r="BA26">
        <v>6.9094052195582503</v>
      </c>
      <c r="BB26">
        <f t="shared" si="8"/>
        <v>6.9454699901848302</v>
      </c>
      <c r="BC26">
        <f t="shared" si="0"/>
        <v>9.6797221071425077E-2</v>
      </c>
      <c r="BD26">
        <f t="shared" si="1"/>
        <v>6.9747640409948204</v>
      </c>
      <c r="BE26">
        <f t="shared" si="2"/>
        <v>6.968479551691086</v>
      </c>
      <c r="BF26">
        <f t="shared" si="3"/>
        <v>6.978499271753833</v>
      </c>
      <c r="BG26">
        <v>2429.50115605049</v>
      </c>
      <c r="BH26">
        <v>17.776106420595699</v>
      </c>
      <c r="BI26">
        <v>2429.7908008291702</v>
      </c>
      <c r="BJ26">
        <v>2424.40900966867</v>
      </c>
      <c r="BK26">
        <v>2434.6422250680498</v>
      </c>
      <c r="BL26">
        <v>2683.6246120504898</v>
      </c>
      <c r="BM26">
        <v>18.8995624205957</v>
      </c>
      <c r="BN26">
        <v>2685.91425682917</v>
      </c>
      <c r="BO26">
        <v>2680.5324656686698</v>
      </c>
      <c r="BP26">
        <v>2690.7656810680496</v>
      </c>
      <c r="BQ26">
        <v>2730.7357160504898</v>
      </c>
      <c r="BR26">
        <v>19.010666420595697</v>
      </c>
      <c r="BS26">
        <v>2733.02536082917</v>
      </c>
      <c r="BT26">
        <v>2725.6435696686699</v>
      </c>
      <c r="BU26">
        <v>2735.8767850680497</v>
      </c>
      <c r="BV26">
        <v>54</v>
      </c>
      <c r="BW26">
        <v>0.2</v>
      </c>
      <c r="BX26">
        <f t="shared" si="9"/>
        <v>55</v>
      </c>
      <c r="BY26">
        <f t="shared" si="10"/>
        <v>52</v>
      </c>
      <c r="BZ26">
        <f t="shared" si="11"/>
        <v>56</v>
      </c>
      <c r="CA26">
        <v>1.3734857185605631</v>
      </c>
      <c r="CB26">
        <v>0.31224523858585973</v>
      </c>
      <c r="CC26">
        <v>1.4791165733193798</v>
      </c>
      <c r="CD26">
        <v>1.4693651681008608</v>
      </c>
      <c r="CE26">
        <v>1.4849335140682232</v>
      </c>
      <c r="CF26">
        <v>0.18378583885073699</v>
      </c>
      <c r="CG26">
        <v>3.285020886224187E-3</v>
      </c>
      <c r="CH26">
        <v>0.18405465661505019</v>
      </c>
      <c r="CI26">
        <v>0.18163575359483281</v>
      </c>
      <c r="CJ26">
        <v>0.18588470332064769</v>
      </c>
      <c r="CK26">
        <v>6.7158971286404814E-2</v>
      </c>
      <c r="CL26">
        <v>3.2371715342240188E-3</v>
      </c>
      <c r="CM26">
        <v>6.7115402376806493E-2</v>
      </c>
      <c r="CN26">
        <v>6.5245740140105674E-2</v>
      </c>
      <c r="CO26">
        <v>6.9758950855613344E-2</v>
      </c>
      <c r="CP26">
        <v>1.0888478979897329</v>
      </c>
      <c r="CQ26">
        <v>2.748444816041298E-3</v>
      </c>
      <c r="CR26">
        <v>1.0887433386005589</v>
      </c>
      <c r="CS26">
        <v>1.087079395444126</v>
      </c>
      <c r="CT26">
        <v>1.0902483608194169</v>
      </c>
      <c r="CU26">
        <v>0</v>
      </c>
      <c r="CV26">
        <f t="shared" si="12"/>
        <v>0</v>
      </c>
      <c r="CW26">
        <v>1</v>
      </c>
      <c r="CX26">
        <v>1</v>
      </c>
      <c r="CY26">
        <v>2</v>
      </c>
      <c r="CZ26" s="8"/>
      <c r="DA26">
        <f>DD$4-0.85</f>
        <v>6.36</v>
      </c>
      <c r="DB26">
        <v>3.4</v>
      </c>
      <c r="DC26" t="e">
        <f>NA()</f>
        <v>#N/A</v>
      </c>
    </row>
    <row r="27" spans="1:107" x14ac:dyDescent="0.35">
      <c r="B27">
        <v>24</v>
      </c>
      <c r="C27">
        <v>55</v>
      </c>
      <c r="D27">
        <v>2</v>
      </c>
      <c r="E27">
        <v>60</v>
      </c>
      <c r="G27">
        <v>1638198787</v>
      </c>
      <c r="H27">
        <v>65.8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>
        <v>244.71691996092079</v>
      </c>
      <c r="O27">
        <v>4.251829298505494</v>
      </c>
      <c r="P27">
        <v>243.81359822479749</v>
      </c>
      <c r="Q27">
        <v>243.58386456981921</v>
      </c>
      <c r="R27">
        <v>244.1338870877693</v>
      </c>
      <c r="S27">
        <v>52.013859899779803</v>
      </c>
      <c r="T27">
        <v>0.26677649055495162</v>
      </c>
      <c r="U27">
        <v>51.995441306660503</v>
      </c>
      <c r="V27">
        <v>51.838386785321198</v>
      </c>
      <c r="W27">
        <v>52.188881496463601</v>
      </c>
      <c r="X27" s="4">
        <v>0.46</v>
      </c>
      <c r="Y27" s="16">
        <v>5.8000000000000003E-2</v>
      </c>
      <c r="Z27" s="4">
        <v>0.45</v>
      </c>
      <c r="AA27" s="4">
        <f t="shared" si="4"/>
        <v>0.40200000000000002</v>
      </c>
      <c r="AB27" s="4">
        <f t="shared" si="5"/>
        <v>0.51800000000000002</v>
      </c>
      <c r="AC27">
        <v>50</v>
      </c>
      <c r="AD27" s="16">
        <v>5.8000000000000003E-2</v>
      </c>
      <c r="AE27">
        <v>51</v>
      </c>
      <c r="AF27" s="16">
        <f t="shared" si="6"/>
        <v>49.942</v>
      </c>
      <c r="AG27" s="16">
        <f t="shared" si="7"/>
        <v>50.058</v>
      </c>
      <c r="AH27">
        <v>0.13355338281684301</v>
      </c>
      <c r="AI27">
        <v>1.491501337631589E-3</v>
      </c>
      <c r="AJ27">
        <v>0.13342810402175889</v>
      </c>
      <c r="AK27">
        <v>0.13258465427001279</v>
      </c>
      <c r="AL27">
        <v>0.1344592382983367</v>
      </c>
      <c r="AM27">
        <v>0.65185405651887229</v>
      </c>
      <c r="AN27">
        <v>2.684473095120004E-2</v>
      </c>
      <c r="AO27">
        <v>0.65259758494348896</v>
      </c>
      <c r="AP27">
        <v>0.6411942457449733</v>
      </c>
      <c r="AQ27">
        <v>0.66273379568709978</v>
      </c>
      <c r="AR27">
        <v>8.5489123853976157</v>
      </c>
      <c r="AS27">
        <v>3.5705199060764942E-2</v>
      </c>
      <c r="AT27">
        <v>8.5535936348528079</v>
      </c>
      <c r="AU27">
        <v>8.5451840864371569</v>
      </c>
      <c r="AV27">
        <v>8.5670022889550292</v>
      </c>
      <c r="AW27">
        <v>8.8351401899484419</v>
      </c>
      <c r="AX27">
        <v>3.8592657376367273E-2</v>
      </c>
      <c r="AY27">
        <v>8.8421834480487185</v>
      </c>
      <c r="AZ27">
        <v>8.8213437519538651</v>
      </c>
      <c r="BA27">
        <v>8.8591666069837913</v>
      </c>
      <c r="BB27">
        <f t="shared" si="8"/>
        <v>8.9234915918479256</v>
      </c>
      <c r="BC27">
        <f t="shared" si="0"/>
        <v>3.8978583950130943E-2</v>
      </c>
      <c r="BD27">
        <f t="shared" si="1"/>
        <v>8.9306052825292053</v>
      </c>
      <c r="BE27">
        <f t="shared" si="2"/>
        <v>8.9095571894734036</v>
      </c>
      <c r="BF27">
        <f t="shared" si="3"/>
        <v>8.9477582730536298</v>
      </c>
      <c r="BG27">
        <v>1007.54209081468</v>
      </c>
      <c r="BH27">
        <v>18.329671793153832</v>
      </c>
      <c r="BI27">
        <v>1005.0248627884</v>
      </c>
      <c r="BJ27">
        <v>1094.2818131434201</v>
      </c>
      <c r="BK27">
        <v>1017.12467070403</v>
      </c>
      <c r="BL27">
        <v>1261.6655468146801</v>
      </c>
      <c r="BM27">
        <v>19.453127793153833</v>
      </c>
      <c r="BN27">
        <v>1261.1483187884</v>
      </c>
      <c r="BO27">
        <v>1350.4052691434201</v>
      </c>
      <c r="BP27">
        <v>1273.24812670403</v>
      </c>
      <c r="BQ27">
        <v>1308.7766508146801</v>
      </c>
      <c r="BR27">
        <v>19.56423179315383</v>
      </c>
      <c r="BS27">
        <v>1308.2594227884001</v>
      </c>
      <c r="BT27">
        <v>1395.51637314342</v>
      </c>
      <c r="BU27">
        <v>1318.3592307040299</v>
      </c>
      <c r="BV27">
        <v>53</v>
      </c>
      <c r="BW27">
        <v>0.4</v>
      </c>
      <c r="BX27">
        <f t="shared" si="9"/>
        <v>54</v>
      </c>
      <c r="BY27">
        <f t="shared" si="10"/>
        <v>51</v>
      </c>
      <c r="BZ27">
        <f t="shared" si="11"/>
        <v>55</v>
      </c>
      <c r="CA27">
        <v>0.30122633245429181</v>
      </c>
      <c r="CB27">
        <v>3.8052286270057022E-4</v>
      </c>
      <c r="CC27">
        <v>0.30124012140635953</v>
      </c>
      <c r="CD27">
        <v>0.30097247098932628</v>
      </c>
      <c r="CE27">
        <v>0.30147208510361678</v>
      </c>
      <c r="CF27">
        <v>0.47669966896426108</v>
      </c>
      <c r="CG27">
        <v>7.4199383419992684E-3</v>
      </c>
      <c r="CH27">
        <v>0.47472678524368278</v>
      </c>
      <c r="CI27">
        <v>0.47374760623401108</v>
      </c>
      <c r="CJ27">
        <v>0.47661446232543181</v>
      </c>
      <c r="CK27">
        <v>0.22381938546710589</v>
      </c>
      <c r="CL27">
        <v>3.493850015561727E-3</v>
      </c>
      <c r="CM27">
        <v>0.22310106145999031</v>
      </c>
      <c r="CN27">
        <v>0.2222263303692843</v>
      </c>
      <c r="CO27">
        <v>0.22415407022874689</v>
      </c>
      <c r="CP27">
        <v>1.816497604403815</v>
      </c>
      <c r="CQ27">
        <v>3.3069033877227642E-2</v>
      </c>
      <c r="CR27">
        <v>1.8088898958236661</v>
      </c>
      <c r="CS27">
        <v>1.8061292230024939</v>
      </c>
      <c r="CT27">
        <v>1.8126828948947651</v>
      </c>
      <c r="CU27">
        <v>3</v>
      </c>
      <c r="CV27">
        <f t="shared" si="12"/>
        <v>0.03</v>
      </c>
      <c r="CW27">
        <v>4</v>
      </c>
      <c r="CX27">
        <v>4</v>
      </c>
      <c r="CY27">
        <v>5</v>
      </c>
      <c r="CZ27" s="8"/>
      <c r="DA27">
        <f>DD$4-1.85</f>
        <v>5.3599999999999994</v>
      </c>
      <c r="DB27">
        <v>3.5</v>
      </c>
      <c r="DC27" t="e">
        <f>NA()</f>
        <v>#N/A</v>
      </c>
    </row>
    <row r="28" spans="1:107" x14ac:dyDescent="0.35">
      <c r="B28">
        <v>25</v>
      </c>
      <c r="C28">
        <v>55</v>
      </c>
      <c r="D28">
        <v>1.6</v>
      </c>
      <c r="E28" t="s">
        <v>43</v>
      </c>
      <c r="G28">
        <v>1638198797</v>
      </c>
      <c r="H28">
        <v>66.099999999999994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>
        <v>37.199457183968399</v>
      </c>
      <c r="O28">
        <v>0.37941603413035652</v>
      </c>
      <c r="P28">
        <v>37.153404457273162</v>
      </c>
      <c r="Q28">
        <v>36.917872078236307</v>
      </c>
      <c r="R28">
        <v>37.463432873450159</v>
      </c>
      <c r="S28">
        <v>11.84458581507649</v>
      </c>
      <c r="T28">
        <v>0.26122922163362811</v>
      </c>
      <c r="U28">
        <v>11.810744179328401</v>
      </c>
      <c r="V28">
        <v>11.64711148371028</v>
      </c>
      <c r="W28">
        <v>12.01240708745566</v>
      </c>
      <c r="X28" s="4">
        <v>0.12</v>
      </c>
      <c r="Y28" s="16">
        <v>6.4666666666666706E-2</v>
      </c>
      <c r="Z28" s="4">
        <v>0.11</v>
      </c>
      <c r="AA28" s="4">
        <f t="shared" si="4"/>
        <v>5.533333333333329E-2</v>
      </c>
      <c r="AB28" s="4">
        <f t="shared" si="5"/>
        <v>0.1846666666666667</v>
      </c>
      <c r="AC28">
        <v>48</v>
      </c>
      <c r="AD28" s="16">
        <v>6.4666666666666706E-2</v>
      </c>
      <c r="AE28">
        <v>49</v>
      </c>
      <c r="AF28" s="16">
        <f t="shared" si="6"/>
        <v>47.935333333333332</v>
      </c>
      <c r="AG28" s="16">
        <f t="shared" si="7"/>
        <v>48.064666666666668</v>
      </c>
      <c r="AH28">
        <v>0.1235616766862517</v>
      </c>
      <c r="AI28">
        <v>3.0622724812677431E-3</v>
      </c>
      <c r="AJ28">
        <v>0.1235644906905518</v>
      </c>
      <c r="AK28">
        <v>0.1215022221674949</v>
      </c>
      <c r="AL28">
        <v>0.12589811034371609</v>
      </c>
      <c r="AM28">
        <v>0.65059994912776842</v>
      </c>
      <c r="AN28">
        <v>1.5218047034297289E-2</v>
      </c>
      <c r="AO28">
        <v>0.65056984950298202</v>
      </c>
      <c r="AP28">
        <v>0.63727198401223639</v>
      </c>
      <c r="AQ28">
        <v>0.6640223040692077</v>
      </c>
      <c r="AR28">
        <v>8.6684093583121751</v>
      </c>
      <c r="AS28">
        <v>3.301828970084178E-2</v>
      </c>
      <c r="AT28">
        <v>8.6798980550687261</v>
      </c>
      <c r="AU28">
        <v>8.6565976689619628</v>
      </c>
      <c r="AV28">
        <v>8.6899854880538463</v>
      </c>
      <c r="AW28">
        <v>9.1513236442518302</v>
      </c>
      <c r="AX28">
        <v>0.101323811441869</v>
      </c>
      <c r="AY28">
        <v>9.1896257365201706</v>
      </c>
      <c r="AZ28">
        <v>9.1137584628578807</v>
      </c>
      <c r="BA28">
        <v>9.1209241218060697</v>
      </c>
      <c r="BB28">
        <f t="shared" si="8"/>
        <v>9.2428368806943482</v>
      </c>
      <c r="BC28">
        <f t="shared" si="0"/>
        <v>0.1023370495562877</v>
      </c>
      <c r="BD28">
        <f t="shared" si="1"/>
        <v>9.2815219938853719</v>
      </c>
      <c r="BE28">
        <f t="shared" si="2"/>
        <v>9.204896047486459</v>
      </c>
      <c r="BF28">
        <f t="shared" si="3"/>
        <v>9.2121333630241296</v>
      </c>
      <c r="BG28">
        <v>542.91045180461037</v>
      </c>
      <c r="BH28">
        <v>12.098959375337239</v>
      </c>
      <c r="BI28">
        <v>542.08894342398685</v>
      </c>
      <c r="BJ28">
        <v>534.28554979032617</v>
      </c>
      <c r="BK28">
        <v>552.2666574141922</v>
      </c>
      <c r="BL28">
        <v>797.03390780461041</v>
      </c>
      <c r="BM28">
        <v>13.222415375337238</v>
      </c>
      <c r="BN28">
        <v>798.21239942398688</v>
      </c>
      <c r="BO28">
        <v>790.40900579032609</v>
      </c>
      <c r="BP28">
        <v>808.39011341419223</v>
      </c>
      <c r="BQ28">
        <v>844.14501180461036</v>
      </c>
      <c r="BR28">
        <v>13.333519375337239</v>
      </c>
      <c r="BS28">
        <v>845.32350342398684</v>
      </c>
      <c r="BT28">
        <v>835.52010979032616</v>
      </c>
      <c r="BU28">
        <v>853.50121741419218</v>
      </c>
      <c r="BV28">
        <v>51</v>
      </c>
      <c r="BW28">
        <v>1.9</v>
      </c>
      <c r="BX28">
        <f t="shared" si="9"/>
        <v>52</v>
      </c>
      <c r="BY28">
        <f t="shared" si="10"/>
        <v>49</v>
      </c>
      <c r="BZ28">
        <f t="shared" si="11"/>
        <v>53</v>
      </c>
      <c r="CA28">
        <v>0.53070663855339228</v>
      </c>
      <c r="CB28">
        <v>0.18351388183369649</v>
      </c>
      <c r="CC28">
        <v>0.60612074443034036</v>
      </c>
      <c r="CD28">
        <v>0.3014720851033002</v>
      </c>
      <c r="CE28">
        <v>0.71863654737778748</v>
      </c>
      <c r="CF28">
        <v>0.18986245696681231</v>
      </c>
      <c r="CG28">
        <v>3.603345654178762E-2</v>
      </c>
      <c r="CH28">
        <v>0.18431577028831769</v>
      </c>
      <c r="CI28">
        <v>0.18277294864338711</v>
      </c>
      <c r="CJ28">
        <v>0.18554840691286489</v>
      </c>
      <c r="CK28">
        <v>0.1048289007829125</v>
      </c>
      <c r="CL28">
        <v>3.5277628065104767E-2</v>
      </c>
      <c r="CM28">
        <v>9.9410636397668811E-2</v>
      </c>
      <c r="CN28">
        <v>9.7638666181508682E-2</v>
      </c>
      <c r="CO28">
        <v>0.1007139529206692</v>
      </c>
      <c r="CP28">
        <v>0.38722663958636783</v>
      </c>
      <c r="CQ28">
        <v>3.1779141292125668E-2</v>
      </c>
      <c r="CR28">
        <v>0.38210234888215922</v>
      </c>
      <c r="CS28">
        <v>0.38073690197243032</v>
      </c>
      <c r="CT28">
        <v>0.38399182490439238</v>
      </c>
      <c r="CU28">
        <v>2</v>
      </c>
      <c r="CV28">
        <f t="shared" si="12"/>
        <v>0.02</v>
      </c>
      <c r="CW28">
        <v>3</v>
      </c>
      <c r="CX28">
        <v>3</v>
      </c>
      <c r="CY28">
        <v>4</v>
      </c>
      <c r="CZ28" s="8"/>
      <c r="DA28">
        <f>DD$4-3.12</f>
        <v>4.09</v>
      </c>
      <c r="DB28">
        <v>1.5</v>
      </c>
      <c r="DC28" t="e">
        <f>NA()</f>
        <v>#N/A</v>
      </c>
    </row>
    <row r="29" spans="1:107" x14ac:dyDescent="0.35">
      <c r="B29">
        <v>26</v>
      </c>
      <c r="C29">
        <v>40</v>
      </c>
      <c r="D29">
        <v>1.6</v>
      </c>
      <c r="E29" t="s">
        <v>43</v>
      </c>
      <c r="G29">
        <v>1638278485</v>
      </c>
      <c r="H29">
        <v>68.900000000000006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>
        <v>30.582353571315519</v>
      </c>
      <c r="O29">
        <v>0.68585240809312964</v>
      </c>
      <c r="P29">
        <v>30.50764440740409</v>
      </c>
      <c r="Q29">
        <v>30.484001953706379</v>
      </c>
      <c r="R29">
        <v>30.534409449193959</v>
      </c>
      <c r="S29">
        <v>8.6082422615506768</v>
      </c>
      <c r="T29">
        <v>0.15066748969287</v>
      </c>
      <c r="U29">
        <v>8.6071614268255416</v>
      </c>
      <c r="V29">
        <v>8.4920429529648231</v>
      </c>
      <c r="W29">
        <v>8.7124126031069125</v>
      </c>
      <c r="X29" s="4">
        <v>0.22</v>
      </c>
      <c r="Y29" s="16">
        <v>3.53333333333333E-2</v>
      </c>
      <c r="Z29" s="4">
        <v>0.21</v>
      </c>
      <c r="AA29" s="4">
        <f t="shared" si="4"/>
        <v>0.1846666666666667</v>
      </c>
      <c r="AB29" s="4">
        <f t="shared" si="5"/>
        <v>0.2553333333333333</v>
      </c>
      <c r="AC29">
        <v>45</v>
      </c>
      <c r="AD29" s="16">
        <v>3.53333333333333E-2</v>
      </c>
      <c r="AE29">
        <v>46</v>
      </c>
      <c r="AF29" s="16">
        <f t="shared" si="6"/>
        <v>44.964666666666666</v>
      </c>
      <c r="AG29" s="16">
        <f t="shared" si="7"/>
        <v>45.035333333333334</v>
      </c>
      <c r="AH29">
        <v>0.13518222323527279</v>
      </c>
      <c r="AI29">
        <v>1.7687126148631231E-3</v>
      </c>
      <c r="AJ29">
        <v>0.13519188634741389</v>
      </c>
      <c r="AK29">
        <v>0.13392558109090441</v>
      </c>
      <c r="AL29">
        <v>0.13641296642037359</v>
      </c>
      <c r="AM29">
        <v>0.65081070974021815</v>
      </c>
      <c r="AN29">
        <v>1.5435067135936261E-2</v>
      </c>
      <c r="AO29">
        <v>0.65109610687067754</v>
      </c>
      <c r="AP29">
        <v>0.64004881375156997</v>
      </c>
      <c r="AQ29">
        <v>0.6616788140424793</v>
      </c>
      <c r="AR29">
        <v>8.6495023753040297</v>
      </c>
      <c r="AS29">
        <v>4.8915502420521437E-2</v>
      </c>
      <c r="AT29">
        <v>8.6567358135535546</v>
      </c>
      <c r="AU29">
        <v>8.6469275487263708</v>
      </c>
      <c r="AV29">
        <v>8.6769509705764669</v>
      </c>
      <c r="AW29">
        <v>8.9847798750881296</v>
      </c>
      <c r="AX29">
        <v>3.2689196156792798E-2</v>
      </c>
      <c r="AY29">
        <v>8.9891613874582301</v>
      </c>
      <c r="AZ29">
        <v>8.9757095702988803</v>
      </c>
      <c r="BA29">
        <v>8.9054797029540396</v>
      </c>
      <c r="BB29">
        <f t="shared" si="8"/>
        <v>9.0746276738390108</v>
      </c>
      <c r="BC29">
        <f t="shared" si="0"/>
        <v>3.3016088118360723E-2</v>
      </c>
      <c r="BD29">
        <f t="shared" si="1"/>
        <v>9.079053001332813</v>
      </c>
      <c r="BE29">
        <f t="shared" si="2"/>
        <v>9.0654666660018695</v>
      </c>
      <c r="BF29">
        <f t="shared" si="3"/>
        <v>8.9945344999835797</v>
      </c>
      <c r="BG29">
        <v>442.56108306670302</v>
      </c>
      <c r="BH29">
        <v>9.7984643905512261</v>
      </c>
      <c r="BI29">
        <v>443.33580287864299</v>
      </c>
      <c r="BJ29">
        <v>435.87160191183898</v>
      </c>
      <c r="BK29">
        <v>449.45147413764101</v>
      </c>
      <c r="BL29">
        <v>696.684539066703</v>
      </c>
      <c r="BM29">
        <v>10.921920390551225</v>
      </c>
      <c r="BN29">
        <v>699.45925887864291</v>
      </c>
      <c r="BO29">
        <v>691.99505791183901</v>
      </c>
      <c r="BP29">
        <v>705.57493013764099</v>
      </c>
      <c r="BQ29">
        <v>743.79564306670295</v>
      </c>
      <c r="BR29">
        <v>11.033024390551226</v>
      </c>
      <c r="BS29">
        <v>746.57036287864298</v>
      </c>
      <c r="BT29">
        <v>737.10616191183897</v>
      </c>
      <c r="BU29">
        <v>750.68603413764095</v>
      </c>
      <c r="BV29">
        <v>42</v>
      </c>
      <c r="BW29">
        <v>0.9</v>
      </c>
      <c r="BX29">
        <f t="shared" si="9"/>
        <v>43</v>
      </c>
      <c r="BY29">
        <f t="shared" si="10"/>
        <v>40</v>
      </c>
      <c r="BZ29">
        <f t="shared" si="11"/>
        <v>44</v>
      </c>
      <c r="CA29">
        <v>0.30117053229934959</v>
      </c>
      <c r="CB29">
        <v>3.7748950156269687E-4</v>
      </c>
      <c r="CC29">
        <v>0.30116874796340309</v>
      </c>
      <c r="CD29">
        <v>0.30091894090659138</v>
      </c>
      <c r="CE29">
        <v>0.30142301586124381</v>
      </c>
      <c r="CF29">
        <v>0.1280589701967928</v>
      </c>
      <c r="CG29">
        <v>2.916737452977213E-3</v>
      </c>
      <c r="CH29">
        <v>0.12754336793390009</v>
      </c>
      <c r="CI29">
        <v>0.12632423775553031</v>
      </c>
      <c r="CJ29">
        <v>0.13004645651947211</v>
      </c>
      <c r="CK29">
        <v>7.0565767413326652E-2</v>
      </c>
      <c r="CL29">
        <v>2.8681248022392391E-3</v>
      </c>
      <c r="CM29">
        <v>6.9921021267950398E-2</v>
      </c>
      <c r="CN29">
        <v>6.9130928008954998E-2</v>
      </c>
      <c r="CO29">
        <v>7.260598779526567E-2</v>
      </c>
      <c r="CP29">
        <v>0.26167467646739567</v>
      </c>
      <c r="CQ29">
        <v>5.5735078194701464E-3</v>
      </c>
      <c r="CR29">
        <v>0.26123808296823858</v>
      </c>
      <c r="CS29">
        <v>0.25955344847067302</v>
      </c>
      <c r="CT29">
        <v>0.26347015618727943</v>
      </c>
      <c r="CU29">
        <v>5</v>
      </c>
      <c r="CV29">
        <f t="shared" si="12"/>
        <v>0.05</v>
      </c>
      <c r="CW29">
        <v>6</v>
      </c>
      <c r="CX29">
        <v>6</v>
      </c>
      <c r="CY29">
        <v>7</v>
      </c>
      <c r="CZ29" s="8"/>
      <c r="DA29">
        <f>DD$4-3.41</f>
        <v>3.8</v>
      </c>
      <c r="DB29">
        <v>1.05</v>
      </c>
      <c r="DC29" t="e">
        <f>NA()</f>
        <v>#N/A</v>
      </c>
    </row>
    <row r="30" spans="1:107" x14ac:dyDescent="0.35">
      <c r="B30">
        <v>27</v>
      </c>
      <c r="C30">
        <v>70</v>
      </c>
      <c r="D30">
        <v>1.6</v>
      </c>
      <c r="E30">
        <v>5</v>
      </c>
      <c r="G30">
        <v>1638278495</v>
      </c>
      <c r="H30">
        <v>64.2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>
        <v>30.48448174189344</v>
      </c>
      <c r="O30">
        <v>4.2557283265673353E-2</v>
      </c>
      <c r="P30">
        <v>30.484448037700361</v>
      </c>
      <c r="Q30">
        <v>30.457682995857059</v>
      </c>
      <c r="R30">
        <v>30.509428743638551</v>
      </c>
      <c r="S30">
        <v>3.8785939861464649</v>
      </c>
      <c r="T30">
        <v>8.9406752952247245E-2</v>
      </c>
      <c r="U30">
        <v>3.8741477637916968</v>
      </c>
      <c r="V30">
        <v>3.821933316725612</v>
      </c>
      <c r="W30">
        <v>3.9333515462196038</v>
      </c>
      <c r="X30" s="4">
        <v>0.13</v>
      </c>
      <c r="Y30" s="16">
        <v>4.8000000000000001E-2</v>
      </c>
      <c r="Z30" s="4">
        <v>0.15</v>
      </c>
      <c r="AA30" s="4">
        <f t="shared" si="4"/>
        <v>8.2000000000000003E-2</v>
      </c>
      <c r="AB30" s="4">
        <f t="shared" si="5"/>
        <v>0.17799999999999999</v>
      </c>
      <c r="AC30">
        <v>56</v>
      </c>
      <c r="AD30" s="16">
        <v>4.8000000000000001E-2</v>
      </c>
      <c r="AE30">
        <v>57</v>
      </c>
      <c r="AF30" s="16">
        <f t="shared" si="6"/>
        <v>55.951999999999998</v>
      </c>
      <c r="AG30" s="16">
        <f t="shared" si="7"/>
        <v>56.048000000000002</v>
      </c>
      <c r="AH30">
        <v>0.1232124276812471</v>
      </c>
      <c r="AI30">
        <v>1.501966264048881E-3</v>
      </c>
      <c r="AJ30">
        <v>0.12327957201152361</v>
      </c>
      <c r="AK30">
        <v>0.122194167519781</v>
      </c>
      <c r="AL30">
        <v>0.12423834597277079</v>
      </c>
      <c r="AM30">
        <v>0.64772775520151138</v>
      </c>
      <c r="AN30">
        <v>1.5410397591453139E-2</v>
      </c>
      <c r="AO30">
        <v>0.64778233000976371</v>
      </c>
      <c r="AP30">
        <v>0.63516777696081439</v>
      </c>
      <c r="AQ30">
        <v>0.66091902992119977</v>
      </c>
      <c r="AR30">
        <v>8.464683594723299</v>
      </c>
      <c r="AS30">
        <v>1.7075475666375042E-2</v>
      </c>
      <c r="AT30">
        <v>8.4642198892582758</v>
      </c>
      <c r="AU30">
        <v>8.4588552780057693</v>
      </c>
      <c r="AV30">
        <v>8.4721344178429874</v>
      </c>
      <c r="AW30">
        <v>9.0063677545760594</v>
      </c>
      <c r="AX30">
        <v>6.3547990898375151E-2</v>
      </c>
      <c r="AY30">
        <v>9.0106030761708205</v>
      </c>
      <c r="AZ30">
        <v>9.0682705281717606</v>
      </c>
      <c r="BA30">
        <v>9.0554884183640993</v>
      </c>
      <c r="BB30">
        <f t="shared" si="8"/>
        <v>9.09643143212182</v>
      </c>
      <c r="BC30">
        <f t="shared" si="0"/>
        <v>6.4183470807358908E-2</v>
      </c>
      <c r="BD30">
        <f t="shared" si="1"/>
        <v>9.1007091069325288</v>
      </c>
      <c r="BE30">
        <f t="shared" si="2"/>
        <v>9.1589532334534773</v>
      </c>
      <c r="BF30">
        <f t="shared" si="3"/>
        <v>9.1460433025477403</v>
      </c>
      <c r="BG30">
        <v>207.54209081467999</v>
      </c>
      <c r="BH30">
        <v>18.329671793153832</v>
      </c>
      <c r="BI30">
        <v>205.02486278839999</v>
      </c>
      <c r="BJ30">
        <v>254.28181314342001</v>
      </c>
      <c r="BK30">
        <v>217.12467070403</v>
      </c>
      <c r="BL30">
        <v>461.66554681468</v>
      </c>
      <c r="BM30">
        <v>19.453127793153833</v>
      </c>
      <c r="BN30">
        <v>461.14831878839993</v>
      </c>
      <c r="BO30">
        <v>510.40526914342001</v>
      </c>
      <c r="BP30">
        <v>473.24812670402997</v>
      </c>
      <c r="BQ30">
        <v>508.77665081468001</v>
      </c>
      <c r="BR30">
        <v>19.56423179315383</v>
      </c>
      <c r="BS30">
        <v>508.2594227884</v>
      </c>
      <c r="BT30">
        <v>555.51637314341997</v>
      </c>
      <c r="BU30">
        <v>518.35923070402998</v>
      </c>
      <c r="BV30">
        <v>71</v>
      </c>
      <c r="BW30">
        <v>0.3</v>
      </c>
      <c r="BX30">
        <f t="shared" si="9"/>
        <v>72</v>
      </c>
      <c r="BY30">
        <f t="shared" si="10"/>
        <v>69</v>
      </c>
      <c r="BZ30">
        <f t="shared" si="11"/>
        <v>73</v>
      </c>
      <c r="CA30">
        <v>0.90000350389791539</v>
      </c>
      <c r="CB30">
        <v>2.4768371305259392E-2</v>
      </c>
      <c r="CC30">
        <v>0.89819881545478386</v>
      </c>
      <c r="CD30">
        <v>0.88107810332548808</v>
      </c>
      <c r="CE30">
        <v>0.91312925426575697</v>
      </c>
      <c r="CF30">
        <v>0.15106971141722639</v>
      </c>
      <c r="CG30">
        <v>1.8801930094093429E-3</v>
      </c>
      <c r="CH30">
        <v>0.15071404666385491</v>
      </c>
      <c r="CI30">
        <v>0.14965473579481409</v>
      </c>
      <c r="CJ30">
        <v>0.1524950215237017</v>
      </c>
      <c r="CK30">
        <v>8.1648551882353523E-2</v>
      </c>
      <c r="CL30">
        <v>1.935691337541299E-3</v>
      </c>
      <c r="CM30">
        <v>8.1706241937348698E-2</v>
      </c>
      <c r="CN30">
        <v>8.0596959912136223E-2</v>
      </c>
      <c r="CO30">
        <v>8.299380144222003E-2</v>
      </c>
      <c r="CP30">
        <v>0.29857990258941841</v>
      </c>
      <c r="CQ30">
        <v>2.3712702593651439E-3</v>
      </c>
      <c r="CR30">
        <v>0.29826763430598752</v>
      </c>
      <c r="CS30">
        <v>0.29707416354762178</v>
      </c>
      <c r="CT30">
        <v>0.30026920770138638</v>
      </c>
      <c r="CU30">
        <v>5</v>
      </c>
      <c r="CV30">
        <f t="shared" si="12"/>
        <v>0.05</v>
      </c>
      <c r="CW30">
        <v>6</v>
      </c>
      <c r="CX30">
        <v>6</v>
      </c>
      <c r="CY30">
        <v>7</v>
      </c>
      <c r="CZ30" s="8"/>
      <c r="DA30">
        <f>DD$4-2.71</f>
        <v>4.5</v>
      </c>
      <c r="DB30">
        <v>0.55000000000000004</v>
      </c>
      <c r="DC30" t="e">
        <f>NA()</f>
        <v>#N/A</v>
      </c>
    </row>
    <row r="31" spans="1:107" s="3" customFormat="1" x14ac:dyDescent="0.35">
      <c r="A31" s="14"/>
      <c r="B31" s="3" t="s">
        <v>102</v>
      </c>
      <c r="C31" s="3" t="s">
        <v>103</v>
      </c>
      <c r="D31" s="3" t="s">
        <v>104</v>
      </c>
      <c r="E31" s="3" t="s">
        <v>105</v>
      </c>
      <c r="F31" s="11"/>
      <c r="CZ31" s="9"/>
    </row>
    <row r="32" spans="1:107" s="3" customFormat="1" x14ac:dyDescent="0.35">
      <c r="A32" s="14"/>
      <c r="B32" s="3" t="s">
        <v>106</v>
      </c>
      <c r="C32" s="3" t="s">
        <v>42</v>
      </c>
      <c r="D32" s="3" t="s">
        <v>107</v>
      </c>
      <c r="F32" s="11"/>
      <c r="CZ32" s="9"/>
    </row>
    <row r="33" spans="2:107" x14ac:dyDescent="0.35">
      <c r="B33" s="6">
        <v>1</v>
      </c>
      <c r="C33" s="6">
        <v>10</v>
      </c>
      <c r="D33" s="6">
        <v>2</v>
      </c>
      <c r="E33" s="6" t="s">
        <v>140</v>
      </c>
      <c r="F33" s="12"/>
      <c r="G33" s="5">
        <v>1638454369</v>
      </c>
      <c r="H33" s="5">
        <v>71.8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>
        <v>30.500694418183819</v>
      </c>
      <c r="O33">
        <v>3.6001170468054879E-2</v>
      </c>
      <c r="P33">
        <v>30.500507062954568</v>
      </c>
      <c r="Q33">
        <v>30.475526357195999</v>
      </c>
      <c r="R33">
        <v>30.52548776863657</v>
      </c>
      <c r="S33">
        <v>11.75633973445092</v>
      </c>
      <c r="T33">
        <v>0.2081886632826539</v>
      </c>
      <c r="U33">
        <v>11.761407688116609</v>
      </c>
      <c r="V33">
        <v>11.58852440049859</v>
      </c>
      <c r="W33">
        <v>11.91517308582995</v>
      </c>
      <c r="X33">
        <v>0.1502427285365317</v>
      </c>
      <c r="Y33">
        <v>2.0874291200347768E-3</v>
      </c>
      <c r="Z33">
        <v>0.1499850454485416</v>
      </c>
      <c r="AA33">
        <v>0.14860567719010029</v>
      </c>
      <c r="AB33">
        <v>0.15190033221804791</v>
      </c>
      <c r="AC33">
        <v>0.17228091831634801</v>
      </c>
      <c r="AD33">
        <v>2.0932506914945691E-3</v>
      </c>
      <c r="AE33">
        <v>0.17198257776953199</v>
      </c>
      <c r="AF33">
        <v>0.17068461479591401</v>
      </c>
      <c r="AG33">
        <v>0.17395213482909089</v>
      </c>
      <c r="AH33">
        <v>0.12883524503634469</v>
      </c>
      <c r="AI33">
        <v>2.0753524350339381E-3</v>
      </c>
      <c r="AJ33">
        <v>0.12854378377199219</v>
      </c>
      <c r="AK33">
        <v>0.12726843349235301</v>
      </c>
      <c r="AL33">
        <v>0.13047037675583761</v>
      </c>
      <c r="AM33">
        <v>0.64917745363475732</v>
      </c>
      <c r="AN33">
        <v>1.64587471148093E-2</v>
      </c>
      <c r="AO33">
        <v>0.64931505457940086</v>
      </c>
      <c r="AP33">
        <v>0.63727198400602236</v>
      </c>
      <c r="AQ33">
        <v>0.66029738836813834</v>
      </c>
      <c r="AR33">
        <v>7.7983769131791956</v>
      </c>
      <c r="AS33">
        <v>5.4120432755307153E-2</v>
      </c>
      <c r="AT33">
        <v>7.8053345880938423</v>
      </c>
      <c r="AU33">
        <v>7.7797261017348553</v>
      </c>
      <c r="AV33">
        <v>7.836618502356532</v>
      </c>
      <c r="AW33">
        <v>7.7983769131791956</v>
      </c>
      <c r="AX33">
        <v>5.4120432755307153E-2</v>
      </c>
      <c r="AY33">
        <v>7.8053345880938423</v>
      </c>
      <c r="AZ33">
        <v>7.7797261017348553</v>
      </c>
      <c r="BA33">
        <v>7.836618502356532</v>
      </c>
      <c r="BB33">
        <v>7.7983769131791956</v>
      </c>
      <c r="BC33">
        <v>5.4120432755307153E-2</v>
      </c>
      <c r="BD33">
        <v>7.8053345880938423</v>
      </c>
      <c r="BE33">
        <v>7.7797261017348553</v>
      </c>
      <c r="BF33">
        <v>7.836618502356532</v>
      </c>
      <c r="BG33">
        <v>217.23697298748851</v>
      </c>
      <c r="BH33">
        <v>10.22763694019139</v>
      </c>
      <c r="BI33">
        <v>218.27286167830951</v>
      </c>
      <c r="BJ33">
        <v>210.20223251789969</v>
      </c>
      <c r="BK33">
        <v>217.23697298748851</v>
      </c>
      <c r="BL33">
        <v>10.22763694019139</v>
      </c>
      <c r="BM33">
        <v>218.27286167830951</v>
      </c>
      <c r="BN33">
        <v>210.20223251789969</v>
      </c>
      <c r="BO33">
        <v>224.72977569705091</v>
      </c>
      <c r="BP33">
        <v>224.72977569705091</v>
      </c>
      <c r="BQ33">
        <v>217.23697298748851</v>
      </c>
      <c r="BR33">
        <v>10.22763694019139</v>
      </c>
      <c r="BS33">
        <v>218.27286167830951</v>
      </c>
      <c r="BT33">
        <v>210.20223251789969</v>
      </c>
      <c r="BU33">
        <v>224.72977569705091</v>
      </c>
      <c r="BV33">
        <v>55</v>
      </c>
      <c r="BW33">
        <v>0.2</v>
      </c>
      <c r="BX33">
        <f>BV33+1</f>
        <v>56</v>
      </c>
      <c r="BY33">
        <f>BV33-2</f>
        <v>53</v>
      </c>
      <c r="BZ33">
        <f>BV33+2</f>
        <v>57</v>
      </c>
      <c r="CA33" t="e">
        <f>NA()</f>
        <v>#N/A</v>
      </c>
      <c r="CB33" t="e">
        <f>NA()</f>
        <v>#N/A</v>
      </c>
      <c r="CC33" t="e">
        <f>NA()</f>
        <v>#N/A</v>
      </c>
      <c r="CD33" t="e">
        <f>NA()</f>
        <v>#N/A</v>
      </c>
      <c r="CE33" t="e">
        <f>NA()</f>
        <v>#N/A</v>
      </c>
      <c r="CF33" t="e">
        <f>NA()</f>
        <v>#N/A</v>
      </c>
      <c r="CG33" t="e">
        <f>NA()</f>
        <v>#N/A</v>
      </c>
      <c r="CH33" t="e">
        <f>NA()</f>
        <v>#N/A</v>
      </c>
      <c r="CI33" t="e">
        <f>NA()</f>
        <v>#N/A</v>
      </c>
      <c r="CJ33" t="e">
        <f>NA()</f>
        <v>#N/A</v>
      </c>
      <c r="CK33" t="e">
        <f>NA()</f>
        <v>#N/A</v>
      </c>
      <c r="CL33" t="e">
        <f>NA()</f>
        <v>#N/A</v>
      </c>
      <c r="CM33" t="e">
        <f>NA()</f>
        <v>#N/A</v>
      </c>
      <c r="CN33" t="e">
        <f>NA()</f>
        <v>#N/A</v>
      </c>
      <c r="CO33" t="e">
        <f>NA()</f>
        <v>#N/A</v>
      </c>
      <c r="CP33" t="e">
        <f>NA()</f>
        <v>#N/A</v>
      </c>
      <c r="CQ33" t="e">
        <f>NA()</f>
        <v>#N/A</v>
      </c>
      <c r="CR33" t="e">
        <f>NA()</f>
        <v>#N/A</v>
      </c>
      <c r="CS33" t="e">
        <f>NA()</f>
        <v>#N/A</v>
      </c>
      <c r="CT33" t="e">
        <f>NA()</f>
        <v>#N/A</v>
      </c>
      <c r="DA33">
        <v>0</v>
      </c>
      <c r="DB33">
        <v>0</v>
      </c>
      <c r="DC33">
        <v>0</v>
      </c>
    </row>
    <row r="34" spans="2:107" x14ac:dyDescent="0.35">
      <c r="B34" s="6">
        <v>2</v>
      </c>
      <c r="C34" s="6">
        <v>10</v>
      </c>
      <c r="D34" s="6">
        <v>30</v>
      </c>
      <c r="E34" s="6" t="s">
        <v>141</v>
      </c>
      <c r="F34" s="12"/>
      <c r="G34" s="5">
        <v>1638454369</v>
      </c>
      <c r="H34" s="5">
        <v>70.8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>
        <v>77.68467150682207</v>
      </c>
      <c r="O34">
        <v>2.5349851909354331</v>
      </c>
      <c r="P34">
        <v>77.064550044006694</v>
      </c>
      <c r="Q34">
        <v>76.595269492104393</v>
      </c>
      <c r="R34">
        <v>77.941997620008948</v>
      </c>
      <c r="S34">
        <v>71.161183924585728</v>
      </c>
      <c r="T34">
        <v>1.9960487270131131</v>
      </c>
      <c r="U34">
        <v>70.680306581461423</v>
      </c>
      <c r="V34">
        <v>69.350275736690207</v>
      </c>
      <c r="W34">
        <v>73.050927324087894</v>
      </c>
      <c r="X34">
        <v>0.14943550917679849</v>
      </c>
      <c r="Y34">
        <v>4.1126494686183216E-3</v>
      </c>
      <c r="Z34">
        <v>0.14796800202948401</v>
      </c>
      <c r="AA34">
        <v>0.1467333543826041</v>
      </c>
      <c r="AB34">
        <v>0.15112019769511159</v>
      </c>
      <c r="AC34">
        <v>0.1627210517641012</v>
      </c>
      <c r="AD34">
        <v>3.9147751364020386E-3</v>
      </c>
      <c r="AE34">
        <v>0.1613139553909104</v>
      </c>
      <c r="AF34">
        <v>0.16020141571604549</v>
      </c>
      <c r="AG34">
        <v>0.16385108854085631</v>
      </c>
      <c r="AH34">
        <v>0.1153476773016</v>
      </c>
      <c r="AI34">
        <v>3.8206936984331108E-3</v>
      </c>
      <c r="AJ34">
        <v>0.1140084087731094</v>
      </c>
      <c r="AK34">
        <v>0.1128687340851303</v>
      </c>
      <c r="AL34">
        <v>0.11639403734688809</v>
      </c>
      <c r="AM34">
        <v>0.65138681025497946</v>
      </c>
      <c r="AN34">
        <v>0.2433208213542852</v>
      </c>
      <c r="AO34">
        <v>0.64924104963881957</v>
      </c>
      <c r="AP34">
        <v>0.63463000775547052</v>
      </c>
      <c r="AQ34">
        <v>0.66293196449256653</v>
      </c>
      <c r="AR34">
        <v>4.8541881889355087</v>
      </c>
      <c r="AS34">
        <v>8.7434170516227441E-3</v>
      </c>
      <c r="AT34">
        <v>4.8578602147437664</v>
      </c>
      <c r="AU34">
        <v>4.8438876037030676</v>
      </c>
      <c r="AV34">
        <v>4.86097994915845</v>
      </c>
      <c r="AW34">
        <v>4.8541881889355087</v>
      </c>
      <c r="AX34">
        <v>8.7434170516227441E-3</v>
      </c>
      <c r="AY34">
        <v>4.8578602147437664</v>
      </c>
      <c r="AZ34">
        <v>4.8438876037030676</v>
      </c>
      <c r="BA34">
        <v>4.86097994915845</v>
      </c>
      <c r="BB34">
        <v>4.8541881889355087</v>
      </c>
      <c r="BC34">
        <v>8.7434170516227441E-3</v>
      </c>
      <c r="BD34">
        <v>4.8578602147437664</v>
      </c>
      <c r="BE34">
        <v>4.8438876037030676</v>
      </c>
      <c r="BF34">
        <v>4.86097994915845</v>
      </c>
      <c r="BG34">
        <v>439.6140624195221</v>
      </c>
      <c r="BH34">
        <v>8.7963709192755761</v>
      </c>
      <c r="BI34">
        <v>440.25836533911519</v>
      </c>
      <c r="BJ34">
        <v>434.3235933874646</v>
      </c>
      <c r="BK34">
        <v>439.6140624195221</v>
      </c>
      <c r="BL34">
        <v>8.7963709192755761</v>
      </c>
      <c r="BM34">
        <v>440.25836533911519</v>
      </c>
      <c r="BN34">
        <v>434.3235933874646</v>
      </c>
      <c r="BO34">
        <v>445.67715915856309</v>
      </c>
      <c r="BP34">
        <v>445.67715915856309</v>
      </c>
      <c r="BQ34">
        <v>439.6140624195221</v>
      </c>
      <c r="BR34">
        <v>8.7963709192755761</v>
      </c>
      <c r="BS34">
        <v>440.25836533911519</v>
      </c>
      <c r="BT34">
        <v>434.3235933874646</v>
      </c>
      <c r="BU34">
        <v>445.67715915856309</v>
      </c>
      <c r="BV34">
        <v>55</v>
      </c>
      <c r="BW34">
        <v>0.2</v>
      </c>
      <c r="BX34">
        <f>BV34+1</f>
        <v>56</v>
      </c>
      <c r="BY34">
        <f>BV34-2</f>
        <v>53</v>
      </c>
      <c r="BZ34">
        <f>BV34+2</f>
        <v>57</v>
      </c>
      <c r="CA34">
        <v>42.930746190070998</v>
      </c>
      <c r="CB34">
        <v>1.554780148343698</v>
      </c>
      <c r="CC34">
        <v>42.766926268321129</v>
      </c>
      <c r="CD34">
        <v>42.276679877839541</v>
      </c>
      <c r="CE34">
        <v>43.028331532775702</v>
      </c>
      <c r="CF34" t="e">
        <f>NA()</f>
        <v>#N/A</v>
      </c>
      <c r="CG34" t="e">
        <f>NA()</f>
        <v>#N/A</v>
      </c>
      <c r="CH34" t="e">
        <f>NA()</f>
        <v>#N/A</v>
      </c>
      <c r="CI34" t="e">
        <f>NA()</f>
        <v>#N/A</v>
      </c>
      <c r="CJ34" t="e">
        <f>NA()</f>
        <v>#N/A</v>
      </c>
      <c r="CK34" t="e">
        <f>NA()</f>
        <v>#N/A</v>
      </c>
      <c r="CL34" t="e">
        <f>NA()</f>
        <v>#N/A</v>
      </c>
      <c r="CM34" t="e">
        <f>NA()</f>
        <v>#N/A</v>
      </c>
      <c r="CN34" t="e">
        <f>NA()</f>
        <v>#N/A</v>
      </c>
      <c r="CO34" t="e">
        <f>NA()</f>
        <v>#N/A</v>
      </c>
      <c r="CP34" t="e">
        <f>NA()</f>
        <v>#N/A</v>
      </c>
      <c r="CQ34" t="e">
        <f>NA()</f>
        <v>#N/A</v>
      </c>
      <c r="CR34" t="e">
        <f>NA()</f>
        <v>#N/A</v>
      </c>
      <c r="CS34" t="e">
        <f>NA()</f>
        <v>#N/A</v>
      </c>
      <c r="CT34" t="e">
        <f>NA()</f>
        <v>#N/A</v>
      </c>
      <c r="DA34">
        <v>0</v>
      </c>
      <c r="DB34">
        <v>0</v>
      </c>
      <c r="DC34">
        <v>0</v>
      </c>
    </row>
    <row r="35" spans="2:107" x14ac:dyDescent="0.35">
      <c r="B35" s="6">
        <v>3</v>
      </c>
      <c r="C35" s="6">
        <v>20</v>
      </c>
      <c r="D35" s="6">
        <v>30</v>
      </c>
      <c r="E35" s="6" t="s">
        <v>141</v>
      </c>
      <c r="F35" s="12"/>
      <c r="G35" s="5">
        <v>1638798380</v>
      </c>
      <c r="H35" s="5">
        <v>58.6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>
        <v>89.579735577951169</v>
      </c>
      <c r="O35">
        <v>0.48657074253796778</v>
      </c>
      <c r="P35">
        <v>89.567397878921895</v>
      </c>
      <c r="Q35">
        <v>89.205177496162321</v>
      </c>
      <c r="R35">
        <v>90.018835106146923</v>
      </c>
      <c r="S35">
        <v>10.42058988103693</v>
      </c>
      <c r="T35">
        <v>0.14279901408705539</v>
      </c>
      <c r="U35">
        <v>10.41164353069769</v>
      </c>
      <c r="V35">
        <v>10.319754317763209</v>
      </c>
      <c r="W35">
        <v>10.506616274347049</v>
      </c>
      <c r="X35">
        <v>0.15078888801599921</v>
      </c>
      <c r="Y35">
        <v>1.6118854565328189E-3</v>
      </c>
      <c r="Z35">
        <v>0.1507629187042891</v>
      </c>
      <c r="AA35">
        <v>0.14972726187201019</v>
      </c>
      <c r="AB35">
        <v>0.15185510702371549</v>
      </c>
      <c r="AC35">
        <v>0.1794366892345502</v>
      </c>
      <c r="AD35">
        <v>1.638927239835067E-3</v>
      </c>
      <c r="AE35">
        <v>0.17939498659680711</v>
      </c>
      <c r="AF35">
        <v>0.17833445583884669</v>
      </c>
      <c r="AG35">
        <v>0.18050752628097219</v>
      </c>
      <c r="AH35">
        <v>0.13001640632716471</v>
      </c>
      <c r="AI35">
        <v>1.594612711488334E-3</v>
      </c>
      <c r="AJ35">
        <v>0.13000907983950211</v>
      </c>
      <c r="AK35">
        <v>0.12893272038635231</v>
      </c>
      <c r="AL35">
        <v>0.1310583041865499</v>
      </c>
      <c r="AM35">
        <v>0.65364202908308255</v>
      </c>
      <c r="AN35">
        <v>1.336281984508172E-2</v>
      </c>
      <c r="AO35">
        <v>0.65326198488208054</v>
      </c>
      <c r="AP35">
        <v>0.64342837263835939</v>
      </c>
      <c r="AQ35">
        <v>0.6636037649651606</v>
      </c>
      <c r="AR35">
        <v>7.7607754395346609</v>
      </c>
      <c r="AS35">
        <v>1.3577659354109369E-2</v>
      </c>
      <c r="AT35">
        <v>7.7650540343031418</v>
      </c>
      <c r="AU35">
        <v>7.7582245295817209</v>
      </c>
      <c r="AV35">
        <v>7.7677248225150306</v>
      </c>
      <c r="AW35">
        <v>7.7607754395346609</v>
      </c>
      <c r="AX35">
        <v>1.3577659354109369E-2</v>
      </c>
      <c r="AY35">
        <v>7.7650540343031418</v>
      </c>
      <c r="AZ35">
        <v>7.7582245295817209</v>
      </c>
      <c r="BA35">
        <v>7.7677248225150306</v>
      </c>
      <c r="BB35">
        <v>7.7607754395346609</v>
      </c>
      <c r="BC35">
        <v>1.3577659354109369E-2</v>
      </c>
      <c r="BD35">
        <v>7.7650540343031418</v>
      </c>
      <c r="BE35">
        <v>7.7582245295817209</v>
      </c>
      <c r="BF35">
        <v>7.7677248225150306</v>
      </c>
      <c r="BG35">
        <v>424.27371797909302</v>
      </c>
      <c r="BH35">
        <v>8.0300382456991368</v>
      </c>
      <c r="BI35">
        <v>424.50357131546139</v>
      </c>
      <c r="BJ35">
        <v>419.16289319761648</v>
      </c>
      <c r="BK35">
        <v>424.27371797909302</v>
      </c>
      <c r="BL35">
        <v>8.0300382456991368</v>
      </c>
      <c r="BM35">
        <v>424.50357131546139</v>
      </c>
      <c r="BN35">
        <v>419.16289319761648</v>
      </c>
      <c r="BO35">
        <v>429.51122728449309</v>
      </c>
      <c r="BP35">
        <v>429.51122728449309</v>
      </c>
      <c r="BQ35">
        <v>424.27371797909302</v>
      </c>
      <c r="BR35">
        <v>8.0300382456991368</v>
      </c>
      <c r="BS35">
        <v>424.50357131546139</v>
      </c>
      <c r="BT35">
        <v>419.16289319761648</v>
      </c>
      <c r="BU35">
        <v>429.51122728449309</v>
      </c>
      <c r="BV35">
        <v>56</v>
      </c>
      <c r="BW35">
        <v>0.9</v>
      </c>
      <c r="BX35">
        <f t="shared" ref="BX35:BX60" si="13">BV35+1</f>
        <v>57</v>
      </c>
      <c r="BY35">
        <f t="shared" ref="BY35:BY60" si="14">BV35-2</f>
        <v>54</v>
      </c>
      <c r="BZ35">
        <f t="shared" ref="BZ35:BZ60" si="15">BV35+2</f>
        <v>58</v>
      </c>
      <c r="CA35">
        <v>30.13305773364165</v>
      </c>
      <c r="CB35">
        <v>3.3721788640432918E-2</v>
      </c>
      <c r="CC35">
        <v>30.13293382138249</v>
      </c>
      <c r="CD35">
        <v>30.10973745180911</v>
      </c>
      <c r="CE35">
        <v>30.15613019107343</v>
      </c>
      <c r="CF35" t="e">
        <f>NA()</f>
        <v>#N/A</v>
      </c>
      <c r="CG35" t="e">
        <f>NA()</f>
        <v>#N/A</v>
      </c>
      <c r="CH35" t="e">
        <f>NA()</f>
        <v>#N/A</v>
      </c>
      <c r="CI35" t="e">
        <f>NA()</f>
        <v>#N/A</v>
      </c>
      <c r="CJ35" t="e">
        <f>NA()</f>
        <v>#N/A</v>
      </c>
      <c r="CK35" t="e">
        <f>NA()</f>
        <v>#N/A</v>
      </c>
      <c r="CL35" t="e">
        <f>NA()</f>
        <v>#N/A</v>
      </c>
      <c r="CM35" t="e">
        <f>NA()</f>
        <v>#N/A</v>
      </c>
      <c r="CN35" t="e">
        <f>NA()</f>
        <v>#N/A</v>
      </c>
      <c r="CO35" t="e">
        <f>NA()</f>
        <v>#N/A</v>
      </c>
      <c r="CP35" t="e">
        <f>NA()</f>
        <v>#N/A</v>
      </c>
      <c r="CQ35" t="e">
        <f>NA()</f>
        <v>#N/A</v>
      </c>
      <c r="CR35" t="e">
        <f>NA()</f>
        <v>#N/A</v>
      </c>
      <c r="CS35" t="e">
        <f>NA()</f>
        <v>#N/A</v>
      </c>
      <c r="CT35" t="e">
        <f>NA()</f>
        <v>#N/A</v>
      </c>
      <c r="DA35">
        <v>0</v>
      </c>
      <c r="DB35">
        <v>0</v>
      </c>
      <c r="DC35">
        <v>0</v>
      </c>
    </row>
    <row r="36" spans="2:107" x14ac:dyDescent="0.35">
      <c r="B36" s="6">
        <v>4</v>
      </c>
      <c r="C36" s="6">
        <v>15</v>
      </c>
      <c r="D36" s="6">
        <v>30</v>
      </c>
      <c r="E36" s="6" t="s">
        <v>142</v>
      </c>
      <c r="F36" s="12"/>
      <c r="G36" s="5">
        <v>1638798380</v>
      </c>
      <c r="H36" s="5">
        <v>40.700000000000003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  <c r="N36">
        <v>402.76787565164591</v>
      </c>
      <c r="O36">
        <v>58.131656703903431</v>
      </c>
      <c r="P36">
        <v>414.18242711081308</v>
      </c>
      <c r="Q36">
        <v>413.1020080530659</v>
      </c>
      <c r="R36">
        <v>414.78062775855648</v>
      </c>
      <c r="S36">
        <v>73.860338787687979</v>
      </c>
      <c r="T36">
        <v>11.7284878637504</v>
      </c>
      <c r="U36">
        <v>76.081424434058846</v>
      </c>
      <c r="V36">
        <v>75.765259417935823</v>
      </c>
      <c r="W36">
        <v>76.435619704647323</v>
      </c>
      <c r="X36">
        <v>0.14357936626412349</v>
      </c>
      <c r="Y36">
        <v>3.0922693324314842E-3</v>
      </c>
      <c r="Z36">
        <v>0.1432464923534382</v>
      </c>
      <c r="AA36">
        <v>0.14177667374057981</v>
      </c>
      <c r="AB36">
        <v>0.14479771631479749</v>
      </c>
      <c r="AC36">
        <v>0.1906874643673486</v>
      </c>
      <c r="AD36">
        <v>2.6034906968728502E-3</v>
      </c>
      <c r="AE36">
        <v>0.1908279150655732</v>
      </c>
      <c r="AF36">
        <v>0.1892450333474672</v>
      </c>
      <c r="AG36">
        <v>0.19222989603617049</v>
      </c>
      <c r="AH36">
        <v>0.1176802810187582</v>
      </c>
      <c r="AI36">
        <v>3.8251118065331441E-3</v>
      </c>
      <c r="AJ36">
        <v>0.1171696493098086</v>
      </c>
      <c r="AK36">
        <v>0.11560033534161671</v>
      </c>
      <c r="AL36">
        <v>0.1187276569843454</v>
      </c>
      <c r="AM36">
        <v>0.65451248784878069</v>
      </c>
      <c r="AN36">
        <v>1.306007692141138E-2</v>
      </c>
      <c r="AO36">
        <v>0.65411550857631695</v>
      </c>
      <c r="AP36">
        <v>0.64425887252229175</v>
      </c>
      <c r="AQ36">
        <v>0.66420156049276846</v>
      </c>
      <c r="AR36">
        <v>7.4910807160642667</v>
      </c>
      <c r="AS36">
        <v>4.3868524211321001E-2</v>
      </c>
      <c r="AT36">
        <v>7.4866590075123396</v>
      </c>
      <c r="AU36">
        <v>7.477719932452664</v>
      </c>
      <c r="AV36">
        <v>7.4944324918281211</v>
      </c>
      <c r="AW36">
        <v>7.4910807160642667</v>
      </c>
      <c r="AX36">
        <v>4.3868524211321001E-2</v>
      </c>
      <c r="AY36">
        <v>7.4866590075123396</v>
      </c>
      <c r="AZ36">
        <v>7.477719932452664</v>
      </c>
      <c r="BA36">
        <v>7.4944324918281211</v>
      </c>
      <c r="BB36">
        <v>7.4910807160642667</v>
      </c>
      <c r="BC36">
        <v>4.3868524211321001E-2</v>
      </c>
      <c r="BD36">
        <v>7.4866590075123396</v>
      </c>
      <c r="BE36">
        <v>7.477719932452664</v>
      </c>
      <c r="BF36">
        <v>7.4944324918281211</v>
      </c>
      <c r="BG36">
        <v>1966.3334189995201</v>
      </c>
      <c r="BH36">
        <v>289.92887219516263</v>
      </c>
      <c r="BI36">
        <v>2017.7464897291891</v>
      </c>
      <c r="BJ36">
        <v>1974.6920218842811</v>
      </c>
      <c r="BK36">
        <v>1966.3334189995201</v>
      </c>
      <c r="BL36">
        <v>289.92887219516263</v>
      </c>
      <c r="BM36">
        <v>2017.7464897291891</v>
      </c>
      <c r="BN36">
        <v>1974.6920218842811</v>
      </c>
      <c r="BO36">
        <v>2059.5572652148771</v>
      </c>
      <c r="BP36">
        <v>2059.5572652148771</v>
      </c>
      <c r="BQ36">
        <v>1966.3334189995201</v>
      </c>
      <c r="BR36">
        <v>289.92887219516263</v>
      </c>
      <c r="BS36">
        <v>2017.7464897291891</v>
      </c>
      <c r="BT36">
        <v>1974.6920218842811</v>
      </c>
      <c r="BU36">
        <v>2059.5572652148771</v>
      </c>
      <c r="BV36">
        <v>54</v>
      </c>
      <c r="BW36">
        <v>0.6</v>
      </c>
      <c r="BX36">
        <f t="shared" si="13"/>
        <v>55</v>
      </c>
      <c r="BY36">
        <f t="shared" si="14"/>
        <v>52</v>
      </c>
      <c r="BZ36">
        <f t="shared" si="15"/>
        <v>56</v>
      </c>
      <c r="CA36">
        <v>114.83996745510321</v>
      </c>
      <c r="CB36">
        <v>15.776370079152681</v>
      </c>
      <c r="CC36">
        <v>117.75546240192639</v>
      </c>
      <c r="CD36">
        <v>116.6679088610405</v>
      </c>
      <c r="CE36">
        <v>118.2805036346554</v>
      </c>
      <c r="CF36" t="e">
        <f>NA()</f>
        <v>#N/A</v>
      </c>
      <c r="CG36" t="e">
        <f>NA()</f>
        <v>#N/A</v>
      </c>
      <c r="CH36" t="e">
        <f>NA()</f>
        <v>#N/A</v>
      </c>
      <c r="CI36" t="e">
        <f>NA()</f>
        <v>#N/A</v>
      </c>
      <c r="CJ36" t="e">
        <f>NA()</f>
        <v>#N/A</v>
      </c>
      <c r="CK36" t="e">
        <f>NA()</f>
        <v>#N/A</v>
      </c>
      <c r="CL36" t="e">
        <f>NA()</f>
        <v>#N/A</v>
      </c>
      <c r="CM36" t="e">
        <f>NA()</f>
        <v>#N/A</v>
      </c>
      <c r="CN36" t="e">
        <f>NA()</f>
        <v>#N/A</v>
      </c>
      <c r="CO36" t="e">
        <f>NA()</f>
        <v>#N/A</v>
      </c>
      <c r="CP36" t="e">
        <f>NA()</f>
        <v>#N/A</v>
      </c>
      <c r="CQ36" t="e">
        <f>NA()</f>
        <v>#N/A</v>
      </c>
      <c r="CR36" t="e">
        <f>NA()</f>
        <v>#N/A</v>
      </c>
      <c r="CS36" t="e">
        <f>NA()</f>
        <v>#N/A</v>
      </c>
      <c r="CT36" t="e">
        <f>NA()</f>
        <v>#N/A</v>
      </c>
      <c r="DA36">
        <v>0</v>
      </c>
      <c r="DB36">
        <v>0</v>
      </c>
      <c r="DC36">
        <v>0</v>
      </c>
    </row>
    <row r="37" spans="2:107" x14ac:dyDescent="0.35">
      <c r="B37" s="6">
        <v>5</v>
      </c>
      <c r="C37" s="6">
        <v>10</v>
      </c>
      <c r="D37" s="6">
        <v>2</v>
      </c>
      <c r="E37" s="6" t="s">
        <v>144</v>
      </c>
      <c r="F37" s="12"/>
      <c r="G37" s="5">
        <v>1638887694</v>
      </c>
      <c r="H37" s="5">
        <v>70.599999999999994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  <c r="N37">
        <v>30.47622125693157</v>
      </c>
      <c r="O37">
        <v>3.6524328403175009E-2</v>
      </c>
      <c r="P37">
        <v>30.47731069316217</v>
      </c>
      <c r="Q37">
        <v>30.452329987395611</v>
      </c>
      <c r="R37">
        <v>30.502291398930591</v>
      </c>
      <c r="S37">
        <v>5.8899415681618326</v>
      </c>
      <c r="T37">
        <v>0.18894030161053479</v>
      </c>
      <c r="U37">
        <v>5.8451403833459921</v>
      </c>
      <c r="V37">
        <v>5.7588015314003727</v>
      </c>
      <c r="W37">
        <v>5.9826658403948514</v>
      </c>
      <c r="X37">
        <v>0.15031999828432099</v>
      </c>
      <c r="Y37">
        <v>1.829082249722877E-3</v>
      </c>
      <c r="Z37">
        <v>0.15017499125052541</v>
      </c>
      <c r="AA37">
        <v>0.14910315427302201</v>
      </c>
      <c r="AB37">
        <v>0.15135762995395191</v>
      </c>
      <c r="AC37">
        <v>0.17364937229060129</v>
      </c>
      <c r="AD37">
        <v>1.8747102807566531E-3</v>
      </c>
      <c r="AE37">
        <v>0.17348857663514319</v>
      </c>
      <c r="AF37">
        <v>0.1724122170875742</v>
      </c>
      <c r="AG37">
        <v>0.17470061174014981</v>
      </c>
      <c r="AH37">
        <v>0.1302042365829347</v>
      </c>
      <c r="AI37">
        <v>1.852951555187864E-3</v>
      </c>
      <c r="AJ37">
        <v>0.1300543050310439</v>
      </c>
      <c r="AK37">
        <v>0.12898699061467769</v>
      </c>
      <c r="AL37">
        <v>0.13121206983689879</v>
      </c>
      <c r="AM37">
        <v>0.65439490458372185</v>
      </c>
      <c r="AN37">
        <v>1.7596564838247938E-2</v>
      </c>
      <c r="AO37">
        <v>0.65488680455339454</v>
      </c>
      <c r="AP37">
        <v>0.6424572633755341</v>
      </c>
      <c r="AQ37">
        <v>0.66690603024426609</v>
      </c>
      <c r="AR37">
        <v>7.6711889851251422</v>
      </c>
      <c r="AS37">
        <v>2.948617653614756E-2</v>
      </c>
      <c r="AT37">
        <v>7.6723189841350106</v>
      </c>
      <c r="AU37">
        <v>7.6612559377290541</v>
      </c>
      <c r="AV37">
        <v>7.6879897151115628</v>
      </c>
      <c r="AW37">
        <v>7.6711889851251422</v>
      </c>
      <c r="AX37">
        <v>2.948617653614756E-2</v>
      </c>
      <c r="AY37">
        <v>7.6723189841350106</v>
      </c>
      <c r="AZ37">
        <v>7.6612559377290541</v>
      </c>
      <c r="BA37">
        <v>7.6879897151115628</v>
      </c>
      <c r="BB37">
        <v>7.6711889851251422</v>
      </c>
      <c r="BC37">
        <v>2.948617653614756E-2</v>
      </c>
      <c r="BD37">
        <v>7.6723189841350106</v>
      </c>
      <c r="BE37">
        <v>7.6612559377290541</v>
      </c>
      <c r="BF37">
        <v>7.6879897151115628</v>
      </c>
      <c r="BG37">
        <v>239.55200880336579</v>
      </c>
      <c r="BH37">
        <v>10.50299684421022</v>
      </c>
      <c r="BI37">
        <v>241.004653371378</v>
      </c>
      <c r="BJ37">
        <v>234.2208846866022</v>
      </c>
      <c r="BK37">
        <v>239.55200880336579</v>
      </c>
      <c r="BL37">
        <v>10.50299684421022</v>
      </c>
      <c r="BM37">
        <v>241.004653371378</v>
      </c>
      <c r="BN37">
        <v>234.2208846866022</v>
      </c>
      <c r="BO37">
        <v>246.61051300330271</v>
      </c>
      <c r="BP37">
        <v>246.61051300330271</v>
      </c>
      <c r="BQ37">
        <v>239.55200880336579</v>
      </c>
      <c r="BR37">
        <v>10.50299684421022</v>
      </c>
      <c r="BS37">
        <v>241.004653371378</v>
      </c>
      <c r="BT37">
        <v>234.2208846866022</v>
      </c>
      <c r="BU37">
        <v>246.61051300330271</v>
      </c>
      <c r="BV37">
        <v>42</v>
      </c>
      <c r="BW37">
        <v>1.8</v>
      </c>
      <c r="BX37">
        <f t="shared" si="13"/>
        <v>43</v>
      </c>
      <c r="BY37">
        <f t="shared" si="14"/>
        <v>40</v>
      </c>
      <c r="BZ37">
        <f t="shared" si="15"/>
        <v>44</v>
      </c>
      <c r="CA37">
        <v>30.108817527434489</v>
      </c>
      <c r="CB37">
        <v>3.5246893427524628E-2</v>
      </c>
      <c r="CC37">
        <v>30.10795311573634</v>
      </c>
      <c r="CD37">
        <v>30.08475674616724</v>
      </c>
      <c r="CE37">
        <v>30.132933821349159</v>
      </c>
      <c r="CF37" t="e">
        <f>NA()</f>
        <v>#N/A</v>
      </c>
      <c r="CG37" t="e">
        <f>NA()</f>
        <v>#N/A</v>
      </c>
      <c r="CH37" t="e">
        <f>NA()</f>
        <v>#N/A</v>
      </c>
      <c r="CI37" t="e">
        <f>NA()</f>
        <v>#N/A</v>
      </c>
      <c r="CJ37" t="e">
        <f>NA()</f>
        <v>#N/A</v>
      </c>
      <c r="CK37" t="e">
        <f>NA()</f>
        <v>#N/A</v>
      </c>
      <c r="CL37" t="e">
        <f>NA()</f>
        <v>#N/A</v>
      </c>
      <c r="CM37" t="e">
        <f>NA()</f>
        <v>#N/A</v>
      </c>
      <c r="CN37" t="e">
        <f>NA()</f>
        <v>#N/A</v>
      </c>
      <c r="CO37" t="e">
        <f>NA()</f>
        <v>#N/A</v>
      </c>
      <c r="CP37" t="e">
        <f>NA()</f>
        <v>#N/A</v>
      </c>
      <c r="CQ37" t="e">
        <f>NA()</f>
        <v>#N/A</v>
      </c>
      <c r="CR37" t="e">
        <f>NA()</f>
        <v>#N/A</v>
      </c>
      <c r="CS37" t="e">
        <f>NA()</f>
        <v>#N/A</v>
      </c>
      <c r="CT37" t="e">
        <f>NA()</f>
        <v>#N/A</v>
      </c>
      <c r="DA37">
        <v>0</v>
      </c>
      <c r="DB37">
        <v>0</v>
      </c>
      <c r="DC37">
        <v>0</v>
      </c>
    </row>
    <row r="38" spans="2:107" x14ac:dyDescent="0.35">
      <c r="B38" s="6">
        <v>6</v>
      </c>
      <c r="C38" s="6">
        <v>20</v>
      </c>
      <c r="D38" s="6">
        <v>16</v>
      </c>
      <c r="E38" s="6" t="s">
        <v>143</v>
      </c>
      <c r="F38" s="12"/>
      <c r="G38" s="5">
        <v>1638887694</v>
      </c>
      <c r="H38" s="5">
        <v>52.9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  <c r="N38">
        <v>198.75963433816889</v>
      </c>
      <c r="O38">
        <v>1.639767198058923</v>
      </c>
      <c r="P38">
        <v>198.72425089696341</v>
      </c>
      <c r="Q38">
        <v>197.51714598783431</v>
      </c>
      <c r="R38">
        <v>199.868903974022</v>
      </c>
      <c r="S38">
        <v>70.451012735163388</v>
      </c>
      <c r="T38">
        <v>0.4368258365586713</v>
      </c>
      <c r="U38">
        <v>70.431568198618265</v>
      </c>
      <c r="V38">
        <v>70.160833943313264</v>
      </c>
      <c r="W38">
        <v>70.718747968114755</v>
      </c>
      <c r="X38">
        <v>0.14884461694528331</v>
      </c>
      <c r="Y38">
        <v>1.607936792254982E-3</v>
      </c>
      <c r="Z38">
        <v>0.1490398390131579</v>
      </c>
      <c r="AA38">
        <v>0.14760167800595411</v>
      </c>
      <c r="AB38">
        <v>0.15001670308813189</v>
      </c>
      <c r="AC38">
        <v>0.17504225289303291</v>
      </c>
      <c r="AD38">
        <v>1.7276672919581801E-3</v>
      </c>
      <c r="AE38">
        <v>0.1752161789233122</v>
      </c>
      <c r="AF38">
        <v>0.17375088275659831</v>
      </c>
      <c r="AG38">
        <v>0.17622922319207099</v>
      </c>
      <c r="AH38">
        <v>0.1166487908298123</v>
      </c>
      <c r="AI38">
        <v>1.729608561055269E-3</v>
      </c>
      <c r="AJ38">
        <v>0.1167581001023348</v>
      </c>
      <c r="AK38">
        <v>0.11536290310674641</v>
      </c>
      <c r="AL38">
        <v>0.1178344595349215</v>
      </c>
      <c r="AM38">
        <v>0.65164668846661722</v>
      </c>
      <c r="AN38">
        <v>2.175227381858099E-2</v>
      </c>
      <c r="AO38">
        <v>0.65152204644098533</v>
      </c>
      <c r="AP38">
        <v>0.63743150576930108</v>
      </c>
      <c r="AQ38">
        <v>0.66579842283341972</v>
      </c>
      <c r="AR38">
        <v>7.5846284457923607</v>
      </c>
      <c r="AS38">
        <v>7.197116408580416E-2</v>
      </c>
      <c r="AT38">
        <v>7.5911765544537557</v>
      </c>
      <c r="AU38">
        <v>7.5273971324985123</v>
      </c>
      <c r="AV38">
        <v>7.6493985626875354</v>
      </c>
      <c r="AW38">
        <v>7.5846284457923607</v>
      </c>
      <c r="AX38">
        <v>7.197116408580416E-2</v>
      </c>
      <c r="AY38">
        <v>7.5911765544537557</v>
      </c>
      <c r="AZ38">
        <v>7.5273971324985123</v>
      </c>
      <c r="BA38">
        <v>7.6493985626875354</v>
      </c>
      <c r="BB38">
        <v>7.5846284457923607</v>
      </c>
      <c r="BC38">
        <v>7.197116408580416E-2</v>
      </c>
      <c r="BD38">
        <v>7.5911765544537557</v>
      </c>
      <c r="BE38">
        <v>7.5273971324985123</v>
      </c>
      <c r="BF38">
        <v>7.6493985626875354</v>
      </c>
      <c r="BG38">
        <v>363.32083237052927</v>
      </c>
      <c r="BH38">
        <v>77.7009421732172</v>
      </c>
      <c r="BI38">
        <v>384.11752408194752</v>
      </c>
      <c r="BJ38">
        <v>303.34338052523981</v>
      </c>
      <c r="BK38">
        <v>363.32083237052927</v>
      </c>
      <c r="BL38">
        <v>77.7009421732172</v>
      </c>
      <c r="BM38">
        <v>384.11752408194752</v>
      </c>
      <c r="BN38">
        <v>303.34338052523981</v>
      </c>
      <c r="BO38">
        <v>435.67829170216561</v>
      </c>
      <c r="BP38">
        <v>435.67829170216561</v>
      </c>
      <c r="BQ38">
        <v>363.32083237052927</v>
      </c>
      <c r="BR38">
        <v>77.7009421732172</v>
      </c>
      <c r="BS38">
        <v>384.11752408194752</v>
      </c>
      <c r="BT38">
        <v>303.34338052523981</v>
      </c>
      <c r="BU38">
        <v>435.67829170216561</v>
      </c>
      <c r="BV38">
        <v>71</v>
      </c>
      <c r="BW38">
        <v>1</v>
      </c>
      <c r="BX38">
        <f t="shared" si="13"/>
        <v>72</v>
      </c>
      <c r="BY38">
        <f t="shared" si="14"/>
        <v>69</v>
      </c>
      <c r="BZ38">
        <f t="shared" si="15"/>
        <v>73</v>
      </c>
      <c r="CA38">
        <v>56.245595938936141</v>
      </c>
      <c r="CB38">
        <v>1.8866195565775761</v>
      </c>
      <c r="CC38">
        <v>55.773846120224732</v>
      </c>
      <c r="CD38">
        <v>54.967326054369643</v>
      </c>
      <c r="CE38">
        <v>57.6884391267414</v>
      </c>
      <c r="CF38" t="e">
        <f>NA()</f>
        <v>#N/A</v>
      </c>
      <c r="CG38" t="e">
        <f>NA()</f>
        <v>#N/A</v>
      </c>
      <c r="CH38" t="e">
        <f>NA()</f>
        <v>#N/A</v>
      </c>
      <c r="CI38" t="e">
        <f>NA()</f>
        <v>#N/A</v>
      </c>
      <c r="CJ38" t="e">
        <f>NA()</f>
        <v>#N/A</v>
      </c>
      <c r="CK38" t="e">
        <f>NA()</f>
        <v>#N/A</v>
      </c>
      <c r="CL38" t="e">
        <f>NA()</f>
        <v>#N/A</v>
      </c>
      <c r="CM38" t="e">
        <f>NA()</f>
        <v>#N/A</v>
      </c>
      <c r="CN38" t="e">
        <f>NA()</f>
        <v>#N/A</v>
      </c>
      <c r="CO38" t="e">
        <f>NA()</f>
        <v>#N/A</v>
      </c>
      <c r="CP38" t="e">
        <f>NA()</f>
        <v>#N/A</v>
      </c>
      <c r="CQ38" t="e">
        <f>NA()</f>
        <v>#N/A</v>
      </c>
      <c r="CR38" t="e">
        <f>NA()</f>
        <v>#N/A</v>
      </c>
      <c r="CS38" t="e">
        <f>NA()</f>
        <v>#N/A</v>
      </c>
      <c r="CT38" t="e">
        <f>NA()</f>
        <v>#N/A</v>
      </c>
      <c r="DA38">
        <v>0</v>
      </c>
      <c r="DB38">
        <v>0</v>
      </c>
      <c r="DC38">
        <v>0</v>
      </c>
    </row>
    <row r="39" spans="2:107" x14ac:dyDescent="0.35">
      <c r="B39" s="6">
        <v>7</v>
      </c>
      <c r="C39" s="6">
        <v>20</v>
      </c>
      <c r="D39" s="6">
        <v>2</v>
      </c>
      <c r="E39" s="6" t="s">
        <v>144</v>
      </c>
      <c r="F39" s="12"/>
      <c r="G39" s="5">
        <v>1639059647</v>
      </c>
      <c r="H39" s="5">
        <v>71.400000000000006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  <c r="N39">
        <v>30.489692003385439</v>
      </c>
      <c r="O39">
        <v>3.6603691153155982E-2</v>
      </c>
      <c r="P39">
        <v>30.489801046160888</v>
      </c>
      <c r="Q39">
        <v>30.463036004289961</v>
      </c>
      <c r="R39">
        <v>30.514781751807131</v>
      </c>
      <c r="S39">
        <v>3.748558999595565</v>
      </c>
      <c r="T39">
        <v>0.13810165036410671</v>
      </c>
      <c r="U39">
        <v>3.7166821481440451</v>
      </c>
      <c r="V39">
        <v>3.6471999314500669</v>
      </c>
      <c r="W39">
        <v>3.819877629812908</v>
      </c>
      <c r="X39">
        <v>0.1510380436303502</v>
      </c>
      <c r="Y39">
        <v>1.2660922526575779E-3</v>
      </c>
      <c r="Z39">
        <v>0.1510026122023917</v>
      </c>
      <c r="AA39">
        <v>0.15013428857681099</v>
      </c>
      <c r="AB39">
        <v>0.15190937725037171</v>
      </c>
      <c r="AC39">
        <v>0.17492017000358029</v>
      </c>
      <c r="AD39">
        <v>1.3697509286415669E-3</v>
      </c>
      <c r="AE39">
        <v>0.17490412511730929</v>
      </c>
      <c r="AF39">
        <v>0.17395891861778109</v>
      </c>
      <c r="AG39">
        <v>0.17585837663561341</v>
      </c>
      <c r="AH39">
        <v>0.1315545752580029</v>
      </c>
      <c r="AI39">
        <v>1.3691871596478119E-3</v>
      </c>
      <c r="AJ39">
        <v>0.13154221370735031</v>
      </c>
      <c r="AK39">
        <v>0.1305970072900183</v>
      </c>
      <c r="AL39">
        <v>0.13248742011784739</v>
      </c>
      <c r="AM39">
        <v>0.66025253452503341</v>
      </c>
      <c r="AN39">
        <v>1.305458564681144E-2</v>
      </c>
      <c r="AO39">
        <v>0.66040428440039634</v>
      </c>
      <c r="AP39">
        <v>0.65027958565953381</v>
      </c>
      <c r="AQ39">
        <v>0.66954636240374299</v>
      </c>
      <c r="AR39">
        <v>7.5433790081962506</v>
      </c>
      <c r="AS39">
        <v>2.0228034103754729E-2</v>
      </c>
      <c r="AT39">
        <v>7.5468207727786343</v>
      </c>
      <c r="AU39">
        <v>7.539530791785352</v>
      </c>
      <c r="AV39">
        <v>7.5523235141389033</v>
      </c>
      <c r="AW39">
        <v>7.5433790081962506</v>
      </c>
      <c r="AX39">
        <v>2.0228034103754729E-2</v>
      </c>
      <c r="AY39">
        <v>7.5468207727786343</v>
      </c>
      <c r="AZ39">
        <v>7.539530791785352</v>
      </c>
      <c r="BA39">
        <v>7.5523235141389033</v>
      </c>
      <c r="BB39">
        <v>7.5433790081962506</v>
      </c>
      <c r="BC39">
        <v>2.0228034103754729E-2</v>
      </c>
      <c r="BD39">
        <v>7.5468207727786343</v>
      </c>
      <c r="BE39">
        <v>7.539530791785352</v>
      </c>
      <c r="BF39">
        <v>7.5523235141389033</v>
      </c>
      <c r="BG39">
        <v>356.12439410471598</v>
      </c>
      <c r="BH39">
        <v>9.2253064165826135</v>
      </c>
      <c r="BI39">
        <v>356.09849656471488</v>
      </c>
      <c r="BJ39">
        <v>349.9129323409046</v>
      </c>
      <c r="BK39">
        <v>356.12439410471598</v>
      </c>
      <c r="BL39">
        <v>9.2253064165826135</v>
      </c>
      <c r="BM39">
        <v>356.09849656471488</v>
      </c>
      <c r="BN39">
        <v>349.9129323409046</v>
      </c>
      <c r="BO39">
        <v>362.53279979073881</v>
      </c>
      <c r="BP39">
        <v>362.53279979073881</v>
      </c>
      <c r="BQ39">
        <v>356.12439410471598</v>
      </c>
      <c r="BR39">
        <v>9.2253064165826135</v>
      </c>
      <c r="BS39">
        <v>356.09849656471488</v>
      </c>
      <c r="BT39">
        <v>349.9129323409046</v>
      </c>
      <c r="BU39">
        <v>362.53279979073881</v>
      </c>
      <c r="BV39">
        <v>71</v>
      </c>
      <c r="BW39">
        <v>1.9</v>
      </c>
      <c r="BX39">
        <f t="shared" si="13"/>
        <v>72</v>
      </c>
      <c r="BY39">
        <f t="shared" si="14"/>
        <v>69</v>
      </c>
      <c r="BZ39">
        <f t="shared" si="15"/>
        <v>73</v>
      </c>
      <c r="CA39">
        <v>30.120143105311829</v>
      </c>
      <c r="CB39">
        <v>3.6236191826628607E-2</v>
      </c>
      <c r="CC39">
        <v>30.120443468549869</v>
      </c>
      <c r="CD39">
        <v>30.09724709891546</v>
      </c>
      <c r="CE39">
        <v>30.143639838204191</v>
      </c>
      <c r="CF39" t="e">
        <f>NA()</f>
        <v>#N/A</v>
      </c>
      <c r="CG39" t="e">
        <f>NA()</f>
        <v>#N/A</v>
      </c>
      <c r="CH39" t="e">
        <f>NA()</f>
        <v>#N/A</v>
      </c>
      <c r="CI39" t="e">
        <f>NA()</f>
        <v>#N/A</v>
      </c>
      <c r="CJ39" t="e">
        <f>NA()</f>
        <v>#N/A</v>
      </c>
      <c r="CK39" t="e">
        <f>NA()</f>
        <v>#N/A</v>
      </c>
      <c r="CL39" t="e">
        <f>NA()</f>
        <v>#N/A</v>
      </c>
      <c r="CM39" t="e">
        <f>NA()</f>
        <v>#N/A</v>
      </c>
      <c r="CN39" t="e">
        <f>NA()</f>
        <v>#N/A</v>
      </c>
      <c r="CO39" t="e">
        <f>NA()</f>
        <v>#N/A</v>
      </c>
      <c r="CP39" t="e">
        <f>NA()</f>
        <v>#N/A</v>
      </c>
      <c r="CQ39" t="e">
        <f>NA()</f>
        <v>#N/A</v>
      </c>
      <c r="CR39" t="e">
        <f>NA()</f>
        <v>#N/A</v>
      </c>
      <c r="CS39" t="e">
        <f>NA()</f>
        <v>#N/A</v>
      </c>
      <c r="CT39" t="e">
        <f>NA()</f>
        <v>#N/A</v>
      </c>
      <c r="DA39">
        <v>0</v>
      </c>
      <c r="DB39">
        <v>0</v>
      </c>
      <c r="DC39">
        <v>0</v>
      </c>
    </row>
    <row r="40" spans="2:107" x14ac:dyDescent="0.35">
      <c r="B40" s="6">
        <v>8</v>
      </c>
      <c r="C40" s="6">
        <v>10</v>
      </c>
      <c r="D40" s="6">
        <v>30</v>
      </c>
      <c r="E40" s="6" t="s">
        <v>140</v>
      </c>
      <c r="F40" s="12"/>
      <c r="G40" s="5">
        <v>1639059647</v>
      </c>
      <c r="H40" s="5">
        <v>45.4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  <c r="N40">
        <v>314.08423679005739</v>
      </c>
      <c r="O40">
        <v>59.178515771067453</v>
      </c>
      <c r="P40">
        <v>327.43221927134022</v>
      </c>
      <c r="Q40">
        <v>326.33618816722822</v>
      </c>
      <c r="R40">
        <v>330.05921450427542</v>
      </c>
      <c r="S40">
        <v>17.36985050765724</v>
      </c>
      <c r="T40">
        <v>0.18260182415417381</v>
      </c>
      <c r="U40">
        <v>17.363566499711911</v>
      </c>
      <c r="V40">
        <v>17.250709266617459</v>
      </c>
      <c r="W40">
        <v>17.486085463369118</v>
      </c>
      <c r="X40">
        <v>0.14695758086663621</v>
      </c>
      <c r="Y40">
        <v>1.669328413987616E-3</v>
      </c>
      <c r="Z40">
        <v>0.14703636314215751</v>
      </c>
      <c r="AA40">
        <v>0.145702220088259</v>
      </c>
      <c r="AB40">
        <v>0.14821674057091799</v>
      </c>
      <c r="AC40">
        <v>0.1977781779417668</v>
      </c>
      <c r="AD40">
        <v>6.4270838171119078E-3</v>
      </c>
      <c r="AE40">
        <v>0.199199098189343</v>
      </c>
      <c r="AF40">
        <v>0.19759360384439609</v>
      </c>
      <c r="AG40">
        <v>0.20056037648585581</v>
      </c>
      <c r="AH40">
        <v>0.1311503173604523</v>
      </c>
      <c r="AI40">
        <v>2.330409900038204E-3</v>
      </c>
      <c r="AJ40">
        <v>0.1314698534087182</v>
      </c>
      <c r="AK40">
        <v>0.13000003480826869</v>
      </c>
      <c r="AL40">
        <v>0.1327519874681253</v>
      </c>
      <c r="AM40">
        <v>0.65989497569046618</v>
      </c>
      <c r="AN40">
        <v>1.530006655116027E-2</v>
      </c>
      <c r="AO40">
        <v>0.65928105376494595</v>
      </c>
      <c r="AP40">
        <v>0.64768530129381441</v>
      </c>
      <c r="AQ40">
        <v>0.67169990647763544</v>
      </c>
      <c r="AR40">
        <v>8.0447320204944344</v>
      </c>
      <c r="AS40">
        <v>2.6082779721304659E-2</v>
      </c>
      <c r="AT40">
        <v>8.0499823546221911</v>
      </c>
      <c r="AU40">
        <v>8.0349332570182863</v>
      </c>
      <c r="AV40">
        <v>8.0591315385807079</v>
      </c>
      <c r="AW40">
        <v>8.0447320204944344</v>
      </c>
      <c r="AX40">
        <v>2.6082779721304659E-2</v>
      </c>
      <c r="AY40">
        <v>8.0499823546221911</v>
      </c>
      <c r="AZ40">
        <v>8.0349332570182863</v>
      </c>
      <c r="BA40">
        <v>8.0591315385807079</v>
      </c>
      <c r="BB40">
        <v>8.0447320204944344</v>
      </c>
      <c r="BC40">
        <v>2.6082779721304659E-2</v>
      </c>
      <c r="BD40">
        <v>8.0499823546221911</v>
      </c>
      <c r="BE40">
        <v>8.0349332570182863</v>
      </c>
      <c r="BF40">
        <v>8.0591315385807079</v>
      </c>
      <c r="BG40">
        <v>1692.3187320384659</v>
      </c>
      <c r="BH40">
        <v>25.141842547295209</v>
      </c>
      <c r="BI40">
        <v>1694.118595950091</v>
      </c>
      <c r="BJ40">
        <v>1674.172205082413</v>
      </c>
      <c r="BK40">
        <v>1692.3187320384659</v>
      </c>
      <c r="BL40">
        <v>25.141842547295209</v>
      </c>
      <c r="BM40">
        <v>1694.118595950091</v>
      </c>
      <c r="BN40">
        <v>1674.172205082413</v>
      </c>
      <c r="BO40">
        <v>1706.360248475155</v>
      </c>
      <c r="BP40">
        <v>1706.360248475155</v>
      </c>
      <c r="BQ40">
        <v>1692.3187320384659</v>
      </c>
      <c r="BR40">
        <v>25.141842547295209</v>
      </c>
      <c r="BS40">
        <v>1694.118595950091</v>
      </c>
      <c r="BT40">
        <v>1674.172205082413</v>
      </c>
      <c r="BU40">
        <v>1706.360248475155</v>
      </c>
      <c r="BV40">
        <v>69</v>
      </c>
      <c r="BW40">
        <v>0.2</v>
      </c>
      <c r="BX40">
        <f t="shared" si="13"/>
        <v>70</v>
      </c>
      <c r="BY40">
        <f t="shared" si="14"/>
        <v>67</v>
      </c>
      <c r="BZ40">
        <f t="shared" si="15"/>
        <v>71</v>
      </c>
      <c r="CA40">
        <v>86.721501212140112</v>
      </c>
      <c r="CB40">
        <v>13.58636517770873</v>
      </c>
      <c r="CC40">
        <v>89.484426214896587</v>
      </c>
      <c r="CD40">
        <v>87.863356185181374</v>
      </c>
      <c r="CE40">
        <v>91.532398863568872</v>
      </c>
      <c r="CF40" t="e">
        <f>NA()</f>
        <v>#N/A</v>
      </c>
      <c r="CG40" t="e">
        <f>NA()</f>
        <v>#N/A</v>
      </c>
      <c r="CH40" t="e">
        <f>NA()</f>
        <v>#N/A</v>
      </c>
      <c r="CI40" t="e">
        <f>NA()</f>
        <v>#N/A</v>
      </c>
      <c r="CJ40" t="e">
        <f>NA()</f>
        <v>#N/A</v>
      </c>
      <c r="CK40" t="e">
        <f>NA()</f>
        <v>#N/A</v>
      </c>
      <c r="CL40" t="e">
        <f>NA()</f>
        <v>#N/A</v>
      </c>
      <c r="CM40" t="e">
        <f>NA()</f>
        <v>#N/A</v>
      </c>
      <c r="CN40" t="e">
        <f>NA()</f>
        <v>#N/A</v>
      </c>
      <c r="CO40" t="e">
        <f>NA()</f>
        <v>#N/A</v>
      </c>
      <c r="CP40" t="e">
        <f>NA()</f>
        <v>#N/A</v>
      </c>
      <c r="CQ40" t="e">
        <f>NA()</f>
        <v>#N/A</v>
      </c>
      <c r="CR40" t="e">
        <f>NA()</f>
        <v>#N/A</v>
      </c>
      <c r="CS40" t="e">
        <f>NA()</f>
        <v>#N/A</v>
      </c>
      <c r="CT40" t="e">
        <f>NA()</f>
        <v>#N/A</v>
      </c>
      <c r="DA40">
        <v>0</v>
      </c>
      <c r="DB40">
        <v>0</v>
      </c>
      <c r="DC40">
        <v>0</v>
      </c>
    </row>
    <row r="41" spans="2:107" x14ac:dyDescent="0.35">
      <c r="B41" s="6">
        <v>9</v>
      </c>
      <c r="C41" s="6">
        <v>10</v>
      </c>
      <c r="D41" s="6">
        <v>2</v>
      </c>
      <c r="E41" s="6" t="s">
        <v>141</v>
      </c>
      <c r="F41" s="12"/>
      <c r="G41" s="5">
        <v>1639490172</v>
      </c>
      <c r="H41" s="5">
        <v>70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>
        <v>35.939944817728083</v>
      </c>
      <c r="O41">
        <v>0.50012483523817985</v>
      </c>
      <c r="P41">
        <v>35.903476950264348</v>
      </c>
      <c r="Q41">
        <v>35.692925279934769</v>
      </c>
      <c r="R41">
        <v>36.180049060099947</v>
      </c>
      <c r="S41">
        <v>6.4408131391793226</v>
      </c>
      <c r="T41">
        <v>0.1364261669218006</v>
      </c>
      <c r="U41">
        <v>6.4215550067009701</v>
      </c>
      <c r="V41">
        <v>6.3399442340928829</v>
      </c>
      <c r="W41">
        <v>6.5169388820993532</v>
      </c>
      <c r="X41">
        <v>0.14738084843226579</v>
      </c>
      <c r="Y41">
        <v>1.4760464404365791E-3</v>
      </c>
      <c r="Z41">
        <v>0.1474433898420783</v>
      </c>
      <c r="AA41">
        <v>0.14631728264856131</v>
      </c>
      <c r="AB41">
        <v>0.14850618177082309</v>
      </c>
      <c r="AC41">
        <v>0.1711982774987737</v>
      </c>
      <c r="AD41">
        <v>1.5357013852348941E-3</v>
      </c>
      <c r="AE41">
        <v>0.17122731708806949</v>
      </c>
      <c r="AF41">
        <v>0.1701238224433019</v>
      </c>
      <c r="AG41">
        <v>0.17232402796500279</v>
      </c>
      <c r="AH41">
        <v>0.1272193842696259</v>
      </c>
      <c r="AI41">
        <v>1.5203678197296829E-3</v>
      </c>
      <c r="AJ41">
        <v>0.12725034341703989</v>
      </c>
      <c r="AK41">
        <v>0.1261558938954794</v>
      </c>
      <c r="AL41">
        <v>0.128335747909646</v>
      </c>
      <c r="AM41">
        <v>0.65343928667516216</v>
      </c>
      <c r="AN41">
        <v>1.4345647866458471E-2</v>
      </c>
      <c r="AO41">
        <v>0.6534675541835383</v>
      </c>
      <c r="AP41">
        <v>0.64171392487822421</v>
      </c>
      <c r="AQ41">
        <v>0.66438657286120484</v>
      </c>
      <c r="AR41">
        <v>7.4987064341694998</v>
      </c>
      <c r="AS41">
        <v>6.901336976862885E-3</v>
      </c>
      <c r="AT41">
        <v>7.4984991092003304</v>
      </c>
      <c r="AU41">
        <v>7.4968471358281157</v>
      </c>
      <c r="AV41">
        <v>7.5008274131773529</v>
      </c>
      <c r="AW41">
        <v>7.4987064341694998</v>
      </c>
      <c r="AX41">
        <v>6.901336976862885E-3</v>
      </c>
      <c r="AY41">
        <v>7.4984991092003304</v>
      </c>
      <c r="AZ41">
        <v>7.4968471358281157</v>
      </c>
      <c r="BA41">
        <v>7.5008274131773529</v>
      </c>
      <c r="BB41">
        <v>7.4987064341694998</v>
      </c>
      <c r="BC41">
        <v>6.901336976862885E-3</v>
      </c>
      <c r="BD41">
        <v>7.4984991092003304</v>
      </c>
      <c r="BE41">
        <v>7.4968471358281157</v>
      </c>
      <c r="BF41">
        <v>7.5008274131773529</v>
      </c>
      <c r="BG41">
        <v>318.15096551524698</v>
      </c>
      <c r="BH41">
        <v>9.5434581290528779</v>
      </c>
      <c r="BI41">
        <v>318.63975367027729</v>
      </c>
      <c r="BJ41">
        <v>311.765533373724</v>
      </c>
      <c r="BK41">
        <v>318.15096551524698</v>
      </c>
      <c r="BL41">
        <v>9.5434581290528779</v>
      </c>
      <c r="BM41">
        <v>318.63975367027729</v>
      </c>
      <c r="BN41">
        <v>311.765533373724</v>
      </c>
      <c r="BO41">
        <v>324.67319668487062</v>
      </c>
      <c r="BP41">
        <v>324.67319668487062</v>
      </c>
      <c r="BQ41">
        <v>318.15096551524698</v>
      </c>
      <c r="BR41">
        <v>9.5434581290528779</v>
      </c>
      <c r="BS41">
        <v>318.63975367027729</v>
      </c>
      <c r="BT41">
        <v>311.765533373724</v>
      </c>
      <c r="BU41">
        <v>324.67319668487062</v>
      </c>
      <c r="BV41">
        <v>41</v>
      </c>
      <c r="BW41">
        <v>0.9</v>
      </c>
      <c r="BX41">
        <f t="shared" si="13"/>
        <v>42</v>
      </c>
      <c r="BY41">
        <f t="shared" si="14"/>
        <v>39</v>
      </c>
      <c r="BZ41">
        <f t="shared" si="15"/>
        <v>43</v>
      </c>
      <c r="CA41">
        <v>30.11476729706316</v>
      </c>
      <c r="CB41">
        <v>3.3266759164138238E-2</v>
      </c>
      <c r="CC41">
        <v>30.11509046011378</v>
      </c>
      <c r="CD41">
        <v>30.091894090595389</v>
      </c>
      <c r="CE41">
        <v>30.13650249359495</v>
      </c>
      <c r="CF41" t="e">
        <f>NA()</f>
        <v>#N/A</v>
      </c>
      <c r="CG41" t="e">
        <f>NA()</f>
        <v>#N/A</v>
      </c>
      <c r="CH41" t="e">
        <f>NA()</f>
        <v>#N/A</v>
      </c>
      <c r="CI41" t="e">
        <f>NA()</f>
        <v>#N/A</v>
      </c>
      <c r="CJ41" t="e">
        <f>NA()</f>
        <v>#N/A</v>
      </c>
      <c r="CK41" t="e">
        <f>NA()</f>
        <v>#N/A</v>
      </c>
      <c r="CL41" t="e">
        <f>NA()</f>
        <v>#N/A</v>
      </c>
      <c r="CM41" t="e">
        <f>NA()</f>
        <v>#N/A</v>
      </c>
      <c r="CN41" t="e">
        <f>NA()</f>
        <v>#N/A</v>
      </c>
      <c r="CO41" t="e">
        <f>NA()</f>
        <v>#N/A</v>
      </c>
      <c r="CP41" t="e">
        <f>NA()</f>
        <v>#N/A</v>
      </c>
      <c r="CQ41" t="e">
        <f>NA()</f>
        <v>#N/A</v>
      </c>
      <c r="CR41" t="e">
        <f>NA()</f>
        <v>#N/A</v>
      </c>
      <c r="CS41" t="e">
        <f>NA()</f>
        <v>#N/A</v>
      </c>
      <c r="CT41" t="e">
        <f>NA()</f>
        <v>#N/A</v>
      </c>
      <c r="DA41">
        <v>0</v>
      </c>
      <c r="DB41">
        <v>0</v>
      </c>
      <c r="DC41">
        <v>0</v>
      </c>
    </row>
    <row r="42" spans="2:107" x14ac:dyDescent="0.35">
      <c r="B42" s="6">
        <v>10</v>
      </c>
      <c r="C42" s="6">
        <v>10</v>
      </c>
      <c r="D42" s="6">
        <v>16</v>
      </c>
      <c r="E42" s="6" t="s">
        <v>142</v>
      </c>
      <c r="F42" s="12"/>
      <c r="G42" s="5">
        <v>1639490172</v>
      </c>
      <c r="H42" s="5">
        <v>59.3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  <c r="N42">
        <v>203.0353965004536</v>
      </c>
      <c r="O42">
        <v>12.232499305958591</v>
      </c>
      <c r="P42">
        <v>202.25545660572999</v>
      </c>
      <c r="Q42">
        <v>200.54249172147209</v>
      </c>
      <c r="R42">
        <v>203.57765139265771</v>
      </c>
      <c r="S42">
        <v>89.817335232067336</v>
      </c>
      <c r="T42">
        <v>0.46352986996975443</v>
      </c>
      <c r="U42">
        <v>89.804385754517739</v>
      </c>
      <c r="V42">
        <v>89.481025744838803</v>
      </c>
      <c r="W42">
        <v>90.13309055996001</v>
      </c>
      <c r="X42">
        <v>0.15173504419966649</v>
      </c>
      <c r="Y42">
        <v>1.6096654839383869E-3</v>
      </c>
      <c r="Z42">
        <v>0.1515227018896918</v>
      </c>
      <c r="AA42">
        <v>0.15061367558943881</v>
      </c>
      <c r="AB42">
        <v>0.15275961081666661</v>
      </c>
      <c r="AC42">
        <v>0.17403347486164</v>
      </c>
      <c r="AD42">
        <v>2.1268325269477029E-3</v>
      </c>
      <c r="AE42">
        <v>0.17377801786162411</v>
      </c>
      <c r="AF42">
        <v>0.1727830636549291</v>
      </c>
      <c r="AG42">
        <v>0.17529080049173329</v>
      </c>
      <c r="AH42">
        <v>0.11571543343618</v>
      </c>
      <c r="AI42">
        <v>1.801712505831776E-3</v>
      </c>
      <c r="AJ42">
        <v>0.1155098849564206</v>
      </c>
      <c r="AK42">
        <v>0.11446970568059039</v>
      </c>
      <c r="AL42">
        <v>0.1168960369276968</v>
      </c>
      <c r="AM42">
        <v>0.65291179780448705</v>
      </c>
      <c r="AN42">
        <v>1.5535573067403099E-2</v>
      </c>
      <c r="AO42">
        <v>0.65271105919300476</v>
      </c>
      <c r="AP42">
        <v>0.64130854226172063</v>
      </c>
      <c r="AQ42">
        <v>0.6639302090142476</v>
      </c>
      <c r="AR42">
        <v>7.8449751553114799</v>
      </c>
      <c r="AS42">
        <v>1.7909501048864289E-2</v>
      </c>
      <c r="AT42">
        <v>7.8523266546328294</v>
      </c>
      <c r="AU42">
        <v>7.8414276489341121</v>
      </c>
      <c r="AV42">
        <v>7.8555788005697718</v>
      </c>
      <c r="AW42">
        <v>7.8449751553114799</v>
      </c>
      <c r="AX42">
        <v>1.7909501048864289E-2</v>
      </c>
      <c r="AY42">
        <v>7.8523266546328294</v>
      </c>
      <c r="AZ42">
        <v>7.8414276489341121</v>
      </c>
      <c r="BA42">
        <v>7.8555788005697718</v>
      </c>
      <c r="BB42">
        <v>7.8449751553114799</v>
      </c>
      <c r="BC42">
        <v>1.7909501048864289E-2</v>
      </c>
      <c r="BD42">
        <v>7.8523266546328294</v>
      </c>
      <c r="BE42">
        <v>7.8414276489341121</v>
      </c>
      <c r="BF42">
        <v>7.8555788005697718</v>
      </c>
      <c r="BG42">
        <v>565.02356693251295</v>
      </c>
      <c r="BH42">
        <v>14.65862053237538</v>
      </c>
      <c r="BI42">
        <v>566.62975373208155</v>
      </c>
      <c r="BJ42">
        <v>554.14555714553012</v>
      </c>
      <c r="BK42">
        <v>565.02356693251295</v>
      </c>
      <c r="BL42">
        <v>14.65862053237538</v>
      </c>
      <c r="BM42">
        <v>566.62975373208155</v>
      </c>
      <c r="BN42">
        <v>554.14555714553012</v>
      </c>
      <c r="BO42">
        <v>576.24626497706493</v>
      </c>
      <c r="BP42">
        <v>576.24626497706493</v>
      </c>
      <c r="BQ42">
        <v>565.02356693251295</v>
      </c>
      <c r="BR42">
        <v>14.65862053237538</v>
      </c>
      <c r="BS42">
        <v>566.62975373208155</v>
      </c>
      <c r="BT42">
        <v>554.14555714553012</v>
      </c>
      <c r="BU42">
        <v>576.24626497706493</v>
      </c>
      <c r="BV42">
        <v>42</v>
      </c>
      <c r="BW42">
        <v>0.5</v>
      </c>
      <c r="BX42">
        <f t="shared" si="13"/>
        <v>43</v>
      </c>
      <c r="BY42">
        <f t="shared" si="14"/>
        <v>40</v>
      </c>
      <c r="BZ42">
        <f t="shared" si="15"/>
        <v>44</v>
      </c>
      <c r="CA42">
        <v>61.931510074923771</v>
      </c>
      <c r="CB42">
        <v>4.6132339128974937</v>
      </c>
      <c r="CC42">
        <v>61.851296143683498</v>
      </c>
      <c r="CD42">
        <v>59.194419105248024</v>
      </c>
      <c r="CE42">
        <v>64.047814404405216</v>
      </c>
      <c r="CF42" t="e">
        <f>NA()</f>
        <v>#N/A</v>
      </c>
      <c r="CG42" t="e">
        <f>NA()</f>
        <v>#N/A</v>
      </c>
      <c r="CH42" t="e">
        <f>NA()</f>
        <v>#N/A</v>
      </c>
      <c r="CI42" t="e">
        <f>NA()</f>
        <v>#N/A</v>
      </c>
      <c r="CJ42" t="e">
        <f>NA()</f>
        <v>#N/A</v>
      </c>
      <c r="CK42" t="e">
        <f>NA()</f>
        <v>#N/A</v>
      </c>
      <c r="CL42" t="e">
        <f>NA()</f>
        <v>#N/A</v>
      </c>
      <c r="CM42" t="e">
        <f>NA()</f>
        <v>#N/A</v>
      </c>
      <c r="CN42" t="e">
        <f>NA()</f>
        <v>#N/A</v>
      </c>
      <c r="CO42" t="e">
        <f>NA()</f>
        <v>#N/A</v>
      </c>
      <c r="CP42" t="e">
        <f>NA()</f>
        <v>#N/A</v>
      </c>
      <c r="CQ42" t="e">
        <f>NA()</f>
        <v>#N/A</v>
      </c>
      <c r="CR42" t="e">
        <f>NA()</f>
        <v>#N/A</v>
      </c>
      <c r="CS42" t="e">
        <f>NA()</f>
        <v>#N/A</v>
      </c>
      <c r="CT42" t="e">
        <f>NA()</f>
        <v>#N/A</v>
      </c>
      <c r="DA42">
        <v>0</v>
      </c>
      <c r="DB42">
        <v>0</v>
      </c>
      <c r="DC42">
        <v>0</v>
      </c>
    </row>
    <row r="43" spans="2:107" x14ac:dyDescent="0.35">
      <c r="B43" s="6">
        <v>11</v>
      </c>
      <c r="C43" s="6">
        <v>15</v>
      </c>
      <c r="D43" s="6">
        <v>2</v>
      </c>
      <c r="E43" s="6" t="s">
        <v>142</v>
      </c>
      <c r="F43" s="12"/>
      <c r="G43" s="5">
        <v>1639578387</v>
      </c>
      <c r="H43" s="5">
        <v>70.900000000000006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  <c r="N43">
        <v>36.425347705513147</v>
      </c>
      <c r="O43">
        <v>0.44898436551288068</v>
      </c>
      <c r="P43">
        <v>36.440562144836242</v>
      </c>
      <c r="Q43">
        <v>36.055145526689017</v>
      </c>
      <c r="R43">
        <v>36.837130865221582</v>
      </c>
      <c r="S43">
        <v>4.4889027586137278</v>
      </c>
      <c r="T43">
        <v>0.10955750556277991</v>
      </c>
      <c r="U43">
        <v>4.471941514210215</v>
      </c>
      <c r="V43">
        <v>4.4102709070507728</v>
      </c>
      <c r="W43">
        <v>4.5401903196450766</v>
      </c>
      <c r="X43">
        <v>0.14983772189237751</v>
      </c>
      <c r="Y43">
        <v>1.455031653949818E-3</v>
      </c>
      <c r="Z43">
        <v>0.14986293744243359</v>
      </c>
      <c r="AA43">
        <v>0.1488498932183529</v>
      </c>
      <c r="AB43">
        <v>0.15082397271169221</v>
      </c>
      <c r="AC43">
        <v>0.1741546331444134</v>
      </c>
      <c r="AD43">
        <v>1.535094839230929E-3</v>
      </c>
      <c r="AE43">
        <v>0.17416695448447189</v>
      </c>
      <c r="AF43">
        <v>0.17312677509715249</v>
      </c>
      <c r="AG43">
        <v>0.175234268995378</v>
      </c>
      <c r="AH43">
        <v>0.13011429373261321</v>
      </c>
      <c r="AI43">
        <v>1.514435615102171E-3</v>
      </c>
      <c r="AJ43">
        <v>0.1301176202925291</v>
      </c>
      <c r="AK43">
        <v>0.1290774409789979</v>
      </c>
      <c r="AL43">
        <v>0.13115779960209251</v>
      </c>
      <c r="AM43">
        <v>0.65998813069829987</v>
      </c>
      <c r="AN43">
        <v>1.6885360115960649E-2</v>
      </c>
      <c r="AO43">
        <v>0.66004412699127701</v>
      </c>
      <c r="AP43">
        <v>0.64810548492448605</v>
      </c>
      <c r="AQ43">
        <v>0.67234374956709375</v>
      </c>
      <c r="AR43">
        <v>8.4629942769372466</v>
      </c>
      <c r="AS43">
        <v>5.4384271424464448E-2</v>
      </c>
      <c r="AT43">
        <v>8.4596093167013038</v>
      </c>
      <c r="AU43">
        <v>8.45711120376283</v>
      </c>
      <c r="AV43">
        <v>8.483148563934062</v>
      </c>
      <c r="AW43">
        <v>8.4629942769372466</v>
      </c>
      <c r="AX43">
        <v>5.4384271424464448E-2</v>
      </c>
      <c r="AY43">
        <v>8.4596093167013038</v>
      </c>
      <c r="AZ43">
        <v>8.45711120376283</v>
      </c>
      <c r="BA43">
        <v>8.483148563934062</v>
      </c>
      <c r="BB43">
        <v>8.4629942769372466</v>
      </c>
      <c r="BC43">
        <v>5.4384271424464448E-2</v>
      </c>
      <c r="BD43">
        <v>8.4596093167013038</v>
      </c>
      <c r="BE43">
        <v>8.45711120376283</v>
      </c>
      <c r="BF43">
        <v>8.483148563934062</v>
      </c>
      <c r="BG43">
        <v>229.56575298182139</v>
      </c>
      <c r="BH43">
        <v>9.2654420738269838</v>
      </c>
      <c r="BI43">
        <v>229.49280310171551</v>
      </c>
      <c r="BJ43">
        <v>222.9906640125262</v>
      </c>
      <c r="BK43">
        <v>229.56575298182139</v>
      </c>
      <c r="BL43">
        <v>9.2654420738269838</v>
      </c>
      <c r="BM43">
        <v>229.49280310171551</v>
      </c>
      <c r="BN43">
        <v>222.9906640125262</v>
      </c>
      <c r="BO43">
        <v>236.02783431085811</v>
      </c>
      <c r="BP43">
        <v>236.02783431085811</v>
      </c>
      <c r="BQ43">
        <v>229.56575298182139</v>
      </c>
      <c r="BR43">
        <v>9.2654420738269838</v>
      </c>
      <c r="BS43">
        <v>229.49280310171551</v>
      </c>
      <c r="BT43">
        <v>222.9906640125262</v>
      </c>
      <c r="BU43">
        <v>236.02783431085811</v>
      </c>
      <c r="BV43">
        <v>72</v>
      </c>
      <c r="BW43">
        <v>1.3</v>
      </c>
      <c r="BX43">
        <f t="shared" si="13"/>
        <v>73</v>
      </c>
      <c r="BY43">
        <f t="shared" si="14"/>
        <v>70</v>
      </c>
      <c r="BZ43">
        <f t="shared" si="15"/>
        <v>74</v>
      </c>
      <c r="CA43">
        <v>30.11340227997081</v>
      </c>
      <c r="CB43">
        <v>3.7337553355134882E-2</v>
      </c>
      <c r="CC43">
        <v>30.111521788043088</v>
      </c>
      <c r="CD43">
        <v>30.088325418397542</v>
      </c>
      <c r="CE43">
        <v>30.138286829750971</v>
      </c>
      <c r="CF43" t="e">
        <f>NA()</f>
        <v>#N/A</v>
      </c>
      <c r="CG43" t="e">
        <f>NA()</f>
        <v>#N/A</v>
      </c>
      <c r="CH43" t="e">
        <f>NA()</f>
        <v>#N/A</v>
      </c>
      <c r="CI43" t="e">
        <f>NA()</f>
        <v>#N/A</v>
      </c>
      <c r="CJ43" t="e">
        <f>NA()</f>
        <v>#N/A</v>
      </c>
      <c r="CK43" t="e">
        <f>NA()</f>
        <v>#N/A</v>
      </c>
      <c r="CL43" t="e">
        <f>NA()</f>
        <v>#N/A</v>
      </c>
      <c r="CM43" t="e">
        <f>NA()</f>
        <v>#N/A</v>
      </c>
      <c r="CN43" t="e">
        <f>NA()</f>
        <v>#N/A</v>
      </c>
      <c r="CO43" t="e">
        <f>NA()</f>
        <v>#N/A</v>
      </c>
      <c r="CP43" t="e">
        <f>NA()</f>
        <v>#N/A</v>
      </c>
      <c r="CQ43" t="e">
        <f>NA()</f>
        <v>#N/A</v>
      </c>
      <c r="CR43" t="e">
        <f>NA()</f>
        <v>#N/A</v>
      </c>
      <c r="CS43" t="e">
        <f>NA()</f>
        <v>#N/A</v>
      </c>
      <c r="CT43" t="e">
        <f>NA()</f>
        <v>#N/A</v>
      </c>
      <c r="DA43">
        <v>0</v>
      </c>
      <c r="DB43">
        <v>0</v>
      </c>
      <c r="DC43">
        <v>0</v>
      </c>
    </row>
    <row r="44" spans="2:107" x14ac:dyDescent="0.35">
      <c r="B44" s="6">
        <v>12</v>
      </c>
      <c r="C44" s="6">
        <v>20</v>
      </c>
      <c r="D44" s="6">
        <v>16</v>
      </c>
      <c r="E44" s="6" t="s">
        <v>141</v>
      </c>
      <c r="F44" s="12"/>
      <c r="G44" s="5">
        <v>1639578387</v>
      </c>
      <c r="H44" s="5">
        <v>47.8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>
        <v>268.09350999517619</v>
      </c>
      <c r="O44">
        <v>3.4410153313859291</v>
      </c>
      <c r="P44">
        <v>268.04224884322389</v>
      </c>
      <c r="Q44">
        <v>266.70577860262301</v>
      </c>
      <c r="R44">
        <v>269.01649818746313</v>
      </c>
      <c r="S44">
        <v>14.31747652807827</v>
      </c>
      <c r="T44">
        <v>0.32513945003137668</v>
      </c>
      <c r="U44">
        <v>14.26811262501815</v>
      </c>
      <c r="V44">
        <v>14.073439046527669</v>
      </c>
      <c r="W44">
        <v>14.54398584925381</v>
      </c>
      <c r="X44">
        <v>0.1437965411929123</v>
      </c>
      <c r="Y44">
        <v>1.7890072221295661E-3</v>
      </c>
      <c r="Z44">
        <v>0.14397461788516899</v>
      </c>
      <c r="AA44">
        <v>0.14257263705339579</v>
      </c>
      <c r="AB44">
        <v>0.14513238269985071</v>
      </c>
      <c r="AC44">
        <v>0.19032348833838431</v>
      </c>
      <c r="AD44">
        <v>1.934347289936384E-3</v>
      </c>
      <c r="AE44">
        <v>0.1904796810763893</v>
      </c>
      <c r="AF44">
        <v>0.1889284569944098</v>
      </c>
      <c r="AG44">
        <v>0.1917143288100531</v>
      </c>
      <c r="AH44">
        <v>0.12570869217669839</v>
      </c>
      <c r="AI44">
        <v>1.8533197419571871E-3</v>
      </c>
      <c r="AJ44">
        <v>0.12591167788460339</v>
      </c>
      <c r="AK44">
        <v>0.12440115665359321</v>
      </c>
      <c r="AL44">
        <v>0.12706039763547289</v>
      </c>
      <c r="AM44">
        <v>0.65978410017344524</v>
      </c>
      <c r="AN44">
        <v>1.8875381673636261E-2</v>
      </c>
      <c r="AO44">
        <v>0.65977935374215702</v>
      </c>
      <c r="AP44">
        <v>0.64457133782646225</v>
      </c>
      <c r="AQ44">
        <v>0.67544455706352147</v>
      </c>
      <c r="AR44">
        <v>7.9086001686601826</v>
      </c>
      <c r="AS44">
        <v>2.4405914984386729E-2</v>
      </c>
      <c r="AT44">
        <v>7.9075498236356658</v>
      </c>
      <c r="AU44">
        <v>7.8928950189459872</v>
      </c>
      <c r="AV44">
        <v>7.9275864998972594</v>
      </c>
      <c r="AW44">
        <v>7.9086001686601826</v>
      </c>
      <c r="AX44">
        <v>2.4405914984386729E-2</v>
      </c>
      <c r="AY44">
        <v>7.9075498236356658</v>
      </c>
      <c r="AZ44">
        <v>7.8928950189459872</v>
      </c>
      <c r="BA44">
        <v>7.9275864998972594</v>
      </c>
      <c r="BB44">
        <v>7.9086001686601826</v>
      </c>
      <c r="BC44">
        <v>2.4405914984386729E-2</v>
      </c>
      <c r="BD44">
        <v>7.9075498236356658</v>
      </c>
      <c r="BE44">
        <v>7.8928950189459872</v>
      </c>
      <c r="BF44">
        <v>7.9275864998972594</v>
      </c>
      <c r="BG44">
        <v>1166.4397023486399</v>
      </c>
      <c r="BH44">
        <v>11.821274192396089</v>
      </c>
      <c r="BI44">
        <v>1167.976559473906</v>
      </c>
      <c r="BJ44">
        <v>1159.163812828672</v>
      </c>
      <c r="BK44">
        <v>1166.4397023486399</v>
      </c>
      <c r="BL44">
        <v>11.821274192396089</v>
      </c>
      <c r="BM44">
        <v>1167.976559473906</v>
      </c>
      <c r="BN44">
        <v>1159.163812828672</v>
      </c>
      <c r="BO44">
        <v>1174.813787570173</v>
      </c>
      <c r="BP44">
        <v>1174.813787570173</v>
      </c>
      <c r="BQ44">
        <v>1166.4397023486399</v>
      </c>
      <c r="BR44">
        <v>11.821274192396089</v>
      </c>
      <c r="BS44">
        <v>1167.976559473906</v>
      </c>
      <c r="BT44">
        <v>1159.163812828672</v>
      </c>
      <c r="BU44">
        <v>1174.813787570173</v>
      </c>
      <c r="BV44">
        <v>71</v>
      </c>
      <c r="BW44">
        <v>1.3</v>
      </c>
      <c r="BX44">
        <f t="shared" si="13"/>
        <v>72</v>
      </c>
      <c r="BY44">
        <f t="shared" si="14"/>
        <v>69</v>
      </c>
      <c r="BZ44">
        <f t="shared" si="15"/>
        <v>73</v>
      </c>
      <c r="CA44">
        <v>60.366399070951687</v>
      </c>
      <c r="CB44">
        <v>1.380657517134539</v>
      </c>
      <c r="CC44">
        <v>60.312305912369993</v>
      </c>
      <c r="CD44">
        <v>59.594110476568908</v>
      </c>
      <c r="CE44">
        <v>60.650437677716702</v>
      </c>
      <c r="CF44" t="e">
        <f>NA()</f>
        <v>#N/A</v>
      </c>
      <c r="CG44" t="e">
        <f>NA()</f>
        <v>#N/A</v>
      </c>
      <c r="CH44" t="e">
        <f>NA()</f>
        <v>#N/A</v>
      </c>
      <c r="CI44" t="e">
        <f>NA()</f>
        <v>#N/A</v>
      </c>
      <c r="CJ44" t="e">
        <f>NA()</f>
        <v>#N/A</v>
      </c>
      <c r="CK44" t="e">
        <f>NA()</f>
        <v>#N/A</v>
      </c>
      <c r="CL44" t="e">
        <f>NA()</f>
        <v>#N/A</v>
      </c>
      <c r="CM44" t="e">
        <f>NA()</f>
        <v>#N/A</v>
      </c>
      <c r="CN44" t="e">
        <f>NA()</f>
        <v>#N/A</v>
      </c>
      <c r="CO44" t="e">
        <f>NA()</f>
        <v>#N/A</v>
      </c>
      <c r="CP44" t="e">
        <f>NA()</f>
        <v>#N/A</v>
      </c>
      <c r="CQ44" t="e">
        <f>NA()</f>
        <v>#N/A</v>
      </c>
      <c r="CR44" t="e">
        <f>NA()</f>
        <v>#N/A</v>
      </c>
      <c r="CS44" t="e">
        <f>NA()</f>
        <v>#N/A</v>
      </c>
      <c r="CT44" t="e">
        <f>NA()</f>
        <v>#N/A</v>
      </c>
      <c r="DA44">
        <v>0</v>
      </c>
      <c r="DB44">
        <v>0</v>
      </c>
      <c r="DC44">
        <v>0</v>
      </c>
    </row>
    <row r="45" spans="2:107" x14ac:dyDescent="0.35">
      <c r="B45" s="6">
        <v>13</v>
      </c>
      <c r="C45" s="6">
        <v>20</v>
      </c>
      <c r="D45" s="6">
        <v>30</v>
      </c>
      <c r="E45" s="6" t="s">
        <v>144</v>
      </c>
      <c r="F45" s="12"/>
      <c r="G45" s="5">
        <v>1639662604</v>
      </c>
      <c r="H45" s="5">
        <v>70.400000000000006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  <c r="N45">
        <v>36.553997355249038</v>
      </c>
      <c r="O45">
        <v>0.73824403242846026</v>
      </c>
      <c r="P45">
        <v>36.602936738926253</v>
      </c>
      <c r="Q45">
        <v>36.165774370625307</v>
      </c>
      <c r="R45">
        <v>36.859881151820098</v>
      </c>
      <c r="S45">
        <v>4.8216531449208464</v>
      </c>
      <c r="T45">
        <v>0.123522571077205</v>
      </c>
      <c r="U45">
        <v>4.8119521298199146</v>
      </c>
      <c r="V45">
        <v>4.7309580652510022</v>
      </c>
      <c r="W45">
        <v>4.8931517631795458</v>
      </c>
      <c r="X45">
        <v>0.14791853070156591</v>
      </c>
      <c r="Y45">
        <v>1.4720219734016379E-3</v>
      </c>
      <c r="Z45">
        <v>0.1479182543154422</v>
      </c>
      <c r="AA45">
        <v>0.14689616505822231</v>
      </c>
      <c r="AB45">
        <v>0.148886073360118</v>
      </c>
      <c r="AC45">
        <v>0.17216645838522759</v>
      </c>
      <c r="AD45">
        <v>1.565520222072648E-3</v>
      </c>
      <c r="AE45">
        <v>0.17213182093590829</v>
      </c>
      <c r="AF45">
        <v>0.17107129018898079</v>
      </c>
      <c r="AG45">
        <v>0.17324436059601209</v>
      </c>
      <c r="AH45">
        <v>0.12815850538963669</v>
      </c>
      <c r="AI45">
        <v>1.552852660185526E-3</v>
      </c>
      <c r="AJ45">
        <v>0.12812318953550481</v>
      </c>
      <c r="AK45">
        <v>0.1270784877440419</v>
      </c>
      <c r="AL45">
        <v>0.12924025166117309</v>
      </c>
      <c r="AM45">
        <v>0.64586530500771278</v>
      </c>
      <c r="AN45">
        <v>1.7527507262328879E-2</v>
      </c>
      <c r="AO45">
        <v>0.64677257369033558</v>
      </c>
      <c r="AP45">
        <v>0.63402234499790944</v>
      </c>
      <c r="AQ45">
        <v>0.65868243597517795</v>
      </c>
      <c r="AR45">
        <v>8.3553972323297181</v>
      </c>
      <c r="AS45">
        <v>7.0275747161946914E-2</v>
      </c>
      <c r="AT45">
        <v>8.3769298463692348</v>
      </c>
      <c r="AU45">
        <v>8.3389314875607035</v>
      </c>
      <c r="AV45">
        <v>8.3992229095855961</v>
      </c>
      <c r="AW45">
        <v>8.3553972323297181</v>
      </c>
      <c r="AX45">
        <v>7.0275747161946914E-2</v>
      </c>
      <c r="AY45">
        <v>8.3769298463692348</v>
      </c>
      <c r="AZ45">
        <v>8.3389314875607035</v>
      </c>
      <c r="BA45">
        <v>8.3992229095855961</v>
      </c>
      <c r="BB45">
        <v>8.3553972323297181</v>
      </c>
      <c r="BC45">
        <v>7.0275747161946914E-2</v>
      </c>
      <c r="BD45">
        <v>8.3769298463692348</v>
      </c>
      <c r="BE45">
        <v>8.3389314875607035</v>
      </c>
      <c r="BF45">
        <v>8.3992229095855961</v>
      </c>
      <c r="BG45">
        <v>217.72579258565989</v>
      </c>
      <c r="BH45">
        <v>7.871796543166071</v>
      </c>
      <c r="BI45">
        <v>218.0549584300818</v>
      </c>
      <c r="BJ45">
        <v>213.13775402730209</v>
      </c>
      <c r="BK45">
        <v>217.72579258565989</v>
      </c>
      <c r="BL45">
        <v>7.871796543166071</v>
      </c>
      <c r="BM45">
        <v>218.0549584300818</v>
      </c>
      <c r="BN45">
        <v>213.13775402730209</v>
      </c>
      <c r="BO45">
        <v>222.90843622954571</v>
      </c>
      <c r="BP45">
        <v>222.90843622954571</v>
      </c>
      <c r="BQ45">
        <v>217.72579258565989</v>
      </c>
      <c r="BR45">
        <v>7.871796543166071</v>
      </c>
      <c r="BS45">
        <v>218.0549584300818</v>
      </c>
      <c r="BT45">
        <v>213.13775402730209</v>
      </c>
      <c r="BU45">
        <v>222.90843622954571</v>
      </c>
      <c r="BV45">
        <v>39</v>
      </c>
      <c r="BW45">
        <v>1.3</v>
      </c>
      <c r="BX45">
        <f t="shared" si="13"/>
        <v>40</v>
      </c>
      <c r="BY45">
        <f t="shared" si="14"/>
        <v>37</v>
      </c>
      <c r="BZ45">
        <f t="shared" si="15"/>
        <v>41</v>
      </c>
      <c r="CA45">
        <v>30.11319906391974</v>
      </c>
      <c r="CB45">
        <v>3.78548402062064E-2</v>
      </c>
      <c r="CC45">
        <v>30.114198292199941</v>
      </c>
      <c r="CD45">
        <v>30.088325418528481</v>
      </c>
      <c r="CE45">
        <v>30.136502493745329</v>
      </c>
      <c r="CF45" t="e">
        <f>NA()</f>
        <v>#N/A</v>
      </c>
      <c r="CG45" t="e">
        <f>NA()</f>
        <v>#N/A</v>
      </c>
      <c r="CH45" t="e">
        <f>NA()</f>
        <v>#N/A</v>
      </c>
      <c r="CI45" t="e">
        <f>NA()</f>
        <v>#N/A</v>
      </c>
      <c r="CJ45" t="e">
        <f>NA()</f>
        <v>#N/A</v>
      </c>
      <c r="CK45" t="e">
        <f>NA()</f>
        <v>#N/A</v>
      </c>
      <c r="CL45" t="e">
        <f>NA()</f>
        <v>#N/A</v>
      </c>
      <c r="CM45" t="e">
        <f>NA()</f>
        <v>#N/A</v>
      </c>
      <c r="CN45" t="e">
        <f>NA()</f>
        <v>#N/A</v>
      </c>
      <c r="CO45" t="e">
        <f>NA()</f>
        <v>#N/A</v>
      </c>
      <c r="CP45" t="e">
        <f>NA()</f>
        <v>#N/A</v>
      </c>
      <c r="CQ45" t="e">
        <f>NA()</f>
        <v>#N/A</v>
      </c>
      <c r="CR45" t="e">
        <f>NA()</f>
        <v>#N/A</v>
      </c>
      <c r="CS45" t="e">
        <f>NA()</f>
        <v>#N/A</v>
      </c>
      <c r="CT45" t="e">
        <f>NA()</f>
        <v>#N/A</v>
      </c>
      <c r="DA45">
        <v>0</v>
      </c>
      <c r="DB45">
        <v>0</v>
      </c>
      <c r="DC45">
        <v>0</v>
      </c>
    </row>
    <row r="46" spans="2:107" x14ac:dyDescent="0.35">
      <c r="B46" s="6">
        <v>14</v>
      </c>
      <c r="C46" s="6">
        <v>20</v>
      </c>
      <c r="D46" s="6">
        <v>30</v>
      </c>
      <c r="E46" s="6" t="s">
        <v>143</v>
      </c>
      <c r="F46" s="12"/>
      <c r="G46" s="5">
        <v>1639662604</v>
      </c>
      <c r="H46" s="5">
        <v>42.3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>
        <v>575.30637909927862</v>
      </c>
      <c r="O46">
        <v>12.66351124964655</v>
      </c>
      <c r="P46">
        <v>576.81463558965527</v>
      </c>
      <c r="Q46">
        <v>574.10823004729286</v>
      </c>
      <c r="R46">
        <v>580.33693309320995</v>
      </c>
      <c r="S46">
        <v>18.773334030090531</v>
      </c>
      <c r="T46">
        <v>0.24411803209806049</v>
      </c>
      <c r="U46">
        <v>18.7392324605776</v>
      </c>
      <c r="V46">
        <v>18.602529251844398</v>
      </c>
      <c r="W46">
        <v>18.911293492110129</v>
      </c>
      <c r="X46">
        <v>0.14691423001282841</v>
      </c>
      <c r="Y46">
        <v>1.817725118307205E-3</v>
      </c>
      <c r="Z46">
        <v>0.14705897573279231</v>
      </c>
      <c r="AA46">
        <v>0.14545800405893289</v>
      </c>
      <c r="AB46">
        <v>0.1483252810174189</v>
      </c>
      <c r="AC46">
        <v>0.2250760295302407</v>
      </c>
      <c r="AD46">
        <v>2.2422090105385759E-3</v>
      </c>
      <c r="AE46">
        <v>0.22527594498953779</v>
      </c>
      <c r="AF46">
        <v>0.22369758568697309</v>
      </c>
      <c r="AG46">
        <v>0.22660104319503721</v>
      </c>
      <c r="AH46">
        <v>0.13889840205103821</v>
      </c>
      <c r="AI46">
        <v>1.882084996785226E-3</v>
      </c>
      <c r="AJ46">
        <v>0.13904507235234989</v>
      </c>
      <c r="AK46">
        <v>0.13750741598507379</v>
      </c>
      <c r="AL46">
        <v>0.14031137763282089</v>
      </c>
      <c r="AM46">
        <v>0.63906164000881505</v>
      </c>
      <c r="AN46">
        <v>1.8957151624021441E-2</v>
      </c>
      <c r="AO46">
        <v>0.6389181827446393</v>
      </c>
      <c r="AP46">
        <v>0.62210015015669895</v>
      </c>
      <c r="AQ46">
        <v>0.6564705103781221</v>
      </c>
      <c r="AR46">
        <v>8.6964637283690553</v>
      </c>
      <c r="AS46">
        <v>2.3461675383589481E-2</v>
      </c>
      <c r="AT46">
        <v>8.704913738223528</v>
      </c>
      <c r="AU46">
        <v>8.6945269915122676</v>
      </c>
      <c r="AV46">
        <v>8.7098121154354136</v>
      </c>
      <c r="AW46">
        <v>8.6964637283690553</v>
      </c>
      <c r="AX46">
        <v>2.3461675383589481E-2</v>
      </c>
      <c r="AY46">
        <v>8.704913738223528</v>
      </c>
      <c r="AZ46">
        <v>8.6945269915122676</v>
      </c>
      <c r="BA46">
        <v>8.7098121154354136</v>
      </c>
      <c r="BB46">
        <v>8.6964637283690553</v>
      </c>
      <c r="BC46">
        <v>2.3461675383589481E-2</v>
      </c>
      <c r="BD46">
        <v>8.704913738223528</v>
      </c>
      <c r="BE46">
        <v>8.6945269915122676</v>
      </c>
      <c r="BF46">
        <v>8.7098121154354136</v>
      </c>
      <c r="BG46">
        <v>2103.7763709494252</v>
      </c>
      <c r="BH46">
        <v>11.5042967780224</v>
      </c>
      <c r="BI46">
        <v>2103.6745360328109</v>
      </c>
      <c r="BJ46">
        <v>2096.0869656730561</v>
      </c>
      <c r="BK46">
        <v>2103.7763709494252</v>
      </c>
      <c r="BL46">
        <v>11.5042967780224</v>
      </c>
      <c r="BM46">
        <v>2103.6745360328109</v>
      </c>
      <c r="BN46">
        <v>2096.0869656730561</v>
      </c>
      <c r="BO46">
        <v>2110.7913525081299</v>
      </c>
      <c r="BP46">
        <v>2110.7913525081299</v>
      </c>
      <c r="BQ46">
        <v>2103.7763709494252</v>
      </c>
      <c r="BR46">
        <v>11.5042967780224</v>
      </c>
      <c r="BS46">
        <v>2103.6745360328109</v>
      </c>
      <c r="BT46">
        <v>2096.0869656730561</v>
      </c>
      <c r="BU46">
        <v>2110.7913525081299</v>
      </c>
      <c r="BV46">
        <v>38</v>
      </c>
      <c r="BW46">
        <v>0.1</v>
      </c>
      <c r="BX46">
        <f t="shared" si="13"/>
        <v>39</v>
      </c>
      <c r="BY46">
        <f t="shared" si="14"/>
        <v>36</v>
      </c>
      <c r="BZ46">
        <f t="shared" si="15"/>
        <v>40</v>
      </c>
      <c r="CA46">
        <v>155.20163053940141</v>
      </c>
      <c r="CB46">
        <v>4.2462997048462467</v>
      </c>
      <c r="CC46">
        <v>154.9901249845044</v>
      </c>
      <c r="CD46">
        <v>152.30781929177101</v>
      </c>
      <c r="CE46">
        <v>158.31836101459319</v>
      </c>
      <c r="CF46" t="e">
        <f>NA()</f>
        <v>#N/A</v>
      </c>
      <c r="CG46" t="e">
        <f>NA()</f>
        <v>#N/A</v>
      </c>
      <c r="CH46" t="e">
        <f>NA()</f>
        <v>#N/A</v>
      </c>
      <c r="CI46" t="e">
        <f>NA()</f>
        <v>#N/A</v>
      </c>
      <c r="CJ46" t="e">
        <f>NA()</f>
        <v>#N/A</v>
      </c>
      <c r="CK46" t="e">
        <f>NA()</f>
        <v>#N/A</v>
      </c>
      <c r="CL46" t="e">
        <f>NA()</f>
        <v>#N/A</v>
      </c>
      <c r="CM46" t="e">
        <f>NA()</f>
        <v>#N/A</v>
      </c>
      <c r="CN46" t="e">
        <f>NA()</f>
        <v>#N/A</v>
      </c>
      <c r="CO46" t="e">
        <f>NA()</f>
        <v>#N/A</v>
      </c>
      <c r="CP46" t="e">
        <f>NA()</f>
        <v>#N/A</v>
      </c>
      <c r="CQ46" t="e">
        <f>NA()</f>
        <v>#N/A</v>
      </c>
      <c r="CR46" t="e">
        <f>NA()</f>
        <v>#N/A</v>
      </c>
      <c r="CS46" t="e">
        <f>NA()</f>
        <v>#N/A</v>
      </c>
      <c r="CT46" t="e">
        <f>NA()</f>
        <v>#N/A</v>
      </c>
      <c r="DA46">
        <v>0</v>
      </c>
      <c r="DB46">
        <v>0</v>
      </c>
      <c r="DC46">
        <v>0</v>
      </c>
    </row>
    <row r="47" spans="2:107" x14ac:dyDescent="0.35">
      <c r="B47" s="6">
        <v>15</v>
      </c>
      <c r="C47" s="6">
        <v>15</v>
      </c>
      <c r="D47" s="6">
        <v>16</v>
      </c>
      <c r="E47" s="6" t="s">
        <v>143</v>
      </c>
      <c r="F47" s="12"/>
      <c r="G47" s="5">
        <v>1640096268</v>
      </c>
      <c r="H47" s="5">
        <v>69.099999999999994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  <c r="N47">
        <v>53.66294342193018</v>
      </c>
      <c r="O47">
        <v>0.41959354245581693</v>
      </c>
      <c r="P47">
        <v>53.654946620328587</v>
      </c>
      <c r="Q47">
        <v>53.427443728512429</v>
      </c>
      <c r="R47">
        <v>53.919920577052949</v>
      </c>
      <c r="S47">
        <v>4.6887717152968138</v>
      </c>
      <c r="T47">
        <v>0.11997091905983839</v>
      </c>
      <c r="U47">
        <v>4.6766879306442632</v>
      </c>
      <c r="V47">
        <v>4.6035054766126891</v>
      </c>
      <c r="W47">
        <v>4.7681659984762206</v>
      </c>
      <c r="X47">
        <v>0.15167883431966461</v>
      </c>
      <c r="Y47">
        <v>2.0179854409705382E-3</v>
      </c>
      <c r="Z47">
        <v>0.15179857554155141</v>
      </c>
      <c r="AA47">
        <v>0.15028805422374261</v>
      </c>
      <c r="AB47">
        <v>0.15310106098549109</v>
      </c>
      <c r="AC47">
        <v>0.17783920986817831</v>
      </c>
      <c r="AD47">
        <v>2.0804582972640639E-3</v>
      </c>
      <c r="AE47">
        <v>0.17798396062318431</v>
      </c>
      <c r="AF47">
        <v>0.17644178160057861</v>
      </c>
      <c r="AG47">
        <v>0.1793316713225945</v>
      </c>
      <c r="AH47">
        <v>0.13208849880603091</v>
      </c>
      <c r="AI47">
        <v>2.0930030093736841E-3</v>
      </c>
      <c r="AJ47">
        <v>0.13223415909008771</v>
      </c>
      <c r="AK47">
        <v>0.13064901624351841</v>
      </c>
      <c r="AL47">
        <v>0.13357508589103459</v>
      </c>
      <c r="AM47">
        <v>0.64652871570394621</v>
      </c>
      <c r="AN47">
        <v>2.7069404465114098E-2</v>
      </c>
      <c r="AO47">
        <v>0.64734652312986951</v>
      </c>
      <c r="AP47">
        <v>0.62701243312462407</v>
      </c>
      <c r="AQ47">
        <v>0.66714202379994536</v>
      </c>
      <c r="AR47">
        <v>7.9967030763886999</v>
      </c>
      <c r="AS47">
        <v>6.1215772889842243E-2</v>
      </c>
      <c r="AT47">
        <v>7.997660193629156</v>
      </c>
      <c r="AU47">
        <v>7.9496118794375361</v>
      </c>
      <c r="AV47">
        <v>8.0422577842629881</v>
      </c>
      <c r="AW47">
        <v>7.9967030763886999</v>
      </c>
      <c r="AX47">
        <v>6.1215772889842243E-2</v>
      </c>
      <c r="AY47">
        <v>7.997660193629156</v>
      </c>
      <c r="AZ47">
        <v>7.9496118794375361</v>
      </c>
      <c r="BA47">
        <v>8.0422577842629881</v>
      </c>
      <c r="BB47">
        <v>7.9967030763886999</v>
      </c>
      <c r="BC47">
        <v>6.1215772889842243E-2</v>
      </c>
      <c r="BD47">
        <v>7.997660193629156</v>
      </c>
      <c r="BE47">
        <v>7.9496118794375361</v>
      </c>
      <c r="BF47">
        <v>8.0422577842629881</v>
      </c>
      <c r="BG47">
        <v>236.44140636782379</v>
      </c>
      <c r="BH47">
        <v>7.8935903790757989</v>
      </c>
      <c r="BI47">
        <v>236.16556469957499</v>
      </c>
      <c r="BJ47">
        <v>231.06129271483749</v>
      </c>
      <c r="BK47">
        <v>236.44140636782379</v>
      </c>
      <c r="BL47">
        <v>7.8935903790757989</v>
      </c>
      <c r="BM47">
        <v>236.16556469957499</v>
      </c>
      <c r="BN47">
        <v>231.06129271483749</v>
      </c>
      <c r="BO47">
        <v>241.3356194581396</v>
      </c>
      <c r="BP47">
        <v>241.3356194581396</v>
      </c>
      <c r="BQ47">
        <v>236.44140636782379</v>
      </c>
      <c r="BR47">
        <v>7.8935903790757989</v>
      </c>
      <c r="BS47">
        <v>236.16556469957499</v>
      </c>
      <c r="BT47">
        <v>231.06129271483749</v>
      </c>
      <c r="BU47">
        <v>241.3356194581396</v>
      </c>
      <c r="BV47">
        <v>41</v>
      </c>
      <c r="BW47">
        <v>0.6</v>
      </c>
      <c r="BX47">
        <f t="shared" si="13"/>
        <v>42</v>
      </c>
      <c r="BY47">
        <f t="shared" si="14"/>
        <v>39</v>
      </c>
      <c r="BZ47">
        <f t="shared" si="15"/>
        <v>43</v>
      </c>
      <c r="CA47">
        <v>30.114552185482481</v>
      </c>
      <c r="CB47">
        <v>3.5891822528775721E-2</v>
      </c>
      <c r="CC47">
        <v>30.115090460124971</v>
      </c>
      <c r="CD47">
        <v>30.091894090510689</v>
      </c>
      <c r="CE47">
        <v>30.14007116584537</v>
      </c>
      <c r="CF47" t="e">
        <f>NA()</f>
        <v>#N/A</v>
      </c>
      <c r="CG47" t="e">
        <f>NA()</f>
        <v>#N/A</v>
      </c>
      <c r="CH47" t="e">
        <f>NA()</f>
        <v>#N/A</v>
      </c>
      <c r="CI47" t="e">
        <f>NA()</f>
        <v>#N/A</v>
      </c>
      <c r="CJ47" t="e">
        <f>NA()</f>
        <v>#N/A</v>
      </c>
      <c r="CK47" t="e">
        <f>NA()</f>
        <v>#N/A</v>
      </c>
      <c r="CL47" t="e">
        <f>NA()</f>
        <v>#N/A</v>
      </c>
      <c r="CM47" t="e">
        <f>NA()</f>
        <v>#N/A</v>
      </c>
      <c r="CN47" t="e">
        <f>NA()</f>
        <v>#N/A</v>
      </c>
      <c r="CO47" t="e">
        <f>NA()</f>
        <v>#N/A</v>
      </c>
      <c r="CP47" t="e">
        <f>NA()</f>
        <v>#N/A</v>
      </c>
      <c r="CQ47" t="e">
        <f>NA()</f>
        <v>#N/A</v>
      </c>
      <c r="CR47" t="e">
        <f>NA()</f>
        <v>#N/A</v>
      </c>
      <c r="CS47" t="e">
        <f>NA()</f>
        <v>#N/A</v>
      </c>
      <c r="CT47" t="e">
        <f>NA()</f>
        <v>#N/A</v>
      </c>
      <c r="DA47">
        <v>0</v>
      </c>
      <c r="DB47">
        <v>0</v>
      </c>
      <c r="DC47">
        <v>0</v>
      </c>
    </row>
    <row r="48" spans="2:107" x14ac:dyDescent="0.35">
      <c r="B48" s="6">
        <v>16</v>
      </c>
      <c r="C48" s="6">
        <v>15</v>
      </c>
      <c r="D48" s="6">
        <v>30</v>
      </c>
      <c r="E48" s="6" t="s">
        <v>140</v>
      </c>
      <c r="F48" s="12"/>
      <c r="G48" s="5">
        <v>1640096268</v>
      </c>
      <c r="H48" s="5">
        <v>43.1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  <c r="N48">
        <v>441.8517383634977</v>
      </c>
      <c r="O48">
        <v>3.3000382341588552</v>
      </c>
      <c r="P48">
        <v>442.15377594233928</v>
      </c>
      <c r="Q48">
        <v>440.65359000133998</v>
      </c>
      <c r="R48">
        <v>444.18703423753573</v>
      </c>
      <c r="S48">
        <v>17.849004268409399</v>
      </c>
      <c r="T48">
        <v>0.1189054394142601</v>
      </c>
      <c r="U48">
        <v>17.857753730352869</v>
      </c>
      <c r="V48">
        <v>17.767920194356581</v>
      </c>
      <c r="W48">
        <v>17.933608592665539</v>
      </c>
      <c r="X48">
        <v>0.1456508442684957</v>
      </c>
      <c r="Y48">
        <v>1.337321351889569E-3</v>
      </c>
      <c r="Z48">
        <v>0.14577458038453561</v>
      </c>
      <c r="AA48">
        <v>0.1446891758543597</v>
      </c>
      <c r="AB48">
        <v>0.14660672384906809</v>
      </c>
      <c r="AC48">
        <v>0.2099319913108644</v>
      </c>
      <c r="AD48">
        <v>1.451179376805606E-3</v>
      </c>
      <c r="AE48">
        <v>0.21001244190270069</v>
      </c>
      <c r="AF48">
        <v>0.20889990213879089</v>
      </c>
      <c r="AG48">
        <v>0.21096443224159889</v>
      </c>
      <c r="AH48">
        <v>0.13284782969848721</v>
      </c>
      <c r="AI48">
        <v>1.4993047352039319E-3</v>
      </c>
      <c r="AJ48">
        <v>0.1328854017708935</v>
      </c>
      <c r="AK48">
        <v>0.1317999972763044</v>
      </c>
      <c r="AL48">
        <v>0.13390749100807839</v>
      </c>
      <c r="AM48">
        <v>0.64334616212597595</v>
      </c>
      <c r="AN48">
        <v>1.6570344854503451E-2</v>
      </c>
      <c r="AO48">
        <v>0.64311837418395834</v>
      </c>
      <c r="AP48">
        <v>0.62864136393548953</v>
      </c>
      <c r="AQ48">
        <v>0.65804681571625823</v>
      </c>
      <c r="AR48">
        <v>8.5499438310347031</v>
      </c>
      <c r="AS48">
        <v>1.508016546526628E-2</v>
      </c>
      <c r="AT48">
        <v>8.548833404475193</v>
      </c>
      <c r="AU48">
        <v>8.5392726517895312</v>
      </c>
      <c r="AV48">
        <v>8.5657791341717839</v>
      </c>
      <c r="AW48">
        <v>8.5499438310347031</v>
      </c>
      <c r="AX48">
        <v>1.508016546526628E-2</v>
      </c>
      <c r="AY48">
        <v>8.548833404475193</v>
      </c>
      <c r="AZ48">
        <v>8.5392726517895312</v>
      </c>
      <c r="BA48">
        <v>8.5657791341717839</v>
      </c>
      <c r="BB48">
        <v>8.5499438310347031</v>
      </c>
      <c r="BC48">
        <v>1.508016546526628E-2</v>
      </c>
      <c r="BD48">
        <v>8.548833404475193</v>
      </c>
      <c r="BE48">
        <v>8.5392726517895312</v>
      </c>
      <c r="BF48">
        <v>8.5657791341717839</v>
      </c>
      <c r="BG48">
        <v>5438.9951194886689</v>
      </c>
      <c r="BH48">
        <v>2025.750538654652</v>
      </c>
      <c r="BI48">
        <v>5845.27822205142</v>
      </c>
      <c r="BJ48">
        <v>4487.8754891921226</v>
      </c>
      <c r="BK48">
        <v>5438.9951194886689</v>
      </c>
      <c r="BL48">
        <v>2025.750538654652</v>
      </c>
      <c r="BM48">
        <v>5845.27822205142</v>
      </c>
      <c r="BN48">
        <v>4487.8754891921226</v>
      </c>
      <c r="BO48">
        <v>7098.5019201800478</v>
      </c>
      <c r="BP48">
        <v>7098.5019201800478</v>
      </c>
      <c r="BQ48">
        <v>5438.9951194886689</v>
      </c>
      <c r="BR48">
        <v>2025.750538654652</v>
      </c>
      <c r="BS48">
        <v>5845.27822205142</v>
      </c>
      <c r="BT48">
        <v>4487.8754891921226</v>
      </c>
      <c r="BU48">
        <v>7098.5019201800478</v>
      </c>
      <c r="BV48">
        <v>71</v>
      </c>
      <c r="BW48">
        <v>1.1000000000000001</v>
      </c>
      <c r="BX48">
        <f t="shared" si="13"/>
        <v>72</v>
      </c>
      <c r="BY48">
        <f t="shared" si="14"/>
        <v>69</v>
      </c>
      <c r="BZ48">
        <f t="shared" si="15"/>
        <v>73</v>
      </c>
      <c r="CA48">
        <v>110.4650730543862</v>
      </c>
      <c r="CB48">
        <v>2.220529163702937</v>
      </c>
      <c r="CC48">
        <v>110.6457708753761</v>
      </c>
      <c r="CD48">
        <v>108.47780126709969</v>
      </c>
      <c r="CE48">
        <v>112.03576951540779</v>
      </c>
      <c r="CF48" t="e">
        <f>NA()</f>
        <v>#N/A</v>
      </c>
      <c r="CG48" t="e">
        <f>NA()</f>
        <v>#N/A</v>
      </c>
      <c r="CH48" t="e">
        <f>NA()</f>
        <v>#N/A</v>
      </c>
      <c r="CI48" t="e">
        <f>NA()</f>
        <v>#N/A</v>
      </c>
      <c r="CJ48" t="e">
        <f>NA()</f>
        <v>#N/A</v>
      </c>
      <c r="CK48" t="e">
        <f>NA()</f>
        <v>#N/A</v>
      </c>
      <c r="CL48" t="e">
        <f>NA()</f>
        <v>#N/A</v>
      </c>
      <c r="CM48" t="e">
        <f>NA()</f>
        <v>#N/A</v>
      </c>
      <c r="CN48" t="e">
        <f>NA()</f>
        <v>#N/A</v>
      </c>
      <c r="CO48" t="e">
        <f>NA()</f>
        <v>#N/A</v>
      </c>
      <c r="CP48" t="e">
        <f>NA()</f>
        <v>#N/A</v>
      </c>
      <c r="CQ48" t="e">
        <f>NA()</f>
        <v>#N/A</v>
      </c>
      <c r="CR48" t="e">
        <f>NA()</f>
        <v>#N/A</v>
      </c>
      <c r="CS48" t="e">
        <f>NA()</f>
        <v>#N/A</v>
      </c>
      <c r="CT48" t="e">
        <f>NA()</f>
        <v>#N/A</v>
      </c>
      <c r="DA48">
        <v>0</v>
      </c>
      <c r="DB48">
        <v>0</v>
      </c>
      <c r="DC48">
        <v>0</v>
      </c>
    </row>
    <row r="49" spans="1:107" x14ac:dyDescent="0.35">
      <c r="B49" s="6">
        <v>17</v>
      </c>
      <c r="C49" s="6">
        <v>10</v>
      </c>
      <c r="D49" s="6">
        <v>30</v>
      </c>
      <c r="E49" s="6" t="s">
        <v>143</v>
      </c>
      <c r="F49" s="12"/>
      <c r="G49" s="5">
        <v>1640185878</v>
      </c>
      <c r="H49" s="5">
        <v>67.3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  <c r="N49">
        <v>67.150447566673606</v>
      </c>
      <c r="O49">
        <v>1.6632741762009979</v>
      </c>
      <c r="P49">
        <v>67.352405709883271</v>
      </c>
      <c r="Q49">
        <v>67.018288685904224</v>
      </c>
      <c r="R49">
        <v>67.616487523842181</v>
      </c>
      <c r="S49">
        <v>7.051736356744768</v>
      </c>
      <c r="T49">
        <v>0.15115756821467169</v>
      </c>
      <c r="U49">
        <v>7.0464838479122989</v>
      </c>
      <c r="V49">
        <v>6.9412326743000534</v>
      </c>
      <c r="W49">
        <v>7.1435122737864836</v>
      </c>
      <c r="X49">
        <v>0.15099049186276259</v>
      </c>
      <c r="Y49">
        <v>2.0136139033082182E-3</v>
      </c>
      <c r="Z49">
        <v>0.15087598167430741</v>
      </c>
      <c r="AA49">
        <v>0.14956445119980091</v>
      </c>
      <c r="AB49">
        <v>0.15230509764699171</v>
      </c>
      <c r="AC49">
        <v>0.17792865020878659</v>
      </c>
      <c r="AD49">
        <v>1.963652322545196E-3</v>
      </c>
      <c r="AE49">
        <v>0.17783923999593559</v>
      </c>
      <c r="AF49">
        <v>0.17653675450136361</v>
      </c>
      <c r="AG49">
        <v>0.1792615722662762</v>
      </c>
      <c r="AH49">
        <v>0.1307035578309968</v>
      </c>
      <c r="AI49">
        <v>2.0189357257725288E-3</v>
      </c>
      <c r="AJ49">
        <v>0.13060605231910519</v>
      </c>
      <c r="AK49">
        <v>0.12926738678646191</v>
      </c>
      <c r="AL49">
        <v>0.13205325831896969</v>
      </c>
      <c r="AM49">
        <v>0.64893505533180373</v>
      </c>
      <c r="AN49">
        <v>1.4823330657993969E-2</v>
      </c>
      <c r="AO49">
        <v>0.64922131498983227</v>
      </c>
      <c r="AP49">
        <v>0.63703434593551411</v>
      </c>
      <c r="AQ49">
        <v>0.66071017151800537</v>
      </c>
      <c r="AR49">
        <v>8.0065028070592739</v>
      </c>
      <c r="AS49">
        <v>4.1624659593959903E-2</v>
      </c>
      <c r="AT49">
        <v>7.9991452449617881</v>
      </c>
      <c r="AU49">
        <v>7.9707422004472113</v>
      </c>
      <c r="AV49">
        <v>8.052607096894203</v>
      </c>
      <c r="AW49">
        <v>8.0065028070592739</v>
      </c>
      <c r="AX49">
        <v>4.1624659593959903E-2</v>
      </c>
      <c r="AY49">
        <v>7.9991452449617881</v>
      </c>
      <c r="AZ49">
        <v>7.9707422004472113</v>
      </c>
      <c r="BA49">
        <v>8.052607096894203</v>
      </c>
      <c r="BB49">
        <v>8.0065028070592739</v>
      </c>
      <c r="BC49">
        <v>4.1624659593959903E-2</v>
      </c>
      <c r="BD49">
        <v>7.9991452449617881</v>
      </c>
      <c r="BE49">
        <v>7.9707422004472113</v>
      </c>
      <c r="BF49">
        <v>8.052607096894203</v>
      </c>
      <c r="BG49">
        <v>417.52572987273288</v>
      </c>
      <c r="BH49">
        <v>8.1313008560348532</v>
      </c>
      <c r="BI49">
        <v>417.73213426980618</v>
      </c>
      <c r="BJ49">
        <v>412.58674767930239</v>
      </c>
      <c r="BK49">
        <v>417.52572987273288</v>
      </c>
      <c r="BL49">
        <v>8.1313008560348532</v>
      </c>
      <c r="BM49">
        <v>417.73213426980618</v>
      </c>
      <c r="BN49">
        <v>412.58674767930239</v>
      </c>
      <c r="BO49">
        <v>422.80557314305628</v>
      </c>
      <c r="BP49">
        <v>422.80557314305628</v>
      </c>
      <c r="BQ49">
        <v>417.52572987273288</v>
      </c>
      <c r="BR49">
        <v>8.1313008560348532</v>
      </c>
      <c r="BS49">
        <v>417.73213426980618</v>
      </c>
      <c r="BT49">
        <v>412.58674767930239</v>
      </c>
      <c r="BU49">
        <v>422.80557314305628</v>
      </c>
      <c r="BV49">
        <v>56</v>
      </c>
      <c r="BW49">
        <v>1.5</v>
      </c>
      <c r="BX49">
        <f t="shared" si="13"/>
        <v>57</v>
      </c>
      <c r="BY49">
        <f t="shared" si="14"/>
        <v>54</v>
      </c>
      <c r="BZ49">
        <f t="shared" si="15"/>
        <v>58</v>
      </c>
      <c r="CA49">
        <v>30.10434479146824</v>
      </c>
      <c r="CB49">
        <v>3.9054053970198413E-2</v>
      </c>
      <c r="CC49">
        <v>30.106168779390199</v>
      </c>
      <c r="CD49">
        <v>30.07761940163229</v>
      </c>
      <c r="CE49">
        <v>30.131149485199021</v>
      </c>
      <c r="CF49" t="e">
        <f>NA()</f>
        <v>#N/A</v>
      </c>
      <c r="CG49" t="e">
        <f>NA()</f>
        <v>#N/A</v>
      </c>
      <c r="CH49" t="e">
        <f>NA()</f>
        <v>#N/A</v>
      </c>
      <c r="CI49" t="e">
        <f>NA()</f>
        <v>#N/A</v>
      </c>
      <c r="CJ49" t="e">
        <f>NA()</f>
        <v>#N/A</v>
      </c>
      <c r="CK49" t="e">
        <f>NA()</f>
        <v>#N/A</v>
      </c>
      <c r="CL49" t="e">
        <f>NA()</f>
        <v>#N/A</v>
      </c>
      <c r="CM49" t="e">
        <f>NA()</f>
        <v>#N/A</v>
      </c>
      <c r="CN49" t="e">
        <f>NA()</f>
        <v>#N/A</v>
      </c>
      <c r="CO49" t="e">
        <f>NA()</f>
        <v>#N/A</v>
      </c>
      <c r="CP49" t="e">
        <f>NA()</f>
        <v>#N/A</v>
      </c>
      <c r="CQ49" t="e">
        <f>NA()</f>
        <v>#N/A</v>
      </c>
      <c r="CR49" t="e">
        <f>NA()</f>
        <v>#N/A</v>
      </c>
      <c r="CS49" t="e">
        <f>NA()</f>
        <v>#N/A</v>
      </c>
      <c r="CT49" t="e">
        <f>NA()</f>
        <v>#N/A</v>
      </c>
      <c r="DA49">
        <v>0</v>
      </c>
      <c r="DB49">
        <v>0</v>
      </c>
      <c r="DC49">
        <v>0</v>
      </c>
    </row>
    <row r="50" spans="1:107" x14ac:dyDescent="0.35">
      <c r="B50" s="6">
        <v>18</v>
      </c>
      <c r="C50" s="6">
        <v>20</v>
      </c>
      <c r="D50" s="6">
        <v>16</v>
      </c>
      <c r="E50" s="6" t="s">
        <v>142</v>
      </c>
      <c r="F50" s="12"/>
      <c r="G50" s="5">
        <v>1640185878</v>
      </c>
      <c r="H50" s="5">
        <v>50.8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  <c r="N50">
        <v>362.17803707568868</v>
      </c>
      <c r="O50">
        <v>3.5971197290341501</v>
      </c>
      <c r="P50">
        <v>361.4060666495555</v>
      </c>
      <c r="Q50">
        <v>360.21546511137001</v>
      </c>
      <c r="R50">
        <v>364.63170917835532</v>
      </c>
      <c r="S50">
        <v>48.769868427809669</v>
      </c>
      <c r="T50">
        <v>0.98060774044064847</v>
      </c>
      <c r="U50">
        <v>48.971822440704528</v>
      </c>
      <c r="V50">
        <v>48.113161422936159</v>
      </c>
      <c r="W50">
        <v>49.574755836911422</v>
      </c>
      <c r="X50">
        <v>0.1492971200830111</v>
      </c>
      <c r="Y50">
        <v>1.335954184103153E-3</v>
      </c>
      <c r="Z50">
        <v>0.14935641533519831</v>
      </c>
      <c r="AA50">
        <v>0.14835241615526651</v>
      </c>
      <c r="AB50">
        <v>0.15016368495064941</v>
      </c>
      <c r="AC50">
        <v>0.19783755355437679</v>
      </c>
      <c r="AD50">
        <v>1.541056467366058E-3</v>
      </c>
      <c r="AE50">
        <v>0.19786495499316009</v>
      </c>
      <c r="AF50">
        <v>0.19677050534716939</v>
      </c>
      <c r="AG50">
        <v>0.1988079002662349</v>
      </c>
      <c r="AH50">
        <v>0.1278061609781565</v>
      </c>
      <c r="AI50">
        <v>1.6165557760398669E-3</v>
      </c>
      <c r="AJ50">
        <v>0.12776591056419859</v>
      </c>
      <c r="AK50">
        <v>0.12668050606196821</v>
      </c>
      <c r="AL50">
        <v>0.1288241799354683</v>
      </c>
      <c r="AM50">
        <v>0.65104724590192897</v>
      </c>
      <c r="AN50">
        <v>1.442374375659263E-2</v>
      </c>
      <c r="AO50">
        <v>0.65069154651697592</v>
      </c>
      <c r="AP50">
        <v>0.63909661688073216</v>
      </c>
      <c r="AQ50">
        <v>0.66208666353259471</v>
      </c>
      <c r="AR50">
        <v>8.2592150527917454</v>
      </c>
      <c r="AS50">
        <v>1.519680032640384E-2</v>
      </c>
      <c r="AT50">
        <v>8.2598984835630773</v>
      </c>
      <c r="AU50">
        <v>8.2454077104508059</v>
      </c>
      <c r="AV50">
        <v>8.2724350893592486</v>
      </c>
      <c r="AW50">
        <v>8.2592150527917454</v>
      </c>
      <c r="AX50">
        <v>1.519680032640384E-2</v>
      </c>
      <c r="AY50">
        <v>8.2598984835630773</v>
      </c>
      <c r="AZ50">
        <v>8.2454077104508059</v>
      </c>
      <c r="BA50">
        <v>8.2724350893592486</v>
      </c>
      <c r="BB50">
        <v>8.2592150527917454</v>
      </c>
      <c r="BC50">
        <v>1.519680032640384E-2</v>
      </c>
      <c r="BD50">
        <v>8.2598984835630773</v>
      </c>
      <c r="BE50">
        <v>8.2454077104508059</v>
      </c>
      <c r="BF50">
        <v>8.2724350893592486</v>
      </c>
      <c r="BG50">
        <v>1202.697354643585</v>
      </c>
      <c r="BH50">
        <v>31.788331946096012</v>
      </c>
      <c r="BI50">
        <v>1195.5886002289751</v>
      </c>
      <c r="BJ50">
        <v>1175.5764484773749</v>
      </c>
      <c r="BK50">
        <v>1202.697354643585</v>
      </c>
      <c r="BL50">
        <v>31.788331946096012</v>
      </c>
      <c r="BM50">
        <v>1195.5886002289751</v>
      </c>
      <c r="BN50">
        <v>1175.5764484773749</v>
      </c>
      <c r="BO50">
        <v>1231.554972316306</v>
      </c>
      <c r="BP50">
        <v>1231.554972316306</v>
      </c>
      <c r="BQ50">
        <v>1202.697354643585</v>
      </c>
      <c r="BR50">
        <v>31.788331946096012</v>
      </c>
      <c r="BS50">
        <v>1195.5886002289751</v>
      </c>
      <c r="BT50">
        <v>1175.5764484773749</v>
      </c>
      <c r="BU50">
        <v>1231.554972316306</v>
      </c>
      <c r="BV50">
        <v>57</v>
      </c>
      <c r="BW50">
        <v>1.3</v>
      </c>
      <c r="BX50">
        <f t="shared" si="13"/>
        <v>58</v>
      </c>
      <c r="BY50">
        <f t="shared" si="14"/>
        <v>55</v>
      </c>
      <c r="BZ50">
        <f t="shared" si="15"/>
        <v>59</v>
      </c>
      <c r="CA50">
        <v>103.4236873943652</v>
      </c>
      <c r="CB50">
        <v>4.767998241029856</v>
      </c>
      <c r="CC50">
        <v>103.2818116978688</v>
      </c>
      <c r="CD50">
        <v>100.2872480889061</v>
      </c>
      <c r="CE50">
        <v>106.7099692851864</v>
      </c>
      <c r="CF50" t="e">
        <f>NA()</f>
        <v>#N/A</v>
      </c>
      <c r="CG50" t="e">
        <f>NA()</f>
        <v>#N/A</v>
      </c>
      <c r="CH50" t="e">
        <f>NA()</f>
        <v>#N/A</v>
      </c>
      <c r="CI50" t="e">
        <f>NA()</f>
        <v>#N/A</v>
      </c>
      <c r="CJ50" t="e">
        <f>NA()</f>
        <v>#N/A</v>
      </c>
      <c r="CK50" t="e">
        <f>NA()</f>
        <v>#N/A</v>
      </c>
      <c r="CL50" t="e">
        <f>NA()</f>
        <v>#N/A</v>
      </c>
      <c r="CM50" t="e">
        <f>NA()</f>
        <v>#N/A</v>
      </c>
      <c r="CN50" t="e">
        <f>NA()</f>
        <v>#N/A</v>
      </c>
      <c r="CO50" t="e">
        <f>NA()</f>
        <v>#N/A</v>
      </c>
      <c r="CP50" t="e">
        <f>NA()</f>
        <v>#N/A</v>
      </c>
      <c r="CQ50" t="e">
        <f>NA()</f>
        <v>#N/A</v>
      </c>
      <c r="CR50" t="e">
        <f>NA()</f>
        <v>#N/A</v>
      </c>
      <c r="CS50" t="e">
        <f>NA()</f>
        <v>#N/A</v>
      </c>
      <c r="CT50" t="e">
        <f>NA()</f>
        <v>#N/A</v>
      </c>
      <c r="DA50">
        <v>0</v>
      </c>
      <c r="DB50">
        <v>0</v>
      </c>
      <c r="DC50">
        <v>0</v>
      </c>
    </row>
    <row r="51" spans="1:107" x14ac:dyDescent="0.35">
      <c r="B51" s="6">
        <v>19</v>
      </c>
      <c r="C51" s="6">
        <v>20</v>
      </c>
      <c r="D51" s="6">
        <v>16</v>
      </c>
      <c r="E51" s="6" t="s">
        <v>140</v>
      </c>
      <c r="F51" s="12"/>
      <c r="G51" s="5">
        <v>1640264759</v>
      </c>
      <c r="H51" s="5">
        <v>69.3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  <c r="N51">
        <v>38.514754853576711</v>
      </c>
      <c r="O51">
        <v>0.97719505651433269</v>
      </c>
      <c r="P51">
        <v>38.456862061621912</v>
      </c>
      <c r="Q51">
        <v>37.834128721555707</v>
      </c>
      <c r="R51">
        <v>39.165243543325602</v>
      </c>
      <c r="S51">
        <v>3.9427971993312578</v>
      </c>
      <c r="T51">
        <v>0.16619081123225141</v>
      </c>
      <c r="U51">
        <v>3.9037496549997002</v>
      </c>
      <c r="V51">
        <v>3.8289226522412179</v>
      </c>
      <c r="W51">
        <v>4.0083841179407926</v>
      </c>
      <c r="X51">
        <v>0.1471865107710143</v>
      </c>
      <c r="Y51">
        <v>1.330477888192324E-3</v>
      </c>
      <c r="Z51">
        <v>0.14719465130580039</v>
      </c>
      <c r="AA51">
        <v>0.14628788626725719</v>
      </c>
      <c r="AB51">
        <v>0.1480539298862977</v>
      </c>
      <c r="AC51">
        <v>0.17186301243060359</v>
      </c>
      <c r="AD51">
        <v>1.5068232741744479E-3</v>
      </c>
      <c r="AE51">
        <v>0.1718423796806596</v>
      </c>
      <c r="AF51">
        <v>0.17082933542109471</v>
      </c>
      <c r="AG51">
        <v>0.1728305501226762</v>
      </c>
      <c r="AH51">
        <v>0.12765255614494489</v>
      </c>
      <c r="AI51">
        <v>1.4661721634429911E-3</v>
      </c>
      <c r="AJ51">
        <v>0.12764832507991561</v>
      </c>
      <c r="AK51">
        <v>0.12665337095760321</v>
      </c>
      <c r="AL51">
        <v>0.12857091889860781</v>
      </c>
      <c r="AM51">
        <v>0.65186106653917397</v>
      </c>
      <c r="AN51">
        <v>1.625384557160333E-2</v>
      </c>
      <c r="AO51">
        <v>0.6522127592393796</v>
      </c>
      <c r="AP51">
        <v>0.64182082090212034</v>
      </c>
      <c r="AQ51">
        <v>0.66287358282241304</v>
      </c>
      <c r="AR51">
        <v>7.4613929126475593</v>
      </c>
      <c r="AS51">
        <v>3.4788455829857783E-2</v>
      </c>
      <c r="AT51">
        <v>7.4683491572774718</v>
      </c>
      <c r="AU51">
        <v>7.4598993430154126</v>
      </c>
      <c r="AV51">
        <v>7.4785372850899039</v>
      </c>
      <c r="AW51">
        <v>7.4613929126475593</v>
      </c>
      <c r="AX51">
        <v>3.4788455829857783E-2</v>
      </c>
      <c r="AY51">
        <v>7.4683491572774718</v>
      </c>
      <c r="AZ51">
        <v>7.4598993430154126</v>
      </c>
      <c r="BA51">
        <v>7.4785372850899039</v>
      </c>
      <c r="BB51">
        <v>7.4613929126475593</v>
      </c>
      <c r="BC51">
        <v>3.4788455829857783E-2</v>
      </c>
      <c r="BD51">
        <v>7.4683491572774718</v>
      </c>
      <c r="BE51">
        <v>7.4598993430154126</v>
      </c>
      <c r="BF51">
        <v>7.4785372850899039</v>
      </c>
      <c r="BG51">
        <v>275.18717930681311</v>
      </c>
      <c r="BH51">
        <v>9.5264035424323854</v>
      </c>
      <c r="BI51">
        <v>275.69232546037102</v>
      </c>
      <c r="BJ51">
        <v>268.97844997699121</v>
      </c>
      <c r="BK51">
        <v>275.18717930681311</v>
      </c>
      <c r="BL51">
        <v>9.5264035424323854</v>
      </c>
      <c r="BM51">
        <v>275.69232546037102</v>
      </c>
      <c r="BN51">
        <v>268.97844997699121</v>
      </c>
      <c r="BO51">
        <v>281.87377909174762</v>
      </c>
      <c r="BP51">
        <v>281.87377909174762</v>
      </c>
      <c r="BQ51">
        <v>275.18717930681311</v>
      </c>
      <c r="BR51">
        <v>9.5264035424323854</v>
      </c>
      <c r="BS51">
        <v>275.69232546037102</v>
      </c>
      <c r="BT51">
        <v>268.97844997699121</v>
      </c>
      <c r="BU51">
        <v>281.87377909174762</v>
      </c>
      <c r="BV51">
        <v>41</v>
      </c>
      <c r="BW51">
        <v>1.2</v>
      </c>
      <c r="BX51">
        <f t="shared" si="13"/>
        <v>42</v>
      </c>
      <c r="BY51">
        <f t="shared" si="14"/>
        <v>39</v>
      </c>
      <c r="BZ51">
        <f t="shared" si="15"/>
        <v>43</v>
      </c>
      <c r="CA51">
        <v>30.11456011585507</v>
      </c>
      <c r="CB51">
        <v>3.5000054610560057E-2</v>
      </c>
      <c r="CC51">
        <v>30.1150904601372</v>
      </c>
      <c r="CD51">
        <v>30.09189409061133</v>
      </c>
      <c r="CE51">
        <v>30.13828682980224</v>
      </c>
      <c r="CF51" t="e">
        <f>NA()</f>
        <v>#N/A</v>
      </c>
      <c r="CG51" t="e">
        <f>NA()</f>
        <v>#N/A</v>
      </c>
      <c r="CH51" t="e">
        <f>NA()</f>
        <v>#N/A</v>
      </c>
      <c r="CI51" t="e">
        <f>NA()</f>
        <v>#N/A</v>
      </c>
      <c r="CJ51" t="e">
        <f>NA()</f>
        <v>#N/A</v>
      </c>
      <c r="CK51" t="e">
        <f>NA()</f>
        <v>#N/A</v>
      </c>
      <c r="CL51" t="e">
        <f>NA()</f>
        <v>#N/A</v>
      </c>
      <c r="CM51" t="e">
        <f>NA()</f>
        <v>#N/A</v>
      </c>
      <c r="CN51" t="e">
        <f>NA()</f>
        <v>#N/A</v>
      </c>
      <c r="CO51" t="e">
        <f>NA()</f>
        <v>#N/A</v>
      </c>
      <c r="CP51" t="e">
        <f>NA()</f>
        <v>#N/A</v>
      </c>
      <c r="CQ51" t="e">
        <f>NA()</f>
        <v>#N/A</v>
      </c>
      <c r="CR51" t="e">
        <f>NA()</f>
        <v>#N/A</v>
      </c>
      <c r="CS51" t="e">
        <f>NA()</f>
        <v>#N/A</v>
      </c>
      <c r="CT51" t="e">
        <f>NA()</f>
        <v>#N/A</v>
      </c>
      <c r="DA51">
        <v>0</v>
      </c>
      <c r="DB51">
        <v>0</v>
      </c>
      <c r="DC51">
        <v>0</v>
      </c>
    </row>
    <row r="52" spans="1:107" x14ac:dyDescent="0.35">
      <c r="B52" s="6">
        <v>20</v>
      </c>
      <c r="C52" s="6">
        <v>10</v>
      </c>
      <c r="D52" s="6">
        <v>16</v>
      </c>
      <c r="E52" s="6" t="s">
        <v>108</v>
      </c>
      <c r="F52" s="12"/>
      <c r="G52" s="5">
        <v>1640264759</v>
      </c>
      <c r="H52" s="5">
        <v>43.1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>
        <v>471.27327262401423</v>
      </c>
      <c r="O52">
        <v>2.6867737471545272</v>
      </c>
      <c r="P52">
        <v>471.76583652113129</v>
      </c>
      <c r="Q52">
        <v>470.52170332796589</v>
      </c>
      <c r="R52">
        <v>473.33293583058838</v>
      </c>
      <c r="S52">
        <v>37.876468519439982</v>
      </c>
      <c r="T52">
        <v>0.24831883098431309</v>
      </c>
      <c r="U52">
        <v>37.867817270269711</v>
      </c>
      <c r="V52">
        <v>37.699867563068373</v>
      </c>
      <c r="W52">
        <v>38.029805482887909</v>
      </c>
      <c r="X52">
        <v>0.1447074166852014</v>
      </c>
      <c r="Y52">
        <v>1.598086807154958E-3</v>
      </c>
      <c r="Z52">
        <v>0.14478414874887699</v>
      </c>
      <c r="AA52">
        <v>0.14360377134237939</v>
      </c>
      <c r="AB52">
        <v>0.1458130217981638</v>
      </c>
      <c r="AC52">
        <v>0.20748275562336821</v>
      </c>
      <c r="AD52">
        <v>1.626434718350712E-3</v>
      </c>
      <c r="AE52">
        <v>0.20754766885007669</v>
      </c>
      <c r="AF52">
        <v>0.206358246260545</v>
      </c>
      <c r="AG52">
        <v>0.20861950593408801</v>
      </c>
      <c r="AH52">
        <v>0.12925055296281271</v>
      </c>
      <c r="AI52">
        <v>1.6573391054197819E-3</v>
      </c>
      <c r="AJ52">
        <v>0.12933070203531019</v>
      </c>
      <c r="AK52">
        <v>0.128143540870409</v>
      </c>
      <c r="AL52">
        <v>0.13039801645753571</v>
      </c>
      <c r="AM52">
        <v>0.65179476897197275</v>
      </c>
      <c r="AN52">
        <v>1.504665389021095E-2</v>
      </c>
      <c r="AO52">
        <v>0.65160591870342977</v>
      </c>
      <c r="AP52">
        <v>0.63883431047502914</v>
      </c>
      <c r="AQ52">
        <v>0.6642928332660808</v>
      </c>
      <c r="AR52">
        <v>8.189659155456976</v>
      </c>
      <c r="AS52">
        <v>8.5104467550251636E-3</v>
      </c>
      <c r="AT52">
        <v>8.1933992227551542</v>
      </c>
      <c r="AU52">
        <v>8.1838615041443177</v>
      </c>
      <c r="AV52">
        <v>8.1952641719731041</v>
      </c>
      <c r="AW52">
        <v>8.189659155456976</v>
      </c>
      <c r="AX52">
        <v>8.5104467550251636E-3</v>
      </c>
      <c r="AY52">
        <v>8.1933992227551542</v>
      </c>
      <c r="AZ52">
        <v>8.1838615041443177</v>
      </c>
      <c r="BA52">
        <v>8.1952641719731041</v>
      </c>
      <c r="BB52">
        <v>8.189659155456976</v>
      </c>
      <c r="BC52">
        <v>8.5104467550251636E-3</v>
      </c>
      <c r="BD52">
        <v>8.1933992227551542</v>
      </c>
      <c r="BE52">
        <v>8.1838615041443177</v>
      </c>
      <c r="BF52">
        <v>8.1952641719731041</v>
      </c>
      <c r="BG52">
        <v>1951.7023308194459</v>
      </c>
      <c r="BH52">
        <v>49.177813982051937</v>
      </c>
      <c r="BI52">
        <v>1947.745980322228</v>
      </c>
      <c r="BJ52">
        <v>1908.8399098177299</v>
      </c>
      <c r="BK52">
        <v>1951.7023308194459</v>
      </c>
      <c r="BL52">
        <v>49.177813982051937</v>
      </c>
      <c r="BM52">
        <v>1947.745980322228</v>
      </c>
      <c r="BN52">
        <v>1908.8399098177299</v>
      </c>
      <c r="BO52">
        <v>1996.083579270444</v>
      </c>
      <c r="BP52">
        <v>1996.083579270444</v>
      </c>
      <c r="BQ52">
        <v>1951.7023308194459</v>
      </c>
      <c r="BR52">
        <v>49.177813982051937</v>
      </c>
      <c r="BS52">
        <v>1947.745980322228</v>
      </c>
      <c r="BT52">
        <v>1908.8399098177299</v>
      </c>
      <c r="BU52">
        <v>1996.083579270444</v>
      </c>
      <c r="BV52">
        <v>72</v>
      </c>
      <c r="BW52">
        <v>0.8</v>
      </c>
      <c r="BX52">
        <f t="shared" si="13"/>
        <v>73</v>
      </c>
      <c r="BY52">
        <f t="shared" si="14"/>
        <v>70</v>
      </c>
      <c r="BZ52">
        <f t="shared" si="15"/>
        <v>74</v>
      </c>
      <c r="CA52">
        <v>130.7257142678065</v>
      </c>
      <c r="CB52">
        <v>2.0273719431362709</v>
      </c>
      <c r="CC52">
        <v>130.3591290703931</v>
      </c>
      <c r="CD52">
        <v>128.91738445351859</v>
      </c>
      <c r="CE52">
        <v>131.8584185851366</v>
      </c>
      <c r="CF52" t="e">
        <f>NA()</f>
        <v>#N/A</v>
      </c>
      <c r="CG52" t="e">
        <f>NA()</f>
        <v>#N/A</v>
      </c>
      <c r="CH52" t="e">
        <f>NA()</f>
        <v>#N/A</v>
      </c>
      <c r="CI52" t="e">
        <f>NA()</f>
        <v>#N/A</v>
      </c>
      <c r="CJ52" t="e">
        <f>NA()</f>
        <v>#N/A</v>
      </c>
      <c r="CK52" t="e">
        <f>NA()</f>
        <v>#N/A</v>
      </c>
      <c r="CL52" t="e">
        <f>NA()</f>
        <v>#N/A</v>
      </c>
      <c r="CM52" t="e">
        <f>NA()</f>
        <v>#N/A</v>
      </c>
      <c r="CN52" t="e">
        <f>NA()</f>
        <v>#N/A</v>
      </c>
      <c r="CO52" t="e">
        <f>NA()</f>
        <v>#N/A</v>
      </c>
      <c r="CP52" t="e">
        <f>NA()</f>
        <v>#N/A</v>
      </c>
      <c r="CQ52" t="e">
        <f>NA()</f>
        <v>#N/A</v>
      </c>
      <c r="CR52" t="e">
        <f>NA()</f>
        <v>#N/A</v>
      </c>
      <c r="CS52" t="e">
        <f>NA()</f>
        <v>#N/A</v>
      </c>
      <c r="CT52" t="e">
        <f>NA()</f>
        <v>#N/A</v>
      </c>
      <c r="DA52">
        <v>0</v>
      </c>
      <c r="DB52">
        <v>0</v>
      </c>
      <c r="DC52">
        <v>0</v>
      </c>
    </row>
    <row r="53" spans="1:107" x14ac:dyDescent="0.35">
      <c r="B53" s="6">
        <v>21</v>
      </c>
      <c r="C53" s="6">
        <v>20</v>
      </c>
      <c r="D53" s="6">
        <v>2</v>
      </c>
      <c r="E53" s="6" t="s">
        <v>108</v>
      </c>
      <c r="F53" s="12"/>
      <c r="G53" s="5">
        <v>1641306047</v>
      </c>
      <c r="H53" s="5">
        <v>73.099999999999994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  <c r="N53">
        <v>30.475196254956629</v>
      </c>
      <c r="O53">
        <v>3.6768053712280098E-2</v>
      </c>
      <c r="P53">
        <v>30.475526357086778</v>
      </c>
      <c r="Q53">
        <v>30.450545651420839</v>
      </c>
      <c r="R53">
        <v>30.500507062909801</v>
      </c>
      <c r="S53">
        <v>3.4252291462344391</v>
      </c>
      <c r="T53">
        <v>9.3625678032438348E-2</v>
      </c>
      <c r="U53">
        <v>3.407506841184571</v>
      </c>
      <c r="V53">
        <v>3.3478919217809562</v>
      </c>
      <c r="W53">
        <v>3.5000127506836449</v>
      </c>
      <c r="X53">
        <v>0.14645006379956069</v>
      </c>
      <c r="Y53">
        <v>1.3687276876087639E-3</v>
      </c>
      <c r="Z53">
        <v>0.14647557080418611</v>
      </c>
      <c r="AA53">
        <v>0.14553940940495119</v>
      </c>
      <c r="AB53">
        <v>0.14738459709485291</v>
      </c>
      <c r="AC53">
        <v>0.17035042075571141</v>
      </c>
      <c r="AD53">
        <v>1.447427477358495E-3</v>
      </c>
      <c r="AE53">
        <v>0.17043135373691609</v>
      </c>
      <c r="AF53">
        <v>0.16933690413997879</v>
      </c>
      <c r="AG53">
        <v>0.17134490258910259</v>
      </c>
      <c r="AH53">
        <v>0.12696751013571389</v>
      </c>
      <c r="AI53">
        <v>1.4425379309595469E-3</v>
      </c>
      <c r="AJ53">
        <v>0.12703326252907329</v>
      </c>
      <c r="AK53">
        <v>0.12591846167273499</v>
      </c>
      <c r="AL53">
        <v>0.12797394643650661</v>
      </c>
      <c r="AM53">
        <v>0.64920258420936772</v>
      </c>
      <c r="AN53">
        <v>1.5978497801784931E-2</v>
      </c>
      <c r="AO53">
        <v>0.64959627336231163</v>
      </c>
      <c r="AP53">
        <v>0.63742739437680362</v>
      </c>
      <c r="AQ53">
        <v>0.66087380467203993</v>
      </c>
      <c r="AR53">
        <v>7.4134215385393469</v>
      </c>
      <c r="AS53">
        <v>3.1805200462163778E-2</v>
      </c>
      <c r="AT53">
        <v>7.40874573731681</v>
      </c>
      <c r="AU53">
        <v>7.4022299415272688</v>
      </c>
      <c r="AV53">
        <v>7.4335282107521081</v>
      </c>
      <c r="AW53">
        <v>7.4134215385393469</v>
      </c>
      <c r="AX53">
        <v>3.1805200462163778E-2</v>
      </c>
      <c r="AY53">
        <v>7.40874573731681</v>
      </c>
      <c r="AZ53">
        <v>7.4022299415272688</v>
      </c>
      <c r="BA53">
        <v>7.4335282107521081</v>
      </c>
      <c r="BB53">
        <v>7.4134215385393469</v>
      </c>
      <c r="BC53">
        <v>3.1805200462163778E-2</v>
      </c>
      <c r="BD53">
        <v>7.40874573731681</v>
      </c>
      <c r="BE53">
        <v>7.4022299415272688</v>
      </c>
      <c r="BF53">
        <v>7.4335282107521081</v>
      </c>
      <c r="BG53">
        <v>289.29165887716482</v>
      </c>
      <c r="BH53">
        <v>8.5334886938210914</v>
      </c>
      <c r="BI53">
        <v>289.16119142999059</v>
      </c>
      <c r="BJ53">
        <v>284.10625519605361</v>
      </c>
      <c r="BK53">
        <v>289.29165887716482</v>
      </c>
      <c r="BL53">
        <v>8.5334886938210914</v>
      </c>
      <c r="BM53">
        <v>289.16119142999059</v>
      </c>
      <c r="BN53">
        <v>284.10625519605361</v>
      </c>
      <c r="BO53">
        <v>294.68893526883392</v>
      </c>
      <c r="BP53">
        <v>294.68893526883392</v>
      </c>
      <c r="BQ53">
        <v>289.29165887716482</v>
      </c>
      <c r="BR53">
        <v>8.5334886938210914</v>
      </c>
      <c r="BS53">
        <v>289.16119142999059</v>
      </c>
      <c r="BT53">
        <v>284.10625519605361</v>
      </c>
      <c r="BU53">
        <v>294.68893526883392</v>
      </c>
      <c r="BV53">
        <v>56</v>
      </c>
      <c r="BW53">
        <v>0.1</v>
      </c>
      <c r="BX53">
        <f t="shared" si="13"/>
        <v>57</v>
      </c>
      <c r="BY53">
        <f t="shared" si="14"/>
        <v>54</v>
      </c>
      <c r="BZ53">
        <f t="shared" si="15"/>
        <v>58</v>
      </c>
      <c r="CA53">
        <v>30.106537542390551</v>
      </c>
      <c r="CB53">
        <v>3.6420465313918689E-2</v>
      </c>
      <c r="CC53">
        <v>30.10795311557877</v>
      </c>
      <c r="CD53">
        <v>30.081188073884</v>
      </c>
      <c r="CE53">
        <v>30.13114948522141</v>
      </c>
      <c r="CF53" t="e">
        <f>NA()</f>
        <v>#N/A</v>
      </c>
      <c r="CG53" t="e">
        <f>NA()</f>
        <v>#N/A</v>
      </c>
      <c r="CH53" t="e">
        <f>NA()</f>
        <v>#N/A</v>
      </c>
      <c r="CI53" t="e">
        <f>NA()</f>
        <v>#N/A</v>
      </c>
      <c r="CJ53" t="e">
        <f>NA()</f>
        <v>#N/A</v>
      </c>
      <c r="CK53" t="e">
        <f>NA()</f>
        <v>#N/A</v>
      </c>
      <c r="CL53" t="e">
        <f>NA()</f>
        <v>#N/A</v>
      </c>
      <c r="CM53" t="e">
        <f>NA()</f>
        <v>#N/A</v>
      </c>
      <c r="CN53" t="e">
        <f>NA()</f>
        <v>#N/A</v>
      </c>
      <c r="CO53" t="e">
        <f>NA()</f>
        <v>#N/A</v>
      </c>
      <c r="CP53" t="e">
        <f>NA()</f>
        <v>#N/A</v>
      </c>
      <c r="CQ53" t="e">
        <f>NA()</f>
        <v>#N/A</v>
      </c>
      <c r="CR53" t="e">
        <f>NA()</f>
        <v>#N/A</v>
      </c>
      <c r="CS53" t="e">
        <f>NA()</f>
        <v>#N/A</v>
      </c>
      <c r="CT53" t="e">
        <f>NA()</f>
        <v>#N/A</v>
      </c>
      <c r="DA53">
        <v>0</v>
      </c>
      <c r="DB53">
        <v>0</v>
      </c>
      <c r="DC53">
        <v>0</v>
      </c>
    </row>
    <row r="54" spans="1:107" x14ac:dyDescent="0.35">
      <c r="B54" s="6">
        <v>22</v>
      </c>
      <c r="C54" s="6">
        <v>10</v>
      </c>
      <c r="D54" s="6">
        <v>30</v>
      </c>
      <c r="E54" s="6" t="s">
        <v>144</v>
      </c>
      <c r="F54" s="12"/>
      <c r="G54" s="5">
        <v>1641306047</v>
      </c>
      <c r="H54" s="5">
        <v>60.1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  <c r="N54">
        <v>186.46524811189391</v>
      </c>
      <c r="O54">
        <v>2.144197671603592</v>
      </c>
      <c r="P54">
        <v>186.84680304431691</v>
      </c>
      <c r="Q54">
        <v>184.23274759952719</v>
      </c>
      <c r="R54">
        <v>188.09137894955299</v>
      </c>
      <c r="S54">
        <v>33.667575902478347</v>
      </c>
      <c r="T54">
        <v>0.18419064566636559</v>
      </c>
      <c r="U54">
        <v>33.650367967666142</v>
      </c>
      <c r="V54">
        <v>33.544088906767882</v>
      </c>
      <c r="W54">
        <v>33.785221089755581</v>
      </c>
      <c r="X54">
        <v>0.1456458795458703</v>
      </c>
      <c r="Y54">
        <v>1.271356700196408E-3</v>
      </c>
      <c r="Z54">
        <v>0.14570674259995939</v>
      </c>
      <c r="AA54">
        <v>0.14481354512060041</v>
      </c>
      <c r="AB54">
        <v>0.14652531851078829</v>
      </c>
      <c r="AC54">
        <v>0.17910080676704249</v>
      </c>
      <c r="AD54">
        <v>1.320740371490675E-3</v>
      </c>
      <c r="AE54">
        <v>0.1791598155941134</v>
      </c>
      <c r="AF54">
        <v>0.1782191316063369</v>
      </c>
      <c r="AG54">
        <v>0.17999422037075691</v>
      </c>
      <c r="AH54">
        <v>0.12323218606826131</v>
      </c>
      <c r="AI54">
        <v>1.3090255657398091E-3</v>
      </c>
      <c r="AJ54">
        <v>0.1232795720122459</v>
      </c>
      <c r="AK54">
        <v>0.1223479331682341</v>
      </c>
      <c r="AL54">
        <v>0.1241478956002668</v>
      </c>
      <c r="AM54">
        <v>0.64678590617203391</v>
      </c>
      <c r="AN54">
        <v>1.524250979915198E-2</v>
      </c>
      <c r="AO54">
        <v>0.64634827868414058</v>
      </c>
      <c r="AP54">
        <v>0.63601801146308234</v>
      </c>
      <c r="AQ54">
        <v>0.65746135437483333</v>
      </c>
      <c r="AR54">
        <v>7.7215257213801767</v>
      </c>
      <c r="AS54">
        <v>8.7607608005633615E-3</v>
      </c>
      <c r="AT54">
        <v>7.7213486600607588</v>
      </c>
      <c r="AU54">
        <v>7.7142428677903228</v>
      </c>
      <c r="AV54">
        <v>7.7271708625665374</v>
      </c>
      <c r="AW54">
        <v>7.7215257213801767</v>
      </c>
      <c r="AX54">
        <v>8.7607608005633615E-3</v>
      </c>
      <c r="AY54">
        <v>7.7213486600607588</v>
      </c>
      <c r="AZ54">
        <v>7.7142428677903228</v>
      </c>
      <c r="BA54">
        <v>7.7271708625665374</v>
      </c>
      <c r="BB54">
        <v>7.7215257213801767</v>
      </c>
      <c r="BC54">
        <v>8.7607608005633615E-3</v>
      </c>
      <c r="BD54">
        <v>7.7213486600607588</v>
      </c>
      <c r="BE54">
        <v>7.7142428677903228</v>
      </c>
      <c r="BF54">
        <v>7.7271708625665374</v>
      </c>
      <c r="BG54">
        <v>657.11306549358301</v>
      </c>
      <c r="BH54">
        <v>8.3150675349750376</v>
      </c>
      <c r="BI54">
        <v>657.03072473437351</v>
      </c>
      <c r="BJ54">
        <v>651.29740706583357</v>
      </c>
      <c r="BK54">
        <v>657.11306549358301</v>
      </c>
      <c r="BL54">
        <v>8.3150675349750376</v>
      </c>
      <c r="BM54">
        <v>657.03072473437351</v>
      </c>
      <c r="BN54">
        <v>651.29740706583357</v>
      </c>
      <c r="BO54">
        <v>662.66331147306869</v>
      </c>
      <c r="BP54">
        <v>662.66331147306869</v>
      </c>
      <c r="BQ54">
        <v>657.11306549358301</v>
      </c>
      <c r="BR54">
        <v>8.3150675349750376</v>
      </c>
      <c r="BS54">
        <v>657.03072473437351</v>
      </c>
      <c r="BT54">
        <v>651.29740706583357</v>
      </c>
      <c r="BU54">
        <v>662.66331147306869</v>
      </c>
      <c r="BV54">
        <v>72</v>
      </c>
      <c r="BW54">
        <v>1.8</v>
      </c>
      <c r="BX54">
        <f t="shared" si="13"/>
        <v>73</v>
      </c>
      <c r="BY54">
        <f t="shared" si="14"/>
        <v>70</v>
      </c>
      <c r="BZ54">
        <f t="shared" si="15"/>
        <v>74</v>
      </c>
      <c r="CA54">
        <v>65.471733821033524</v>
      </c>
      <c r="CB54">
        <v>2.2677352266512898</v>
      </c>
      <c r="CC54">
        <v>65.567176974008021</v>
      </c>
      <c r="CD54">
        <v>63.318020762232322</v>
      </c>
      <c r="CE54">
        <v>67.083863054978366</v>
      </c>
      <c r="CF54" t="e">
        <f>NA()</f>
        <v>#N/A</v>
      </c>
      <c r="CG54" t="e">
        <f>NA()</f>
        <v>#N/A</v>
      </c>
      <c r="CH54" t="e">
        <f>NA()</f>
        <v>#N/A</v>
      </c>
      <c r="CI54" t="e">
        <f>NA()</f>
        <v>#N/A</v>
      </c>
      <c r="CJ54" t="e">
        <f>NA()</f>
        <v>#N/A</v>
      </c>
      <c r="CK54" t="e">
        <f>NA()</f>
        <v>#N/A</v>
      </c>
      <c r="CL54" t="e">
        <f>NA()</f>
        <v>#N/A</v>
      </c>
      <c r="CM54" t="e">
        <f>NA()</f>
        <v>#N/A</v>
      </c>
      <c r="CN54" t="e">
        <f>NA()</f>
        <v>#N/A</v>
      </c>
      <c r="CO54" t="e">
        <f>NA()</f>
        <v>#N/A</v>
      </c>
      <c r="CP54" t="e">
        <f>NA()</f>
        <v>#N/A</v>
      </c>
      <c r="CQ54" t="e">
        <f>NA()</f>
        <v>#N/A</v>
      </c>
      <c r="CR54" t="e">
        <f>NA()</f>
        <v>#N/A</v>
      </c>
      <c r="CS54" t="e">
        <f>NA()</f>
        <v>#N/A</v>
      </c>
      <c r="CT54" t="e">
        <f>NA()</f>
        <v>#N/A</v>
      </c>
      <c r="DA54">
        <v>0</v>
      </c>
      <c r="DB54">
        <v>0</v>
      </c>
      <c r="DC54">
        <v>0</v>
      </c>
    </row>
    <row r="55" spans="1:107" x14ac:dyDescent="0.35">
      <c r="B55" s="6">
        <v>23</v>
      </c>
      <c r="C55" s="6">
        <v>10</v>
      </c>
      <c r="D55" s="6">
        <v>2</v>
      </c>
      <c r="E55" s="6" t="s">
        <v>142</v>
      </c>
      <c r="F55" s="12"/>
      <c r="G55" s="5">
        <v>1641397257</v>
      </c>
      <c r="H55" s="5">
        <v>59.2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  <c r="N55">
        <v>110.49111148341809</v>
      </c>
      <c r="O55">
        <v>1.8020614977682869</v>
      </c>
      <c r="P55">
        <v>110.1871962310947</v>
      </c>
      <c r="Q55">
        <v>109.7161312288484</v>
      </c>
      <c r="R55">
        <v>110.5172986012812</v>
      </c>
      <c r="S55">
        <v>3.8994372807768158</v>
      </c>
      <c r="T55">
        <v>8.7385500796617527E-2</v>
      </c>
      <c r="U55">
        <v>3.8914155336261298</v>
      </c>
      <c r="V55">
        <v>3.841256773477034</v>
      </c>
      <c r="W55">
        <v>3.9508248850275658</v>
      </c>
      <c r="X55">
        <v>0.1636287162959319</v>
      </c>
      <c r="Y55">
        <v>2.009932442900945E-3</v>
      </c>
      <c r="Z55">
        <v>0.16361139504568159</v>
      </c>
      <c r="AA55">
        <v>0.16221845920749181</v>
      </c>
      <c r="AB55">
        <v>0.16486865532618911</v>
      </c>
      <c r="AC55">
        <v>0.19598321011309389</v>
      </c>
      <c r="AD55">
        <v>2.0573132514882268E-3</v>
      </c>
      <c r="AE55">
        <v>0.19594740681900191</v>
      </c>
      <c r="AF55">
        <v>0.19456125468631319</v>
      </c>
      <c r="AG55">
        <v>0.19724989237215981</v>
      </c>
      <c r="AH55">
        <v>0.1443672780443426</v>
      </c>
      <c r="AI55">
        <v>1.9628530779015338E-3</v>
      </c>
      <c r="AJ55">
        <v>0.14433189686889689</v>
      </c>
      <c r="AK55">
        <v>0.14299775380371901</v>
      </c>
      <c r="AL55">
        <v>0.14562985977184209</v>
      </c>
      <c r="AM55">
        <v>0.76722728701956855</v>
      </c>
      <c r="AN55">
        <v>8.3290467169026983E-3</v>
      </c>
      <c r="AO55">
        <v>0.76740724685934514</v>
      </c>
      <c r="AP55">
        <v>0.76251140559483299</v>
      </c>
      <c r="AQ55">
        <v>0.77191579545777866</v>
      </c>
      <c r="AR55">
        <v>8.8767029605790402</v>
      </c>
      <c r="AS55">
        <v>9.5838832743985219E-2</v>
      </c>
      <c r="AT55">
        <v>8.9057069712820045</v>
      </c>
      <c r="AU55">
        <v>8.8994847046446388</v>
      </c>
      <c r="AV55">
        <v>8.9094052195582538</v>
      </c>
      <c r="AW55">
        <v>8.8767029605790402</v>
      </c>
      <c r="AX55">
        <v>9.5838832743985219E-2</v>
      </c>
      <c r="AY55">
        <v>8.9057069712820045</v>
      </c>
      <c r="AZ55">
        <v>8.8994847046446388</v>
      </c>
      <c r="BA55">
        <v>8.9094052195582538</v>
      </c>
      <c r="BB55">
        <v>8.8767029605790402</v>
      </c>
      <c r="BC55">
        <v>9.5838832743985219E-2</v>
      </c>
      <c r="BD55">
        <v>8.9057069712820045</v>
      </c>
      <c r="BE55">
        <v>8.8994847046446388</v>
      </c>
      <c r="BF55">
        <v>8.9094052195582538</v>
      </c>
      <c r="BG55">
        <v>568.45473952258465</v>
      </c>
      <c r="BH55">
        <v>8.5322265550471492</v>
      </c>
      <c r="BI55">
        <v>568.49631988032843</v>
      </c>
      <c r="BJ55">
        <v>562.6006042551885</v>
      </c>
      <c r="BK55">
        <v>568.45473952258465</v>
      </c>
      <c r="BL55">
        <v>8.5322265550471492</v>
      </c>
      <c r="BM55">
        <v>568.49631988032843</v>
      </c>
      <c r="BN55">
        <v>562.6006042551885</v>
      </c>
      <c r="BO55">
        <v>574.20702228041148</v>
      </c>
      <c r="BP55">
        <v>574.20702228041148</v>
      </c>
      <c r="BQ55">
        <v>568.45473952258465</v>
      </c>
      <c r="BR55">
        <v>8.5322265550471492</v>
      </c>
      <c r="BS55">
        <v>568.49631988032843</v>
      </c>
      <c r="BT55">
        <v>562.6006042551885</v>
      </c>
      <c r="BU55">
        <v>574.20702228041148</v>
      </c>
      <c r="BV55">
        <v>41</v>
      </c>
      <c r="BW55">
        <v>0.3</v>
      </c>
      <c r="BX55">
        <f t="shared" si="13"/>
        <v>42</v>
      </c>
      <c r="BY55">
        <f t="shared" si="14"/>
        <v>39</v>
      </c>
      <c r="BZ55">
        <f t="shared" si="15"/>
        <v>43</v>
      </c>
      <c r="CA55">
        <v>30.116975908714519</v>
      </c>
      <c r="CB55">
        <v>0.12746805350180149</v>
      </c>
      <c r="CC55">
        <v>30.115090460311929</v>
      </c>
      <c r="CD55">
        <v>30.054423032000049</v>
      </c>
      <c r="CE55">
        <v>30.181110896505881</v>
      </c>
      <c r="CF55" t="e">
        <f>NA()</f>
        <v>#N/A</v>
      </c>
      <c r="CG55" t="e">
        <f>NA()</f>
        <v>#N/A</v>
      </c>
      <c r="CH55" t="e">
        <f>NA()</f>
        <v>#N/A</v>
      </c>
      <c r="CI55" t="e">
        <f>NA()</f>
        <v>#N/A</v>
      </c>
      <c r="CJ55" t="e">
        <f>NA()</f>
        <v>#N/A</v>
      </c>
      <c r="CK55" t="e">
        <f>NA()</f>
        <v>#N/A</v>
      </c>
      <c r="CL55" t="e">
        <f>NA()</f>
        <v>#N/A</v>
      </c>
      <c r="CM55" t="e">
        <f>NA()</f>
        <v>#N/A</v>
      </c>
      <c r="CN55" t="e">
        <f>NA()</f>
        <v>#N/A</v>
      </c>
      <c r="CO55" t="e">
        <f>NA()</f>
        <v>#N/A</v>
      </c>
      <c r="CP55" t="e">
        <f>NA()</f>
        <v>#N/A</v>
      </c>
      <c r="CQ55" t="e">
        <f>NA()</f>
        <v>#N/A</v>
      </c>
      <c r="CR55" t="e">
        <f>NA()</f>
        <v>#N/A</v>
      </c>
      <c r="CS55" t="e">
        <f>NA()</f>
        <v>#N/A</v>
      </c>
      <c r="CT55" t="e">
        <f>NA()</f>
        <v>#N/A</v>
      </c>
      <c r="DA55">
        <v>0</v>
      </c>
      <c r="DB55">
        <v>0</v>
      </c>
      <c r="DC55">
        <v>0</v>
      </c>
    </row>
    <row r="56" spans="1:107" x14ac:dyDescent="0.35">
      <c r="B56" s="6">
        <v>24</v>
      </c>
      <c r="C56" s="6">
        <v>20</v>
      </c>
      <c r="D56" s="6">
        <v>30</v>
      </c>
      <c r="E56" s="6" t="s">
        <v>108</v>
      </c>
      <c r="F56" s="12"/>
      <c r="G56" s="5">
        <v>1641397257</v>
      </c>
      <c r="H56" s="5">
        <v>47.3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>
        <v>304.71083521914079</v>
      </c>
      <c r="O56">
        <v>4.7601230101620926</v>
      </c>
      <c r="P56">
        <v>304.08591164703091</v>
      </c>
      <c r="Q56">
        <v>303.40786243459661</v>
      </c>
      <c r="R56">
        <v>304.4878342414579</v>
      </c>
      <c r="S56">
        <v>6.4199858323873791</v>
      </c>
      <c r="T56">
        <v>8.3193098528544326E-2</v>
      </c>
      <c r="U56">
        <v>6.4092208848887537</v>
      </c>
      <c r="V56">
        <v>6.3648180464305142</v>
      </c>
      <c r="W56">
        <v>6.4678079634940673</v>
      </c>
      <c r="X56">
        <v>0.14693803855946561</v>
      </c>
      <c r="Y56">
        <v>1.4321832922696621E-3</v>
      </c>
      <c r="Z56">
        <v>0.14695948032267961</v>
      </c>
      <c r="AA56">
        <v>0.1459622649148003</v>
      </c>
      <c r="AB56">
        <v>0.1479453894321448</v>
      </c>
      <c r="AC56">
        <v>0.19928694561353311</v>
      </c>
      <c r="AD56">
        <v>1.579221863924965E-3</v>
      </c>
      <c r="AE56">
        <v>0.19927145849596831</v>
      </c>
      <c r="AF56">
        <v>0.19822449527878219</v>
      </c>
      <c r="AG56">
        <v>0.20040661084375569</v>
      </c>
      <c r="AH56">
        <v>0.13173806891845741</v>
      </c>
      <c r="AI56">
        <v>1.532168654148599E-3</v>
      </c>
      <c r="AJ56">
        <v>0.13174572706007329</v>
      </c>
      <c r="AK56">
        <v>0.1307055477382901</v>
      </c>
      <c r="AL56">
        <v>0.13286052792170661</v>
      </c>
      <c r="AM56">
        <v>0.65798626201498889</v>
      </c>
      <c r="AN56">
        <v>1.498708311321542E-2</v>
      </c>
      <c r="AO56">
        <v>0.65760854198576191</v>
      </c>
      <c r="AP56">
        <v>0.64498000955775536</v>
      </c>
      <c r="AQ56">
        <v>0.67028147825371831</v>
      </c>
      <c r="AR56">
        <v>8.8351401899484419</v>
      </c>
      <c r="AS56">
        <v>3.8592657376367273E-2</v>
      </c>
      <c r="AT56">
        <v>8.8421834480487185</v>
      </c>
      <c r="AU56">
        <v>8.8213437519538651</v>
      </c>
      <c r="AV56">
        <v>8.8591666069837913</v>
      </c>
      <c r="AW56">
        <v>8.8351401899484419</v>
      </c>
      <c r="AX56">
        <v>3.8592657376367273E-2</v>
      </c>
      <c r="AY56">
        <v>8.8421834480487185</v>
      </c>
      <c r="AZ56">
        <v>8.8213437519538651</v>
      </c>
      <c r="BA56">
        <v>8.8591666069837913</v>
      </c>
      <c r="BB56">
        <v>8.8351401899484419</v>
      </c>
      <c r="BC56">
        <v>3.8592657376367273E-2</v>
      </c>
      <c r="BD56">
        <v>8.8421834480487185</v>
      </c>
      <c r="BE56">
        <v>8.8213437519538651</v>
      </c>
      <c r="BF56">
        <v>8.8591666069837913</v>
      </c>
      <c r="BG56">
        <v>1639.381419967573</v>
      </c>
      <c r="BH56">
        <v>18.85780460690787</v>
      </c>
      <c r="BI56">
        <v>1643.577326722648</v>
      </c>
      <c r="BJ56">
        <v>1630.453783103221</v>
      </c>
      <c r="BK56">
        <v>1639.381419967573</v>
      </c>
      <c r="BL56">
        <v>18.85780460690787</v>
      </c>
      <c r="BM56">
        <v>1643.577326722648</v>
      </c>
      <c r="BN56">
        <v>1630.453783103221</v>
      </c>
      <c r="BO56">
        <v>1651.504078088047</v>
      </c>
      <c r="BP56">
        <v>1651.504078088047</v>
      </c>
      <c r="BQ56">
        <v>1639.381419967573</v>
      </c>
      <c r="BR56">
        <v>18.85780460690787</v>
      </c>
      <c r="BS56">
        <v>1643.577326722648</v>
      </c>
      <c r="BT56">
        <v>1630.453783103221</v>
      </c>
      <c r="BU56">
        <v>1651.504078088047</v>
      </c>
      <c r="BV56">
        <v>54</v>
      </c>
      <c r="BW56">
        <v>0.2</v>
      </c>
      <c r="BX56">
        <f t="shared" si="13"/>
        <v>55</v>
      </c>
      <c r="BY56">
        <f t="shared" si="14"/>
        <v>52</v>
      </c>
      <c r="BZ56">
        <f t="shared" si="15"/>
        <v>56</v>
      </c>
      <c r="CA56">
        <v>67.967485381519083</v>
      </c>
      <c r="CB56">
        <v>2.1715318129996408</v>
      </c>
      <c r="CC56">
        <v>67.752097104169536</v>
      </c>
      <c r="CD56">
        <v>66.590047908633778</v>
      </c>
      <c r="CE56">
        <v>68.820914722103907</v>
      </c>
      <c r="CF56" t="e">
        <f>NA()</f>
        <v>#N/A</v>
      </c>
      <c r="CG56" t="e">
        <f>NA()</f>
        <v>#N/A</v>
      </c>
      <c r="CH56" t="e">
        <f>NA()</f>
        <v>#N/A</v>
      </c>
      <c r="CI56" t="e">
        <f>NA()</f>
        <v>#N/A</v>
      </c>
      <c r="CJ56" t="e">
        <f>NA()</f>
        <v>#N/A</v>
      </c>
      <c r="CK56" t="e">
        <f>NA()</f>
        <v>#N/A</v>
      </c>
      <c r="CL56" t="e">
        <f>NA()</f>
        <v>#N/A</v>
      </c>
      <c r="CM56" t="e">
        <f>NA()</f>
        <v>#N/A</v>
      </c>
      <c r="CN56" t="e">
        <f>NA()</f>
        <v>#N/A</v>
      </c>
      <c r="CO56" t="e">
        <f>NA()</f>
        <v>#N/A</v>
      </c>
      <c r="CP56" t="e">
        <f>NA()</f>
        <v>#N/A</v>
      </c>
      <c r="CQ56" t="e">
        <f>NA()</f>
        <v>#N/A</v>
      </c>
      <c r="CR56" t="e">
        <f>NA()</f>
        <v>#N/A</v>
      </c>
      <c r="CS56" t="e">
        <f>NA()</f>
        <v>#N/A</v>
      </c>
      <c r="CT56" t="e">
        <f>NA()</f>
        <v>#N/A</v>
      </c>
      <c r="DA56">
        <v>0</v>
      </c>
      <c r="DB56">
        <v>0</v>
      </c>
      <c r="DC56">
        <v>0</v>
      </c>
    </row>
    <row r="57" spans="1:107" x14ac:dyDescent="0.35">
      <c r="B57" s="6">
        <v>25</v>
      </c>
      <c r="C57" s="6">
        <v>15</v>
      </c>
      <c r="D57" s="6">
        <v>16</v>
      </c>
      <c r="E57" s="6" t="s">
        <v>144</v>
      </c>
      <c r="F57" s="12"/>
      <c r="G57" s="5">
        <v>1641911172</v>
      </c>
      <c r="H57" s="5">
        <v>71.7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>
        <v>34.064819629943408</v>
      </c>
      <c r="O57">
        <v>0.36935763790127379</v>
      </c>
      <c r="P57">
        <v>34.056689004295613</v>
      </c>
      <c r="Q57">
        <v>33.811788865517229</v>
      </c>
      <c r="R57">
        <v>34.258318991466268</v>
      </c>
      <c r="S57">
        <v>4.6499726806037236</v>
      </c>
      <c r="T57">
        <v>0.18294030265970929</v>
      </c>
      <c r="U57">
        <v>4.6257068952230611</v>
      </c>
      <c r="V57">
        <v>4.5103828594436104</v>
      </c>
      <c r="W57">
        <v>4.7704272540267496</v>
      </c>
      <c r="X57">
        <v>0.14927437181901909</v>
      </c>
      <c r="Y57">
        <v>3.0664333735825849E-3</v>
      </c>
      <c r="Z57">
        <v>0.14944686571471011</v>
      </c>
      <c r="AA57">
        <v>0.14837050620692149</v>
      </c>
      <c r="AB57">
        <v>0.15054131527821299</v>
      </c>
      <c r="AC57">
        <v>0.173380151759885</v>
      </c>
      <c r="AD57">
        <v>3.091569038009325E-3</v>
      </c>
      <c r="AE57">
        <v>0.1735790270080721</v>
      </c>
      <c r="AF57">
        <v>0.1724551810172506</v>
      </c>
      <c r="AG57">
        <v>0.17465086403411589</v>
      </c>
      <c r="AH57">
        <v>0.12966486090819671</v>
      </c>
      <c r="AI57">
        <v>3.0928158246645472E-3</v>
      </c>
      <c r="AJ57">
        <v>0.12986435924301459</v>
      </c>
      <c r="AK57">
        <v>0.12874955838337271</v>
      </c>
      <c r="AL57">
        <v>0.1309248898938308</v>
      </c>
      <c r="AM57">
        <v>0.65042090778879846</v>
      </c>
      <c r="AN57">
        <v>2.716816287907442E-2</v>
      </c>
      <c r="AO57">
        <v>0.6517013028489016</v>
      </c>
      <c r="AP57">
        <v>0.63989587021586236</v>
      </c>
      <c r="AQ57">
        <v>0.66351002537157266</v>
      </c>
      <c r="AR57">
        <v>8.6513236442518302</v>
      </c>
      <c r="AS57">
        <v>0.101323811441869</v>
      </c>
      <c r="AT57">
        <v>8.6896257365201688</v>
      </c>
      <c r="AU57">
        <v>8.6137584628578807</v>
      </c>
      <c r="AV57">
        <v>8.7209241218060729</v>
      </c>
      <c r="AW57">
        <v>8.6513236442518302</v>
      </c>
      <c r="AX57">
        <v>0.101323811441869</v>
      </c>
      <c r="AY57">
        <v>8.6896257365201688</v>
      </c>
      <c r="AZ57">
        <v>8.6137584628578807</v>
      </c>
      <c r="BA57">
        <v>8.7209241218060729</v>
      </c>
      <c r="BB57">
        <v>8.6513236442518302</v>
      </c>
      <c r="BC57">
        <v>0.101323811441869</v>
      </c>
      <c r="BD57">
        <v>8.6896257365201688</v>
      </c>
      <c r="BE57">
        <v>8.6137584628578807</v>
      </c>
      <c r="BF57">
        <v>8.7209241218060729</v>
      </c>
      <c r="BG57">
        <v>241.70101534976541</v>
      </c>
      <c r="BH57">
        <v>8.1771913234912148</v>
      </c>
      <c r="BI57">
        <v>241.7405897571914</v>
      </c>
      <c r="BJ57">
        <v>236.29096177665281</v>
      </c>
      <c r="BK57">
        <v>241.70101534976541</v>
      </c>
      <c r="BL57">
        <v>8.1771913234912148</v>
      </c>
      <c r="BM57">
        <v>241.7405897571914</v>
      </c>
      <c r="BN57">
        <v>236.29096177665281</v>
      </c>
      <c r="BO57">
        <v>247.35672767958371</v>
      </c>
      <c r="BP57">
        <v>247.35672767958371</v>
      </c>
      <c r="BQ57">
        <v>241.70101534976541</v>
      </c>
      <c r="BR57">
        <v>8.1771913234912148</v>
      </c>
      <c r="BS57">
        <v>241.7405897571914</v>
      </c>
      <c r="BT57">
        <v>236.29096177665281</v>
      </c>
      <c r="BU57">
        <v>247.35672767958371</v>
      </c>
      <c r="BV57">
        <v>53</v>
      </c>
      <c r="BW57">
        <v>0.4</v>
      </c>
      <c r="BX57">
        <f t="shared" si="13"/>
        <v>54</v>
      </c>
      <c r="BY57">
        <f t="shared" si="14"/>
        <v>51</v>
      </c>
      <c r="BZ57">
        <f t="shared" si="15"/>
        <v>55</v>
      </c>
      <c r="CA57">
        <v>30.11399408479021</v>
      </c>
      <c r="CB57">
        <v>3.4774525310952382E-2</v>
      </c>
      <c r="CC57">
        <v>30.113306124087959</v>
      </c>
      <c r="CD57">
        <v>30.090109754499249</v>
      </c>
      <c r="CE57">
        <v>30.13694857780396</v>
      </c>
      <c r="CF57" t="e">
        <f>NA()</f>
        <v>#N/A</v>
      </c>
      <c r="CG57" t="e">
        <f>NA()</f>
        <v>#N/A</v>
      </c>
      <c r="CH57" t="e">
        <f>NA()</f>
        <v>#N/A</v>
      </c>
      <c r="CI57" t="e">
        <f>NA()</f>
        <v>#N/A</v>
      </c>
      <c r="CJ57" t="e">
        <f>NA()</f>
        <v>#N/A</v>
      </c>
      <c r="CK57" t="e">
        <f>NA()</f>
        <v>#N/A</v>
      </c>
      <c r="CL57" t="e">
        <f>NA()</f>
        <v>#N/A</v>
      </c>
      <c r="CM57" t="e">
        <f>NA()</f>
        <v>#N/A</v>
      </c>
      <c r="CN57" t="e">
        <f>NA()</f>
        <v>#N/A</v>
      </c>
      <c r="CO57" t="e">
        <f>NA()</f>
        <v>#N/A</v>
      </c>
      <c r="CP57" t="e">
        <f>NA()</f>
        <v>#N/A</v>
      </c>
      <c r="CQ57" t="e">
        <f>NA()</f>
        <v>#N/A</v>
      </c>
      <c r="CR57" t="e">
        <f>NA()</f>
        <v>#N/A</v>
      </c>
      <c r="CS57" t="e">
        <f>NA()</f>
        <v>#N/A</v>
      </c>
      <c r="CT57" t="e">
        <f>NA()</f>
        <v>#N/A</v>
      </c>
      <c r="DA57">
        <v>0</v>
      </c>
      <c r="DB57">
        <v>0</v>
      </c>
      <c r="DC57">
        <v>0</v>
      </c>
    </row>
    <row r="58" spans="1:107" x14ac:dyDescent="0.35">
      <c r="B58" s="6">
        <v>26</v>
      </c>
      <c r="C58" s="6">
        <v>20</v>
      </c>
      <c r="D58" s="6">
        <v>2</v>
      </c>
      <c r="E58" s="6" t="s">
        <v>143</v>
      </c>
      <c r="F58" s="12"/>
      <c r="G58" s="5">
        <v>1641911172</v>
      </c>
      <c r="H58" s="5">
        <v>60.5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  <c r="N58">
        <v>115.0086824441801</v>
      </c>
      <c r="O58">
        <v>1.379458183203532</v>
      </c>
      <c r="P58">
        <v>114.8942776750565</v>
      </c>
      <c r="Q58">
        <v>114.2496858637401</v>
      </c>
      <c r="R58">
        <v>115.8930604250814</v>
      </c>
      <c r="S58">
        <v>16.393447466951208</v>
      </c>
      <c r="T58">
        <v>0.29117916950465961</v>
      </c>
      <c r="U58">
        <v>16.387526173391279</v>
      </c>
      <c r="V58">
        <v>16.181135171118211</v>
      </c>
      <c r="W58">
        <v>16.579116227812751</v>
      </c>
      <c r="X58">
        <v>0.14289762525326261</v>
      </c>
      <c r="Y58">
        <v>1.768865721971852E-3</v>
      </c>
      <c r="Z58">
        <v>0.1429887087745278</v>
      </c>
      <c r="AA58">
        <v>0.14174049358980381</v>
      </c>
      <c r="AB58">
        <v>0.14413742856563841</v>
      </c>
      <c r="AC58">
        <v>0.17280593756730389</v>
      </c>
      <c r="AD58">
        <v>1.7885835873715191E-3</v>
      </c>
      <c r="AE58">
        <v>0.17286899153114679</v>
      </c>
      <c r="AF58">
        <v>0.1715981636713923</v>
      </c>
      <c r="AG58">
        <v>0.17407650410736181</v>
      </c>
      <c r="AH58">
        <v>0.12072234901521101</v>
      </c>
      <c r="AI58">
        <v>1.7873656513537569E-3</v>
      </c>
      <c r="AJ58">
        <v>0.120787664232107</v>
      </c>
      <c r="AK58">
        <v>0.1195439715975859</v>
      </c>
      <c r="AL58">
        <v>0.12197708662539911</v>
      </c>
      <c r="AM58">
        <v>0.65657071733546235</v>
      </c>
      <c r="AN58">
        <v>1.4926925356351589E-2</v>
      </c>
      <c r="AO58">
        <v>0.6563488133548766</v>
      </c>
      <c r="AP58">
        <v>0.64585244558294641</v>
      </c>
      <c r="AQ58">
        <v>0.66708364212144355</v>
      </c>
      <c r="AR58">
        <v>8.3847798750881299</v>
      </c>
      <c r="AS58">
        <v>3.2689196156792763E-2</v>
      </c>
      <c r="AT58">
        <v>8.3891613874582269</v>
      </c>
      <c r="AU58">
        <v>8.3757095702988824</v>
      </c>
      <c r="AV58">
        <v>8.4054797029540449</v>
      </c>
      <c r="AW58">
        <v>8.3847798750881299</v>
      </c>
      <c r="AX58">
        <v>3.2689196156792763E-2</v>
      </c>
      <c r="AY58">
        <v>8.3891613874582269</v>
      </c>
      <c r="AZ58">
        <v>8.3757095702988824</v>
      </c>
      <c r="BA58">
        <v>8.4054797029540449</v>
      </c>
      <c r="BB58">
        <v>8.3847798750881299</v>
      </c>
      <c r="BC58">
        <v>3.2689196156792763E-2</v>
      </c>
      <c r="BD58">
        <v>8.3891613874582269</v>
      </c>
      <c r="BE58">
        <v>8.3757095702988824</v>
      </c>
      <c r="BF58">
        <v>8.4054797029540449</v>
      </c>
      <c r="BG58">
        <v>532.79248535858312</v>
      </c>
      <c r="BH58">
        <v>10.65180840653086</v>
      </c>
      <c r="BI58">
        <v>534.30610664376604</v>
      </c>
      <c r="BJ58">
        <v>527.5860612395544</v>
      </c>
      <c r="BK58">
        <v>532.79248535858312</v>
      </c>
      <c r="BL58">
        <v>10.65180840653086</v>
      </c>
      <c r="BM58">
        <v>534.30610664376604</v>
      </c>
      <c r="BN58">
        <v>527.5860612395544</v>
      </c>
      <c r="BO58">
        <v>539.98597461707107</v>
      </c>
      <c r="BP58">
        <v>539.98597461707107</v>
      </c>
      <c r="BQ58">
        <v>532.79248535858312</v>
      </c>
      <c r="BR58">
        <v>10.65180840653086</v>
      </c>
      <c r="BS58">
        <v>534.30610664376604</v>
      </c>
      <c r="BT58">
        <v>527.5860612395544</v>
      </c>
      <c r="BU58">
        <v>539.98597461707107</v>
      </c>
      <c r="BV58">
        <v>51</v>
      </c>
      <c r="BW58">
        <v>1.9</v>
      </c>
      <c r="BX58">
        <f t="shared" si="13"/>
        <v>52</v>
      </c>
      <c r="BY58">
        <f t="shared" si="14"/>
        <v>49</v>
      </c>
      <c r="BZ58">
        <f t="shared" si="15"/>
        <v>53</v>
      </c>
      <c r="CA58">
        <v>30.465658979961258</v>
      </c>
      <c r="CB58">
        <v>0.69765851345411345</v>
      </c>
      <c r="CC58">
        <v>30.159698863186801</v>
      </c>
      <c r="CD58">
        <v>30.090109754612001</v>
      </c>
      <c r="CE58">
        <v>30.679832843615941</v>
      </c>
      <c r="CF58" t="e">
        <f>NA()</f>
        <v>#N/A</v>
      </c>
      <c r="CG58" t="e">
        <f>NA()</f>
        <v>#N/A</v>
      </c>
      <c r="CH58" t="e">
        <f>NA()</f>
        <v>#N/A</v>
      </c>
      <c r="CI58" t="e">
        <f>NA()</f>
        <v>#N/A</v>
      </c>
      <c r="CJ58" t="e">
        <f>NA()</f>
        <v>#N/A</v>
      </c>
      <c r="CK58" t="e">
        <f>NA()</f>
        <v>#N/A</v>
      </c>
      <c r="CL58" t="e">
        <f>NA()</f>
        <v>#N/A</v>
      </c>
      <c r="CM58" t="e">
        <f>NA()</f>
        <v>#N/A</v>
      </c>
      <c r="CN58" t="e">
        <f>NA()</f>
        <v>#N/A</v>
      </c>
      <c r="CO58" t="e">
        <f>NA()</f>
        <v>#N/A</v>
      </c>
      <c r="CP58" t="e">
        <f>NA()</f>
        <v>#N/A</v>
      </c>
      <c r="CQ58" t="e">
        <f>NA()</f>
        <v>#N/A</v>
      </c>
      <c r="CR58" t="e">
        <f>NA()</f>
        <v>#N/A</v>
      </c>
      <c r="CS58" t="e">
        <f>NA()</f>
        <v>#N/A</v>
      </c>
      <c r="CT58" t="e">
        <f>NA()</f>
        <v>#N/A</v>
      </c>
      <c r="DA58">
        <v>0</v>
      </c>
      <c r="DB58">
        <v>0</v>
      </c>
      <c r="DC58">
        <v>0</v>
      </c>
    </row>
    <row r="59" spans="1:107" x14ac:dyDescent="0.35">
      <c r="B59" s="6">
        <v>27</v>
      </c>
      <c r="C59" s="6">
        <v>15</v>
      </c>
      <c r="D59" s="6">
        <v>2</v>
      </c>
      <c r="E59" s="6" t="s">
        <v>140</v>
      </c>
      <c r="F59" s="12"/>
      <c r="G59" s="5">
        <v>1641994829</v>
      </c>
      <c r="H59" s="5">
        <v>70.599999999999994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  <c r="N59">
        <v>44.344768253906452</v>
      </c>
      <c r="O59">
        <v>0.44956179500211768</v>
      </c>
      <c r="P59">
        <v>44.388887950674132</v>
      </c>
      <c r="Q59">
        <v>44.022206842753519</v>
      </c>
      <c r="R59">
        <v>44.609253483189093</v>
      </c>
      <c r="S59">
        <v>4.6877548356179766</v>
      </c>
      <c r="T59">
        <v>0.17506680988903209</v>
      </c>
      <c r="U59">
        <v>4.6577756110345803</v>
      </c>
      <c r="V59">
        <v>4.553346715837912</v>
      </c>
      <c r="W59">
        <v>4.8049627942879596</v>
      </c>
      <c r="X59">
        <v>0.15045635725378351</v>
      </c>
      <c r="Y59">
        <v>1.62964706307921E-3</v>
      </c>
      <c r="Z59">
        <v>0.1504508648993943</v>
      </c>
      <c r="AA59">
        <v>0.14932928022820571</v>
      </c>
      <c r="AB59">
        <v>0.15150235054881209</v>
      </c>
      <c r="AC59">
        <v>0.17552330320267129</v>
      </c>
      <c r="AD59">
        <v>1.7048320782609781E-3</v>
      </c>
      <c r="AE59">
        <v>0.17549657511510389</v>
      </c>
      <c r="AF59">
        <v>0.1744089092650683</v>
      </c>
      <c r="AG59">
        <v>0.17658197968696429</v>
      </c>
      <c r="AH59">
        <v>0.1306687394643386</v>
      </c>
      <c r="AI59">
        <v>1.703388083178101E-3</v>
      </c>
      <c r="AJ59">
        <v>0.1306241423909861</v>
      </c>
      <c r="AK59">
        <v>0.12953873790166509</v>
      </c>
      <c r="AL59">
        <v>0.13175477208537781</v>
      </c>
      <c r="AM59">
        <v>0.64246009281072436</v>
      </c>
      <c r="AN59">
        <v>1.7160301681595599E-2</v>
      </c>
      <c r="AO59">
        <v>0.64278452966541288</v>
      </c>
      <c r="AP59">
        <v>0.63009432748827399</v>
      </c>
      <c r="AQ59">
        <v>0.65542457381475216</v>
      </c>
      <c r="AR59">
        <v>7.6063677545760644</v>
      </c>
      <c r="AS59">
        <v>6.3547990898375151E-2</v>
      </c>
      <c r="AT59">
        <v>7.6106030761708192</v>
      </c>
      <c r="AU59">
        <v>7.5682705281717606</v>
      </c>
      <c r="AV59">
        <v>7.6554884183640954</v>
      </c>
      <c r="AW59">
        <v>7.6063677545760644</v>
      </c>
      <c r="AX59">
        <v>6.3547990898375151E-2</v>
      </c>
      <c r="AY59">
        <v>7.6106030761708192</v>
      </c>
      <c r="AZ59">
        <v>7.5682705281717606</v>
      </c>
      <c r="BA59">
        <v>7.6554884183640954</v>
      </c>
      <c r="BB59">
        <v>7.6063677545760644</v>
      </c>
      <c r="BC59">
        <v>6.3547990898375151E-2</v>
      </c>
      <c r="BD59">
        <v>7.6106030761708192</v>
      </c>
      <c r="BE59">
        <v>7.5682705281717606</v>
      </c>
      <c r="BF59">
        <v>7.6554884183640954</v>
      </c>
      <c r="BG59">
        <v>234.33196491367579</v>
      </c>
      <c r="BH59">
        <v>8.3063924083619014</v>
      </c>
      <c r="BI59">
        <v>234.4552328856619</v>
      </c>
      <c r="BJ59">
        <v>228.69314087372359</v>
      </c>
      <c r="BK59">
        <v>234.33196491367579</v>
      </c>
      <c r="BL59">
        <v>8.3063924083619014</v>
      </c>
      <c r="BM59">
        <v>234.4552328856619</v>
      </c>
      <c r="BN59">
        <v>228.69314087372359</v>
      </c>
      <c r="BO59">
        <v>240.29749672480671</v>
      </c>
      <c r="BP59">
        <v>240.29749672480671</v>
      </c>
      <c r="BQ59">
        <v>234.33196491367579</v>
      </c>
      <c r="BR59">
        <v>8.3063924083619014</v>
      </c>
      <c r="BS59">
        <v>234.4552328856619</v>
      </c>
      <c r="BT59">
        <v>228.69314087372359</v>
      </c>
      <c r="BU59">
        <v>240.29749672480671</v>
      </c>
      <c r="BV59">
        <v>42</v>
      </c>
      <c r="BW59">
        <v>0.9</v>
      </c>
      <c r="BX59">
        <f t="shared" si="13"/>
        <v>43</v>
      </c>
      <c r="BY59">
        <f t="shared" si="14"/>
        <v>40</v>
      </c>
      <c r="BZ59">
        <f t="shared" si="15"/>
        <v>44</v>
      </c>
      <c r="CA59">
        <v>30.10648698620701</v>
      </c>
      <c r="CB59">
        <v>3.5021936751457088E-2</v>
      </c>
      <c r="CC59">
        <v>30.106168779589321</v>
      </c>
      <c r="CD59">
        <v>30.08297241007935</v>
      </c>
      <c r="CE59">
        <v>30.127580813205359</v>
      </c>
      <c r="CF59" t="e">
        <f>NA()</f>
        <v>#N/A</v>
      </c>
      <c r="CG59" t="e">
        <f>NA()</f>
        <v>#N/A</v>
      </c>
      <c r="CH59" t="e">
        <f>NA()</f>
        <v>#N/A</v>
      </c>
      <c r="CI59" t="e">
        <f>NA()</f>
        <v>#N/A</v>
      </c>
      <c r="CJ59" t="e">
        <f>NA()</f>
        <v>#N/A</v>
      </c>
      <c r="CK59" t="e">
        <f>NA()</f>
        <v>#N/A</v>
      </c>
      <c r="CL59" t="e">
        <f>NA()</f>
        <v>#N/A</v>
      </c>
      <c r="CM59" t="e">
        <f>NA()</f>
        <v>#N/A</v>
      </c>
      <c r="CN59" t="e">
        <f>NA()</f>
        <v>#N/A</v>
      </c>
      <c r="CO59" t="e">
        <f>NA()</f>
        <v>#N/A</v>
      </c>
      <c r="CP59" t="e">
        <f>NA()</f>
        <v>#N/A</v>
      </c>
      <c r="CQ59" t="e">
        <f>NA()</f>
        <v>#N/A</v>
      </c>
      <c r="CR59" t="e">
        <f>NA()</f>
        <v>#N/A</v>
      </c>
      <c r="CS59" t="e">
        <f>NA()</f>
        <v>#N/A</v>
      </c>
      <c r="CT59" t="e">
        <f>NA()</f>
        <v>#N/A</v>
      </c>
      <c r="DA59">
        <v>0</v>
      </c>
      <c r="DB59">
        <v>0</v>
      </c>
      <c r="DC59">
        <v>0</v>
      </c>
    </row>
    <row r="60" spans="1:107" x14ac:dyDescent="0.35">
      <c r="B60" s="6">
        <v>28</v>
      </c>
      <c r="C60" s="6">
        <v>10</v>
      </c>
      <c r="D60" s="6">
        <v>2</v>
      </c>
      <c r="E60" s="6" t="s">
        <v>143</v>
      </c>
      <c r="F60" s="12"/>
      <c r="G60" s="5">
        <v>1641994829</v>
      </c>
      <c r="H60" s="5">
        <v>43.8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>
        <v>439.98627138542042</v>
      </c>
      <c r="O60">
        <v>54.397583763052417</v>
      </c>
      <c r="P60">
        <v>452.97313728554269</v>
      </c>
      <c r="Q60">
        <v>447.59958939532748</v>
      </c>
      <c r="R60">
        <v>456.34509896656141</v>
      </c>
      <c r="S60">
        <v>22.249854557557502</v>
      </c>
      <c r="T60">
        <v>0.24919668548389071</v>
      </c>
      <c r="U60">
        <v>22.244179489214929</v>
      </c>
      <c r="V60">
        <v>22.071707311378731</v>
      </c>
      <c r="W60">
        <v>22.420557473832162</v>
      </c>
      <c r="X60">
        <v>0.14128710605404499</v>
      </c>
      <c r="Y60">
        <v>2.5014832151331679E-3</v>
      </c>
      <c r="Z60">
        <v>0.1415595928181041</v>
      </c>
      <c r="AA60">
        <v>0.1393480811272845</v>
      </c>
      <c r="AB60">
        <v>0.14317187079474891</v>
      </c>
      <c r="AC60">
        <v>0.20438187018349779</v>
      </c>
      <c r="AD60">
        <v>6.1598189924530209E-3</v>
      </c>
      <c r="AE60">
        <v>0.20567986838258839</v>
      </c>
      <c r="AF60">
        <v>0.20316534767115779</v>
      </c>
      <c r="AG60">
        <v>0.20749792115272481</v>
      </c>
      <c r="AH60">
        <v>0.12904433617564701</v>
      </c>
      <c r="AI60">
        <v>2.8349081195406509E-3</v>
      </c>
      <c r="AJ60">
        <v>0.1294211524491892</v>
      </c>
      <c r="AK60">
        <v>0.12699482115739341</v>
      </c>
      <c r="AL60">
        <v>0.13123920495825209</v>
      </c>
      <c r="AM60">
        <v>0.64536064093585255</v>
      </c>
      <c r="AN60">
        <v>2.0274906225105201E-2</v>
      </c>
      <c r="AO60">
        <v>0.64513788679274997</v>
      </c>
      <c r="AP60">
        <v>0.62700667717485836</v>
      </c>
      <c r="AQ60">
        <v>0.66384633674221372</v>
      </c>
      <c r="AR60">
        <v>8.1310455410621643</v>
      </c>
      <c r="AS60">
        <v>2.727001301713847E-2</v>
      </c>
      <c r="AT60">
        <v>8.1307219688022094</v>
      </c>
      <c r="AU60">
        <v>8.108126732319251</v>
      </c>
      <c r="AV60">
        <v>8.1576111943111389</v>
      </c>
      <c r="AW60">
        <v>8.1310455410621643</v>
      </c>
      <c r="AX60">
        <v>2.727001301713847E-2</v>
      </c>
      <c r="AY60">
        <v>8.1307219688022094</v>
      </c>
      <c r="AZ60">
        <v>8.108126732319251</v>
      </c>
      <c r="BA60">
        <v>8.1576111943111389</v>
      </c>
      <c r="BB60">
        <v>8.1310455410621643</v>
      </c>
      <c r="BC60">
        <v>2.727001301713847E-2</v>
      </c>
      <c r="BD60">
        <v>8.1307219688022094</v>
      </c>
      <c r="BE60">
        <v>8.108126732319251</v>
      </c>
      <c r="BF60">
        <v>8.1576111943111389</v>
      </c>
      <c r="BG60">
        <v>5490.6414894737181</v>
      </c>
      <c r="BH60">
        <v>1993.6232426328879</v>
      </c>
      <c r="BI60">
        <v>5943.640331778729</v>
      </c>
      <c r="BJ60">
        <v>4510.389620198117</v>
      </c>
      <c r="BK60">
        <v>5490.6414894737181</v>
      </c>
      <c r="BL60">
        <v>1993.6232426328879</v>
      </c>
      <c r="BM60">
        <v>5943.640331778729</v>
      </c>
      <c r="BN60">
        <v>4510.389620198117</v>
      </c>
      <c r="BO60">
        <v>7112.1437520911568</v>
      </c>
      <c r="BP60">
        <v>7112.1437520911568</v>
      </c>
      <c r="BQ60">
        <v>5490.6414894737181</v>
      </c>
      <c r="BR60">
        <v>1993.6232426328879</v>
      </c>
      <c r="BS60">
        <v>5943.640331778729</v>
      </c>
      <c r="BT60">
        <v>4510.389620198117</v>
      </c>
      <c r="BU60">
        <v>7112.1437520911568</v>
      </c>
      <c r="BV60">
        <v>71</v>
      </c>
      <c r="BW60">
        <v>0.3</v>
      </c>
      <c r="BX60">
        <f t="shared" si="13"/>
        <v>72</v>
      </c>
      <c r="BY60">
        <f t="shared" si="14"/>
        <v>69</v>
      </c>
      <c r="BZ60">
        <f t="shared" si="15"/>
        <v>73</v>
      </c>
      <c r="CA60">
        <v>125.7341995438457</v>
      </c>
      <c r="CB60">
        <v>12.53039025180332</v>
      </c>
      <c r="CC60">
        <v>129.35990012632161</v>
      </c>
      <c r="CD60">
        <v>123.71202631401449</v>
      </c>
      <c r="CE60">
        <v>130.85071402688899</v>
      </c>
      <c r="CF60" t="e">
        <f>NA()</f>
        <v>#N/A</v>
      </c>
      <c r="CG60" t="e">
        <f>NA()</f>
        <v>#N/A</v>
      </c>
      <c r="CH60" t="e">
        <f>NA()</f>
        <v>#N/A</v>
      </c>
      <c r="CI60" t="e">
        <f>NA()</f>
        <v>#N/A</v>
      </c>
      <c r="CJ60" t="e">
        <f>NA()</f>
        <v>#N/A</v>
      </c>
      <c r="CK60" t="e">
        <f>NA()</f>
        <v>#N/A</v>
      </c>
      <c r="CL60" t="e">
        <f>NA()</f>
        <v>#N/A</v>
      </c>
      <c r="CM60" t="e">
        <f>NA()</f>
        <v>#N/A</v>
      </c>
      <c r="CN60" t="e">
        <f>NA()</f>
        <v>#N/A</v>
      </c>
      <c r="CO60" t="e">
        <f>NA()</f>
        <v>#N/A</v>
      </c>
      <c r="CP60" t="e">
        <f>NA()</f>
        <v>#N/A</v>
      </c>
      <c r="CQ60" t="e">
        <f>NA()</f>
        <v>#N/A</v>
      </c>
      <c r="CR60" t="e">
        <f>NA()</f>
        <v>#N/A</v>
      </c>
      <c r="CS60" t="e">
        <f>NA()</f>
        <v>#N/A</v>
      </c>
      <c r="CT60" t="e">
        <f>NA()</f>
        <v>#N/A</v>
      </c>
      <c r="DA60">
        <v>0</v>
      </c>
      <c r="DB60">
        <v>0</v>
      </c>
      <c r="DC60">
        <v>0</v>
      </c>
    </row>
    <row r="61" spans="1:107" x14ac:dyDescent="0.35">
      <c r="B61" s="6">
        <v>29</v>
      </c>
      <c r="C61" s="6">
        <v>20</v>
      </c>
      <c r="D61" s="6">
        <v>2</v>
      </c>
      <c r="E61" s="6" t="s">
        <v>140</v>
      </c>
      <c r="F61" s="12"/>
      <c r="G61" s="5">
        <v>1642427474</v>
      </c>
      <c r="H61" s="5">
        <v>69.900000000000006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>
        <v>45.470668598917833</v>
      </c>
      <c r="O61">
        <v>0.53731581643557824</v>
      </c>
      <c r="P61">
        <v>45.428263845579693</v>
      </c>
      <c r="Q61">
        <v>44.992885787465838</v>
      </c>
      <c r="R61">
        <v>45.961780402229643</v>
      </c>
      <c r="S61">
        <v>5.5421645617862234</v>
      </c>
      <c r="T61">
        <v>0.14244457344303041</v>
      </c>
      <c r="U61">
        <v>5.5141747850822327</v>
      </c>
      <c r="V61">
        <v>5.4389366430392627</v>
      </c>
      <c r="W61">
        <v>5.6257985859794104</v>
      </c>
      <c r="X61">
        <v>0.1537203948348094</v>
      </c>
      <c r="Y61">
        <v>2.2122818858481999E-3</v>
      </c>
      <c r="Z61">
        <v>0.1537251686059766</v>
      </c>
      <c r="AA61">
        <v>0.15188450340139231</v>
      </c>
      <c r="AB61">
        <v>0.1555160861042264</v>
      </c>
      <c r="AC61">
        <v>0.17878381336177501</v>
      </c>
      <c r="AD61">
        <v>2.287124259721645E-3</v>
      </c>
      <c r="AE61">
        <v>0.17877087895457339</v>
      </c>
      <c r="AF61">
        <v>0.17691212359181921</v>
      </c>
      <c r="AG61">
        <v>0.18061606675140379</v>
      </c>
      <c r="AH61">
        <v>0.13385664284107709</v>
      </c>
      <c r="AI61">
        <v>2.3016704406084729E-3</v>
      </c>
      <c r="AJ61">
        <v>0.1338848784385584</v>
      </c>
      <c r="AK61">
        <v>0.1319605466946287</v>
      </c>
      <c r="AL61">
        <v>0.1356893634107342</v>
      </c>
      <c r="AM61">
        <v>0.64402002540459324</v>
      </c>
      <c r="AN61">
        <v>1.5157884386310669E-2</v>
      </c>
      <c r="AO61">
        <v>0.64410839581699419</v>
      </c>
      <c r="AP61">
        <v>0.63211712904337869</v>
      </c>
      <c r="AQ61">
        <v>0.65641788464070727</v>
      </c>
      <c r="AR61">
        <v>7.7663795778996612</v>
      </c>
      <c r="AS61">
        <v>6.0146617578198842E-2</v>
      </c>
      <c r="AT61">
        <v>7.7583885758380298</v>
      </c>
      <c r="AU61">
        <v>7.7454289218849004</v>
      </c>
      <c r="AV61">
        <v>7.805230979903107</v>
      </c>
      <c r="AW61">
        <v>7.7663795778996612</v>
      </c>
      <c r="AX61">
        <v>6.0146617578198842E-2</v>
      </c>
      <c r="AY61">
        <v>7.7583885758380298</v>
      </c>
      <c r="AZ61">
        <v>7.7454289218849004</v>
      </c>
      <c r="BA61">
        <v>7.805230979903107</v>
      </c>
      <c r="BB61">
        <v>7.7663795778996612</v>
      </c>
      <c r="BC61">
        <v>6.0146617578198842E-2</v>
      </c>
      <c r="BD61">
        <v>7.7583885758380298</v>
      </c>
      <c r="BE61">
        <v>7.7454289218849004</v>
      </c>
      <c r="BF61">
        <v>7.805230979903107</v>
      </c>
      <c r="BG61">
        <v>336.63994038529933</v>
      </c>
      <c r="BH61">
        <v>8.8497862857387322</v>
      </c>
      <c r="BI61">
        <v>336.35978169657119</v>
      </c>
      <c r="BJ61">
        <v>330.17832844538952</v>
      </c>
      <c r="BK61">
        <v>336.63994038529933</v>
      </c>
      <c r="BL61">
        <v>8.8497862857387322</v>
      </c>
      <c r="BM61">
        <v>336.35978169657119</v>
      </c>
      <c r="BN61">
        <v>330.17832844538952</v>
      </c>
      <c r="BO61">
        <v>342.59879467978942</v>
      </c>
      <c r="BP61">
        <v>342.59879467978942</v>
      </c>
      <c r="BQ61">
        <v>336.63994038529933</v>
      </c>
      <c r="BR61">
        <v>8.8497862857387322</v>
      </c>
      <c r="BS61">
        <v>336.35978169657119</v>
      </c>
      <c r="BT61">
        <v>330.17832844538952</v>
      </c>
      <c r="BU61">
        <v>342.59879467978942</v>
      </c>
      <c r="BV61">
        <v>71</v>
      </c>
      <c r="BW61">
        <v>0.3</v>
      </c>
      <c r="BX61">
        <f t="shared" ref="BX61:BX62" si="16">BV61+1</f>
        <v>72</v>
      </c>
      <c r="BY61">
        <f t="shared" ref="BY61:BY62" si="17">BV61-2</f>
        <v>69</v>
      </c>
      <c r="BZ61">
        <f t="shared" ref="BZ61:BZ62" si="18">BV61+2</f>
        <v>73</v>
      </c>
      <c r="CA61">
        <v>30.116994743365179</v>
      </c>
      <c r="CB61">
        <v>3.3882278848167573E-2</v>
      </c>
      <c r="CC61">
        <v>30.116874796327981</v>
      </c>
      <c r="CD61">
        <v>30.09367842683713</v>
      </c>
      <c r="CE61">
        <v>30.140071165870669</v>
      </c>
      <c r="CF61" t="e">
        <f>NA()</f>
        <v>#N/A</v>
      </c>
      <c r="CG61" t="e">
        <f>NA()</f>
        <v>#N/A</v>
      </c>
      <c r="CH61" t="e">
        <f>NA()</f>
        <v>#N/A</v>
      </c>
      <c r="CI61" t="e">
        <f>NA()</f>
        <v>#N/A</v>
      </c>
      <c r="CJ61" t="e">
        <f>NA()</f>
        <v>#N/A</v>
      </c>
      <c r="CK61" t="e">
        <f>NA()</f>
        <v>#N/A</v>
      </c>
      <c r="CL61" t="e">
        <f>NA()</f>
        <v>#N/A</v>
      </c>
      <c r="CM61" t="e">
        <f>NA()</f>
        <v>#N/A</v>
      </c>
      <c r="CN61" t="e">
        <f>NA()</f>
        <v>#N/A</v>
      </c>
      <c r="CO61" t="e">
        <f>NA()</f>
        <v>#N/A</v>
      </c>
      <c r="CP61" t="e">
        <f>NA()</f>
        <v>#N/A</v>
      </c>
      <c r="CQ61" t="e">
        <f>NA()</f>
        <v>#N/A</v>
      </c>
      <c r="CR61" t="e">
        <f>NA()</f>
        <v>#N/A</v>
      </c>
      <c r="CS61" t="e">
        <f>NA()</f>
        <v>#N/A</v>
      </c>
      <c r="CT61" t="e">
        <f>NA()</f>
        <v>#N/A</v>
      </c>
      <c r="DA61">
        <v>0</v>
      </c>
      <c r="DB61">
        <v>0</v>
      </c>
      <c r="DC61">
        <v>0</v>
      </c>
    </row>
    <row r="62" spans="1:107" x14ac:dyDescent="0.35">
      <c r="B62" s="6">
        <v>30</v>
      </c>
      <c r="C62" s="6">
        <v>20</v>
      </c>
      <c r="D62" s="6">
        <v>16</v>
      </c>
      <c r="E62" s="6" t="s">
        <v>108</v>
      </c>
      <c r="F62" s="12"/>
      <c r="G62" s="5">
        <v>1642427474</v>
      </c>
      <c r="H62" s="5">
        <v>52.3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>
        <v>351.02075147167329</v>
      </c>
      <c r="O62">
        <v>3.6775347299587029</v>
      </c>
      <c r="P62">
        <v>350.8026206950658</v>
      </c>
      <c r="Q62">
        <v>347.55467434390653</v>
      </c>
      <c r="R62">
        <v>353.73563098256062</v>
      </c>
      <c r="S62">
        <v>250.03886268229559</v>
      </c>
      <c r="T62">
        <v>2.0978635113024531</v>
      </c>
      <c r="U62">
        <v>250.4333819721152</v>
      </c>
      <c r="V62">
        <v>249.9480318767479</v>
      </c>
      <c r="W62">
        <v>250.8013517645696</v>
      </c>
      <c r="X62">
        <v>0.14431829917327671</v>
      </c>
      <c r="Y62">
        <v>2.361011537157036E-3</v>
      </c>
      <c r="Z62">
        <v>0.14428214916073909</v>
      </c>
      <c r="AA62">
        <v>0.14268796127454261</v>
      </c>
      <c r="AB62">
        <v>0.145973571214503</v>
      </c>
      <c r="AC62">
        <v>0.14540605540828341</v>
      </c>
      <c r="AD62">
        <v>2.7534918945992912E-3</v>
      </c>
      <c r="AE62">
        <v>0.14517760790559861</v>
      </c>
      <c r="AF62">
        <v>0.143511059693785</v>
      </c>
      <c r="AG62">
        <v>0.14701827307959389</v>
      </c>
      <c r="AH62">
        <v>7.307709426552042E-2</v>
      </c>
      <c r="AI62">
        <v>2.8215238936519062E-3</v>
      </c>
      <c r="AJ62">
        <v>7.2853490909743995E-2</v>
      </c>
      <c r="AK62">
        <v>7.115980780463077E-2</v>
      </c>
      <c r="AL62">
        <v>7.467154325115051E-2</v>
      </c>
      <c r="AM62">
        <v>0.6465746393672831</v>
      </c>
      <c r="AN62">
        <v>1.456033273436578E-2</v>
      </c>
      <c r="AO62">
        <v>0.6468136875516588</v>
      </c>
      <c r="AP62">
        <v>0.63582148723812537</v>
      </c>
      <c r="AQ62">
        <v>0.6579711662175205</v>
      </c>
      <c r="AR62">
        <v>7.744334948468194</v>
      </c>
      <c r="AS62">
        <v>2.409460372110795E-2</v>
      </c>
      <c r="AT62">
        <v>7.7445453745588297</v>
      </c>
      <c r="AU62">
        <v>7.7372899255909111</v>
      </c>
      <c r="AV62">
        <v>7.7619486674050684</v>
      </c>
      <c r="AW62">
        <v>7.744334948468194</v>
      </c>
      <c r="AX62">
        <v>2.409460372110795E-2</v>
      </c>
      <c r="AY62">
        <v>7.7445453745588297</v>
      </c>
      <c r="AZ62">
        <v>7.7372899255909111</v>
      </c>
      <c r="BA62">
        <v>7.7619486674050684</v>
      </c>
      <c r="BB62">
        <v>7.744334948468194</v>
      </c>
      <c r="BC62">
        <v>2.409460372110795E-2</v>
      </c>
      <c r="BD62">
        <v>7.7445453745588297</v>
      </c>
      <c r="BE62">
        <v>7.7372899255909111</v>
      </c>
      <c r="BF62">
        <v>7.7619486674050684</v>
      </c>
      <c r="BG62">
        <v>989.36787807967232</v>
      </c>
      <c r="BH62">
        <v>16.132724583650351</v>
      </c>
      <c r="BI62">
        <v>986.74277017399368</v>
      </c>
      <c r="BJ62">
        <v>980.41741188518336</v>
      </c>
      <c r="BK62">
        <v>989.36787807967232</v>
      </c>
      <c r="BL62">
        <v>16.132724583650351</v>
      </c>
      <c r="BM62">
        <v>986.74277017399368</v>
      </c>
      <c r="BN62">
        <v>980.41741188518336</v>
      </c>
      <c r="BO62">
        <v>993.48749047550098</v>
      </c>
      <c r="BP62">
        <v>993.48749047550098</v>
      </c>
      <c r="BQ62">
        <v>989.36787807967232</v>
      </c>
      <c r="BR62">
        <v>16.132724583650351</v>
      </c>
      <c r="BS62">
        <v>986.74277017399368</v>
      </c>
      <c r="BT62">
        <v>980.41741188518336</v>
      </c>
      <c r="BU62">
        <v>993.48749047550098</v>
      </c>
      <c r="BV62">
        <v>71</v>
      </c>
      <c r="BW62">
        <v>0.3</v>
      </c>
      <c r="BX62">
        <f t="shared" si="16"/>
        <v>72</v>
      </c>
      <c r="BY62">
        <f t="shared" si="17"/>
        <v>69</v>
      </c>
      <c r="BZ62">
        <f t="shared" si="18"/>
        <v>73</v>
      </c>
      <c r="CA62">
        <v>84.187101972277077</v>
      </c>
      <c r="CB62">
        <v>4.1609079050774023</v>
      </c>
      <c r="CC62">
        <v>84.355349999948146</v>
      </c>
      <c r="CD62">
        <v>80.335685341544036</v>
      </c>
      <c r="CE62">
        <v>87.765217658788117</v>
      </c>
      <c r="CF62" t="e">
        <f>NA()</f>
        <v>#N/A</v>
      </c>
      <c r="CG62" t="e">
        <f>NA()</f>
        <v>#N/A</v>
      </c>
      <c r="CH62" t="e">
        <f>NA()</f>
        <v>#N/A</v>
      </c>
      <c r="CI62" t="e">
        <f>NA()</f>
        <v>#N/A</v>
      </c>
      <c r="CJ62" t="e">
        <f>NA()</f>
        <v>#N/A</v>
      </c>
      <c r="CK62" t="e">
        <f>NA()</f>
        <v>#N/A</v>
      </c>
      <c r="CL62" t="e">
        <f>NA()</f>
        <v>#N/A</v>
      </c>
      <c r="CM62" t="e">
        <f>NA()</f>
        <v>#N/A</v>
      </c>
      <c r="CN62" t="e">
        <f>NA()</f>
        <v>#N/A</v>
      </c>
      <c r="CO62" t="e">
        <f>NA()</f>
        <v>#N/A</v>
      </c>
      <c r="CP62" t="e">
        <f>NA()</f>
        <v>#N/A</v>
      </c>
      <c r="CQ62" t="e">
        <f>NA()</f>
        <v>#N/A</v>
      </c>
      <c r="CR62" t="e">
        <f>NA()</f>
        <v>#N/A</v>
      </c>
      <c r="CS62" t="e">
        <f>NA()</f>
        <v>#N/A</v>
      </c>
      <c r="CT62" t="e">
        <f>NA()</f>
        <v>#N/A</v>
      </c>
      <c r="DA62">
        <v>0</v>
      </c>
      <c r="DB62">
        <v>0</v>
      </c>
      <c r="DC62">
        <v>0</v>
      </c>
    </row>
    <row r="63" spans="1:107" s="3" customFormat="1" x14ac:dyDescent="0.35">
      <c r="A63" s="14"/>
      <c r="B63" s="3" t="s">
        <v>102</v>
      </c>
      <c r="C63" s="3" t="s">
        <v>109</v>
      </c>
      <c r="D63" s="3" t="s">
        <v>110</v>
      </c>
      <c r="F63" s="11"/>
      <c r="CZ63" s="9"/>
    </row>
    <row r="64" spans="1:107" s="3" customFormat="1" x14ac:dyDescent="0.35">
      <c r="A64" s="14"/>
      <c r="B64" s="3" t="s">
        <v>106</v>
      </c>
      <c r="C64" s="3" t="s">
        <v>42</v>
      </c>
      <c r="D64" s="3" t="s">
        <v>111</v>
      </c>
      <c r="F64" s="11"/>
      <c r="CZ64" s="9"/>
    </row>
    <row r="65" spans="1:107" x14ac:dyDescent="0.35">
      <c r="B65">
        <v>1</v>
      </c>
      <c r="C65">
        <v>10</v>
      </c>
      <c r="D65" t="s">
        <v>112</v>
      </c>
      <c r="G65">
        <v>1642993277</v>
      </c>
      <c r="H65" t="e">
        <f>NA()</f>
        <v>#N/A</v>
      </c>
      <c r="N65" t="e">
        <f>NA()</f>
        <v>#N/A</v>
      </c>
      <c r="O65" t="e">
        <f>NA()</f>
        <v>#N/A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t="e">
        <f>NA()</f>
        <v>#N/A</v>
      </c>
      <c r="Y65" t="e">
        <f>NA()</f>
        <v>#N/A</v>
      </c>
      <c r="Z65" t="e">
        <f>NA()</f>
        <v>#N/A</v>
      </c>
      <c r="AA65" t="e">
        <f>NA()</f>
        <v>#N/A</v>
      </c>
      <c r="AB65" t="e">
        <f>NA()</f>
        <v>#N/A</v>
      </c>
      <c r="AC65" t="e">
        <f>NA()</f>
        <v>#N/A</v>
      </c>
      <c r="AD65" t="e">
        <f>NA()</f>
        <v>#N/A</v>
      </c>
      <c r="AE65" t="e">
        <f>NA()</f>
        <v>#N/A</v>
      </c>
      <c r="AF65" t="e">
        <f>NA()</f>
        <v>#N/A</v>
      </c>
      <c r="AG65" t="e">
        <f>NA()</f>
        <v>#N/A</v>
      </c>
      <c r="AH65" t="e">
        <f>NA()</f>
        <v>#N/A</v>
      </c>
      <c r="AI65" t="e">
        <f>NA()</f>
        <v>#N/A</v>
      </c>
      <c r="AJ65" t="e">
        <f>NA()</f>
        <v>#N/A</v>
      </c>
      <c r="AK65">
        <v>0.12726843349235301</v>
      </c>
      <c r="AL65">
        <v>0.13047037675583761</v>
      </c>
      <c r="AM65">
        <v>0.64917745363475732</v>
      </c>
      <c r="AN65">
        <v>1.64587471148093E-2</v>
      </c>
      <c r="AO65">
        <v>0.64931505457940086</v>
      </c>
      <c r="AP65">
        <v>0.63727198400602236</v>
      </c>
      <c r="AQ65">
        <v>0.66029738836813834</v>
      </c>
      <c r="AR65">
        <v>7.7983769131791956</v>
      </c>
      <c r="AS65">
        <v>5.4120432755307153E-2</v>
      </c>
      <c r="AT65">
        <v>7.8053345880938423</v>
      </c>
      <c r="AU65">
        <v>7.7797261017348553</v>
      </c>
      <c r="AV65">
        <v>7.836618502356532</v>
      </c>
      <c r="AW65">
        <v>7.7983769131791956</v>
      </c>
      <c r="AX65">
        <v>5.4120432755307153E-2</v>
      </c>
      <c r="AY65">
        <v>7.8053345880938423</v>
      </c>
      <c r="AZ65">
        <v>7.7797261017348553</v>
      </c>
      <c r="BA65">
        <v>7.836618502356532</v>
      </c>
      <c r="BB65">
        <v>7.7983769131791956</v>
      </c>
      <c r="BC65">
        <v>5.4120432755307153E-2</v>
      </c>
      <c r="BD65">
        <v>7.8053345880938423</v>
      </c>
      <c r="BE65">
        <v>7.7797261017348553</v>
      </c>
      <c r="BF65">
        <v>7.836618502356532</v>
      </c>
      <c r="BG65">
        <v>217.23697298748851</v>
      </c>
      <c r="BH65">
        <v>10.22763694019139</v>
      </c>
      <c r="BI65">
        <v>218.27286167830951</v>
      </c>
      <c r="BJ65">
        <v>210.20223251789969</v>
      </c>
      <c r="BK65">
        <v>217.23697298748851</v>
      </c>
      <c r="BL65">
        <v>10.22763694019139</v>
      </c>
      <c r="BM65">
        <v>218.27286167830951</v>
      </c>
      <c r="BN65">
        <v>210.20223251789969</v>
      </c>
      <c r="BO65">
        <v>224.72977569705091</v>
      </c>
      <c r="BP65">
        <v>224.72977569705091</v>
      </c>
      <c r="BQ65">
        <v>217.23697298748851</v>
      </c>
      <c r="BR65">
        <v>10.22763694019139</v>
      </c>
      <c r="BS65">
        <v>218.27286167830951</v>
      </c>
      <c r="BT65">
        <v>210.20223251789969</v>
      </c>
      <c r="BU65">
        <v>224.72977569705091</v>
      </c>
      <c r="CA65">
        <v>30.12442551199161</v>
      </c>
      <c r="CB65">
        <v>3.4894223263964401E-2</v>
      </c>
      <c r="CC65">
        <v>30.124012140793521</v>
      </c>
      <c r="CD65">
        <v>30.102600107218279</v>
      </c>
      <c r="CE65">
        <v>30.148992846401281</v>
      </c>
      <c r="CF65">
        <v>0.18921686930701909</v>
      </c>
      <c r="CG65">
        <v>7.9822356566993432E-3</v>
      </c>
      <c r="CH65">
        <v>0.19065633076616639</v>
      </c>
      <c r="CI65">
        <v>0.1826288859288778</v>
      </c>
      <c r="CJ65">
        <v>0.19270697362213821</v>
      </c>
      <c r="CK65">
        <v>9.9461709867323514E-2</v>
      </c>
      <c r="CL65">
        <v>8.4698514817946567E-3</v>
      </c>
      <c r="CM65">
        <v>0.1007017976370537</v>
      </c>
      <c r="CN65">
        <v>9.2141777017165596E-2</v>
      </c>
      <c r="CO65">
        <v>0.1036402249530429</v>
      </c>
      <c r="CP65">
        <v>0.38399922541747261</v>
      </c>
      <c r="CQ65">
        <v>7.3957112749219326E-3</v>
      </c>
      <c r="CR65">
        <v>0.38470178528704818</v>
      </c>
      <c r="CS65">
        <v>0.37789345901201821</v>
      </c>
      <c r="CT65">
        <v>0.38737145246590798</v>
      </c>
      <c r="DA65">
        <v>0</v>
      </c>
      <c r="DB65">
        <v>0</v>
      </c>
      <c r="DC65">
        <v>0</v>
      </c>
    </row>
    <row r="66" spans="1:107" x14ac:dyDescent="0.35">
      <c r="B66">
        <v>2</v>
      </c>
      <c r="C66">
        <v>15</v>
      </c>
      <c r="D66" t="s">
        <v>112</v>
      </c>
      <c r="G66">
        <v>1647000920</v>
      </c>
      <c r="H66" t="e">
        <f>NA()</f>
        <v>#N/A</v>
      </c>
      <c r="N66" t="e">
        <f>NA()</f>
        <v>#N/A</v>
      </c>
      <c r="O66" t="e">
        <f>NA()</f>
        <v>#N/A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t="e">
        <f>NA()</f>
        <v>#N/A</v>
      </c>
      <c r="Y66" t="e">
        <f>NA()</f>
        <v>#N/A</v>
      </c>
      <c r="Z66" t="e">
        <f>NA()</f>
        <v>#N/A</v>
      </c>
      <c r="AA66" t="e">
        <f>NA()</f>
        <v>#N/A</v>
      </c>
      <c r="AB66" t="e">
        <f>NA()</f>
        <v>#N/A</v>
      </c>
      <c r="AC66" t="e">
        <f>NA()</f>
        <v>#N/A</v>
      </c>
      <c r="AD66" t="e">
        <f>NA()</f>
        <v>#N/A</v>
      </c>
      <c r="AE66" t="e">
        <f>NA()</f>
        <v>#N/A</v>
      </c>
      <c r="AF66" t="e">
        <f>NA()</f>
        <v>#N/A</v>
      </c>
      <c r="AG66" t="e">
        <f>NA()</f>
        <v>#N/A</v>
      </c>
      <c r="AH66" t="e">
        <f>NA()</f>
        <v>#N/A</v>
      </c>
      <c r="AI66" t="e">
        <f>NA()</f>
        <v>#N/A</v>
      </c>
      <c r="AJ66" t="e">
        <f>NA()</f>
        <v>#N/A</v>
      </c>
      <c r="AK66">
        <v>0.1128687340851303</v>
      </c>
      <c r="AL66">
        <v>0.11639403734688809</v>
      </c>
      <c r="AM66">
        <v>0.65138681025497946</v>
      </c>
      <c r="AN66">
        <v>0.2433208213542852</v>
      </c>
      <c r="AO66">
        <v>0.64924104963881957</v>
      </c>
      <c r="AP66">
        <v>0.63463000775547052</v>
      </c>
      <c r="AQ66">
        <v>0.66293196449256653</v>
      </c>
      <c r="AR66">
        <v>4.8541881889355087</v>
      </c>
      <c r="AS66">
        <v>8.7434170516227441E-3</v>
      </c>
      <c r="AT66">
        <v>4.8578602147437664</v>
      </c>
      <c r="AU66">
        <v>4.8438876037030676</v>
      </c>
      <c r="AV66">
        <v>4.86097994915845</v>
      </c>
      <c r="AW66">
        <v>4.8541881889355087</v>
      </c>
      <c r="AX66">
        <v>8.7434170516227441E-3</v>
      </c>
      <c r="AY66">
        <v>4.8578602147437664</v>
      </c>
      <c r="AZ66">
        <v>4.8438876037030676</v>
      </c>
      <c r="BA66">
        <v>4.86097994915845</v>
      </c>
      <c r="BB66">
        <v>4.8541881889355087</v>
      </c>
      <c r="BC66">
        <v>8.7434170516227441E-3</v>
      </c>
      <c r="BD66">
        <v>4.8578602147437664</v>
      </c>
      <c r="BE66">
        <v>4.8438876037030676</v>
      </c>
      <c r="BF66">
        <v>4.86097994915845</v>
      </c>
      <c r="BG66">
        <v>439.6140624195221</v>
      </c>
      <c r="BH66">
        <v>8.7963709192755761</v>
      </c>
      <c r="BI66">
        <v>440.25836533911519</v>
      </c>
      <c r="BJ66">
        <v>434.3235933874646</v>
      </c>
      <c r="BK66">
        <v>439.6140624195221</v>
      </c>
      <c r="BL66">
        <v>8.7963709192755761</v>
      </c>
      <c r="BM66">
        <v>440.25836533911519</v>
      </c>
      <c r="BN66">
        <v>434.3235933874646</v>
      </c>
      <c r="BO66">
        <v>445.67715915856309</v>
      </c>
      <c r="BP66">
        <v>445.67715915856309</v>
      </c>
      <c r="BQ66">
        <v>439.6140624195221</v>
      </c>
      <c r="BR66">
        <v>8.7963709192755761</v>
      </c>
      <c r="BS66">
        <v>440.25836533911519</v>
      </c>
      <c r="BT66">
        <v>434.3235933874646</v>
      </c>
      <c r="BU66">
        <v>445.67715915856309</v>
      </c>
      <c r="CA66">
        <v>42.930746190070998</v>
      </c>
      <c r="CB66">
        <v>1.554780148343698</v>
      </c>
      <c r="CC66">
        <v>42.766926268321129</v>
      </c>
      <c r="CD66">
        <v>42.276679877839541</v>
      </c>
      <c r="CE66">
        <v>43.028331532775702</v>
      </c>
      <c r="CF66">
        <v>0.35949160718809181</v>
      </c>
      <c r="CG66">
        <v>1.5889304032672979E-2</v>
      </c>
      <c r="CH66">
        <v>0.35897033917250082</v>
      </c>
      <c r="CI66">
        <v>0.34679567043993481</v>
      </c>
      <c r="CJ66">
        <v>0.3663247527960472</v>
      </c>
      <c r="CK66">
        <v>0.15425243120865689</v>
      </c>
      <c r="CL66">
        <v>1.621206215420189E-2</v>
      </c>
      <c r="CM66">
        <v>0.15557526172263481</v>
      </c>
      <c r="CN66">
        <v>0.1380761489371089</v>
      </c>
      <c r="CO66">
        <v>0.16332628449520811</v>
      </c>
      <c r="CP66">
        <v>1.129841807480175</v>
      </c>
      <c r="CQ66">
        <v>2.9418511034026332E-2</v>
      </c>
      <c r="CR66">
        <v>1.124718017130139</v>
      </c>
      <c r="CS66">
        <v>1.1162668379923899</v>
      </c>
      <c r="CT66">
        <v>1.131238733848954</v>
      </c>
      <c r="DA66">
        <v>0</v>
      </c>
      <c r="DB66">
        <v>0</v>
      </c>
      <c r="DC66">
        <v>0</v>
      </c>
    </row>
    <row r="67" spans="1:107" x14ac:dyDescent="0.35">
      <c r="B67">
        <v>3</v>
      </c>
      <c r="C67">
        <v>5</v>
      </c>
      <c r="D67" t="s">
        <v>113</v>
      </c>
      <c r="G67">
        <v>1648624286</v>
      </c>
      <c r="H67" t="e">
        <f>NA()</f>
        <v>#N/A</v>
      </c>
      <c r="N67" t="e">
        <f>NA()</f>
        <v>#N/A</v>
      </c>
      <c r="O67" t="e">
        <f>NA()</f>
        <v>#N/A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t="e">
        <f>NA()</f>
        <v>#N/A</v>
      </c>
      <c r="Y67" t="e">
        <f>NA()</f>
        <v>#N/A</v>
      </c>
      <c r="Z67" t="e">
        <f>NA()</f>
        <v>#N/A</v>
      </c>
      <c r="AA67" t="e">
        <f>NA()</f>
        <v>#N/A</v>
      </c>
      <c r="AB67" t="e">
        <f>NA()</f>
        <v>#N/A</v>
      </c>
      <c r="AC67" t="e">
        <f>NA()</f>
        <v>#N/A</v>
      </c>
      <c r="AD67" t="e">
        <f>NA()</f>
        <v>#N/A</v>
      </c>
      <c r="AE67" t="e">
        <f>NA()</f>
        <v>#N/A</v>
      </c>
      <c r="AF67" t="e">
        <f>NA()</f>
        <v>#N/A</v>
      </c>
      <c r="AG67" t="e">
        <f>NA()</f>
        <v>#N/A</v>
      </c>
      <c r="AH67" t="e">
        <f>NA()</f>
        <v>#N/A</v>
      </c>
      <c r="AI67" t="e">
        <f>NA()</f>
        <v>#N/A</v>
      </c>
      <c r="AJ67" t="e">
        <f>NA()</f>
        <v>#N/A</v>
      </c>
      <c r="AK67">
        <v>0.12893272038635231</v>
      </c>
      <c r="AL67">
        <v>0.1310583041865499</v>
      </c>
      <c r="AM67">
        <v>0.65364202908308255</v>
      </c>
      <c r="AN67">
        <v>1.336281984508172E-2</v>
      </c>
      <c r="AO67">
        <v>0.65326198488208054</v>
      </c>
      <c r="AP67">
        <v>0.64342837263835939</v>
      </c>
      <c r="AQ67">
        <v>0.6636037649651606</v>
      </c>
      <c r="AR67">
        <v>7.7607754395346609</v>
      </c>
      <c r="AS67">
        <v>1.3577659354109369E-2</v>
      </c>
      <c r="AT67">
        <v>7.7650540343031418</v>
      </c>
      <c r="AU67">
        <v>7.7582245295817209</v>
      </c>
      <c r="AV67">
        <v>7.7677248225150306</v>
      </c>
      <c r="AW67">
        <v>7.7607754395346609</v>
      </c>
      <c r="AX67">
        <v>1.3577659354109369E-2</v>
      </c>
      <c r="AY67">
        <v>7.7650540343031418</v>
      </c>
      <c r="AZ67">
        <v>7.7582245295817209</v>
      </c>
      <c r="BA67">
        <v>7.7677248225150306</v>
      </c>
      <c r="BB67">
        <v>7.7607754395346609</v>
      </c>
      <c r="BC67">
        <v>1.3577659354109369E-2</v>
      </c>
      <c r="BD67">
        <v>7.7650540343031418</v>
      </c>
      <c r="BE67">
        <v>7.7582245295817209</v>
      </c>
      <c r="BF67">
        <v>7.7677248225150306</v>
      </c>
      <c r="BG67">
        <v>424.27371797909302</v>
      </c>
      <c r="BH67">
        <v>8.0300382456991368</v>
      </c>
      <c r="BI67">
        <v>424.50357131546139</v>
      </c>
      <c r="BJ67">
        <v>419.16289319761648</v>
      </c>
      <c r="BK67">
        <v>424.27371797909302</v>
      </c>
      <c r="BL67">
        <v>8.0300382456991368</v>
      </c>
      <c r="BM67">
        <v>424.50357131546139</v>
      </c>
      <c r="BN67">
        <v>419.16289319761648</v>
      </c>
      <c r="BO67">
        <v>429.51122728449309</v>
      </c>
      <c r="BP67">
        <v>429.51122728449309</v>
      </c>
      <c r="BQ67">
        <v>424.27371797909302</v>
      </c>
      <c r="BR67">
        <v>8.0300382456991368</v>
      </c>
      <c r="BS67">
        <v>424.50357131546139</v>
      </c>
      <c r="BT67">
        <v>419.16289319761648</v>
      </c>
      <c r="BU67">
        <v>429.51122728449309</v>
      </c>
      <c r="CA67">
        <v>30.13305773364165</v>
      </c>
      <c r="CB67">
        <v>3.3721788640432918E-2</v>
      </c>
      <c r="CC67">
        <v>30.13293382138249</v>
      </c>
      <c r="CD67">
        <v>30.10973745180911</v>
      </c>
      <c r="CE67">
        <v>30.15613019107343</v>
      </c>
      <c r="CF67">
        <v>0.19179154704754159</v>
      </c>
      <c r="CG67">
        <v>1.4768530092074089E-3</v>
      </c>
      <c r="CH67">
        <v>0.19169988512845851</v>
      </c>
      <c r="CI67">
        <v>0.1908895323011239</v>
      </c>
      <c r="CJ67">
        <v>0.19278440733772911</v>
      </c>
      <c r="CK67">
        <v>9.479584456166805E-2</v>
      </c>
      <c r="CL67">
        <v>1.6641081807888E-3</v>
      </c>
      <c r="CM67">
        <v>9.4516108967691553E-2</v>
      </c>
      <c r="CN67">
        <v>9.3934906357041076E-2</v>
      </c>
      <c r="CO67">
        <v>9.6000854300540422E-2</v>
      </c>
      <c r="CP67">
        <v>0.47482198697065781</v>
      </c>
      <c r="CQ67">
        <v>1.666949187409105E-3</v>
      </c>
      <c r="CR67">
        <v>0.47490326256563298</v>
      </c>
      <c r="CS67">
        <v>0.47376246274323408</v>
      </c>
      <c r="CT67">
        <v>0.4760908829162479</v>
      </c>
      <c r="DA67">
        <v>0</v>
      </c>
      <c r="DB67">
        <v>0</v>
      </c>
      <c r="DC67">
        <v>0</v>
      </c>
    </row>
    <row r="68" spans="1:107" x14ac:dyDescent="0.35">
      <c r="B68">
        <v>4</v>
      </c>
      <c r="C68">
        <v>10</v>
      </c>
      <c r="D68" t="s">
        <v>113</v>
      </c>
      <c r="G68">
        <v>1649951822</v>
      </c>
      <c r="H68" t="e">
        <f>NA()</f>
        <v>#N/A</v>
      </c>
      <c r="N68" t="e">
        <f>NA()</f>
        <v>#N/A</v>
      </c>
      <c r="O68" t="e">
        <f>NA()</f>
        <v>#N/A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t="e">
        <f>NA()</f>
        <v>#N/A</v>
      </c>
      <c r="Y68" t="e">
        <f>NA()</f>
        <v>#N/A</v>
      </c>
      <c r="Z68" t="e">
        <f>NA()</f>
        <v>#N/A</v>
      </c>
      <c r="AA68" t="e">
        <f>NA()</f>
        <v>#N/A</v>
      </c>
      <c r="AB68" t="e">
        <f>NA()</f>
        <v>#N/A</v>
      </c>
      <c r="AC68" t="e">
        <f>NA()</f>
        <v>#N/A</v>
      </c>
      <c r="AD68" t="e">
        <f>NA()</f>
        <v>#N/A</v>
      </c>
      <c r="AE68" t="e">
        <f>NA()</f>
        <v>#N/A</v>
      </c>
      <c r="AF68" t="e">
        <f>NA()</f>
        <v>#N/A</v>
      </c>
      <c r="AG68" t="e">
        <f>NA()</f>
        <v>#N/A</v>
      </c>
      <c r="AH68" t="e">
        <f>NA()</f>
        <v>#N/A</v>
      </c>
      <c r="AI68" t="e">
        <f>NA()</f>
        <v>#N/A</v>
      </c>
      <c r="AJ68" t="e">
        <f>NA()</f>
        <v>#N/A</v>
      </c>
      <c r="AK68">
        <v>0.11560033534161671</v>
      </c>
      <c r="AL68">
        <v>0.1187276569843454</v>
      </c>
      <c r="AM68">
        <v>0.65451248784878069</v>
      </c>
      <c r="AN68">
        <v>1.306007692141138E-2</v>
      </c>
      <c r="AO68">
        <v>0.65411550857631695</v>
      </c>
      <c r="AP68">
        <v>0.64425887252229175</v>
      </c>
      <c r="AQ68">
        <v>0.66420156049276846</v>
      </c>
      <c r="AR68">
        <v>7.4910807160642667</v>
      </c>
      <c r="AS68">
        <v>4.3868524211321001E-2</v>
      </c>
      <c r="AT68">
        <v>7.4866590075123396</v>
      </c>
      <c r="AU68">
        <v>7.477719932452664</v>
      </c>
      <c r="AV68">
        <v>7.4944324918281211</v>
      </c>
      <c r="AW68">
        <v>7.4910807160642667</v>
      </c>
      <c r="AX68">
        <v>4.3868524211321001E-2</v>
      </c>
      <c r="AY68">
        <v>7.4866590075123396</v>
      </c>
      <c r="AZ68">
        <v>7.477719932452664</v>
      </c>
      <c r="BA68">
        <v>7.4944324918281211</v>
      </c>
      <c r="BB68">
        <v>7.4910807160642667</v>
      </c>
      <c r="BC68">
        <v>4.3868524211321001E-2</v>
      </c>
      <c r="BD68">
        <v>7.4866590075123396</v>
      </c>
      <c r="BE68">
        <v>7.477719932452664</v>
      </c>
      <c r="BF68">
        <v>7.4944324918281211</v>
      </c>
      <c r="BG68">
        <v>1966.3334189995201</v>
      </c>
      <c r="BH68">
        <v>289.92887219516263</v>
      </c>
      <c r="BI68">
        <v>2017.7464897291891</v>
      </c>
      <c r="BJ68">
        <v>1974.6920218842811</v>
      </c>
      <c r="BK68">
        <v>1966.3334189995201</v>
      </c>
      <c r="BL68">
        <v>289.92887219516263</v>
      </c>
      <c r="BM68">
        <v>2017.7464897291891</v>
      </c>
      <c r="BN68">
        <v>1974.6920218842811</v>
      </c>
      <c r="BO68">
        <v>2059.5572652148771</v>
      </c>
      <c r="BP68">
        <v>2059.5572652148771</v>
      </c>
      <c r="BQ68">
        <v>1966.3334189995201</v>
      </c>
      <c r="BR68">
        <v>289.92887219516263</v>
      </c>
      <c r="BS68">
        <v>2017.7464897291891</v>
      </c>
      <c r="BT68">
        <v>1974.6920218842811</v>
      </c>
      <c r="BU68">
        <v>2059.5572652148771</v>
      </c>
      <c r="CA68">
        <v>114.83996745510321</v>
      </c>
      <c r="CB68">
        <v>15.776370079152681</v>
      </c>
      <c r="CC68">
        <v>117.75546240192639</v>
      </c>
      <c r="CD68">
        <v>116.6679088610405</v>
      </c>
      <c r="CE68">
        <v>118.2805036346554</v>
      </c>
      <c r="CF68">
        <v>0.44295688181435161</v>
      </c>
      <c r="CG68">
        <v>4.6787368620719777E-2</v>
      </c>
      <c r="CH68">
        <v>0.45093206297391192</v>
      </c>
      <c r="CI68">
        <v>0.4471792197592348</v>
      </c>
      <c r="CJ68">
        <v>0.45391011704812673</v>
      </c>
      <c r="CK68">
        <v>0.1636574365101866</v>
      </c>
      <c r="CL68">
        <v>1.390228244791133E-2</v>
      </c>
      <c r="CM68">
        <v>0.1662710159899933</v>
      </c>
      <c r="CN68">
        <v>0.16151559655104489</v>
      </c>
      <c r="CO68">
        <v>0.16927967537737279</v>
      </c>
      <c r="CP68">
        <v>1.8437991367083619</v>
      </c>
      <c r="CQ68">
        <v>0.25484524060016822</v>
      </c>
      <c r="CR68">
        <v>1.8903865515054159</v>
      </c>
      <c r="CS68">
        <v>1.885105606622365</v>
      </c>
      <c r="CT68">
        <v>1.895102935587027</v>
      </c>
      <c r="DA68">
        <v>0</v>
      </c>
      <c r="DB68">
        <v>0</v>
      </c>
      <c r="DC68">
        <v>0</v>
      </c>
    </row>
    <row r="69" spans="1:107" x14ac:dyDescent="0.35">
      <c r="B69">
        <v>5</v>
      </c>
      <c r="C69">
        <v>15</v>
      </c>
      <c r="D69" t="s">
        <v>114</v>
      </c>
      <c r="G69">
        <v>1656325821</v>
      </c>
      <c r="H69" t="e">
        <f>NA()</f>
        <v>#N/A</v>
      </c>
      <c r="N69" t="e">
        <f>NA()</f>
        <v>#N/A</v>
      </c>
      <c r="O69" t="e">
        <f>NA()</f>
        <v>#N/A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t="e">
        <f>NA()</f>
        <v>#N/A</v>
      </c>
      <c r="Y69" t="e">
        <f>NA()</f>
        <v>#N/A</v>
      </c>
      <c r="Z69" t="e">
        <f>NA()</f>
        <v>#N/A</v>
      </c>
      <c r="AA69" t="e">
        <f>NA()</f>
        <v>#N/A</v>
      </c>
      <c r="AB69" t="e">
        <f>NA()</f>
        <v>#N/A</v>
      </c>
      <c r="AC69" t="e">
        <f>NA()</f>
        <v>#N/A</v>
      </c>
      <c r="AD69" t="e">
        <f>NA()</f>
        <v>#N/A</v>
      </c>
      <c r="AE69" t="e">
        <f>NA()</f>
        <v>#N/A</v>
      </c>
      <c r="AF69" t="e">
        <f>NA()</f>
        <v>#N/A</v>
      </c>
      <c r="AG69" t="e">
        <f>NA()</f>
        <v>#N/A</v>
      </c>
      <c r="AH69" t="e">
        <f>NA()</f>
        <v>#N/A</v>
      </c>
      <c r="AI69" t="e">
        <f>NA()</f>
        <v>#N/A</v>
      </c>
      <c r="AJ69" t="e">
        <f>NA()</f>
        <v>#N/A</v>
      </c>
      <c r="AK69">
        <v>0.12898699061467769</v>
      </c>
      <c r="AL69">
        <v>0.13121206983689879</v>
      </c>
      <c r="AM69">
        <v>0.65439490458372185</v>
      </c>
      <c r="AN69">
        <v>1.7596564838247938E-2</v>
      </c>
      <c r="AO69">
        <v>0.65488680455339454</v>
      </c>
      <c r="AP69">
        <v>0.6424572633755341</v>
      </c>
      <c r="AQ69">
        <v>0.66690603024426609</v>
      </c>
      <c r="AR69">
        <v>7.6711889851251422</v>
      </c>
      <c r="AS69">
        <v>2.948617653614756E-2</v>
      </c>
      <c r="AT69">
        <v>7.6723189841350106</v>
      </c>
      <c r="AU69">
        <v>7.6612559377290541</v>
      </c>
      <c r="AV69">
        <v>7.6879897151115628</v>
      </c>
      <c r="AW69">
        <v>7.6711889851251422</v>
      </c>
      <c r="AX69">
        <v>2.948617653614756E-2</v>
      </c>
      <c r="AY69">
        <v>7.6723189841350106</v>
      </c>
      <c r="AZ69">
        <v>7.6612559377290541</v>
      </c>
      <c r="BA69">
        <v>7.6879897151115628</v>
      </c>
      <c r="BB69">
        <v>7.6711889851251422</v>
      </c>
      <c r="BC69">
        <v>2.948617653614756E-2</v>
      </c>
      <c r="BD69">
        <v>7.6723189841350106</v>
      </c>
      <c r="BE69">
        <v>7.6612559377290541</v>
      </c>
      <c r="BF69">
        <v>7.6879897151115628</v>
      </c>
      <c r="BG69">
        <v>239.55200880336579</v>
      </c>
      <c r="BH69">
        <v>10.50299684421022</v>
      </c>
      <c r="BI69">
        <v>241.004653371378</v>
      </c>
      <c r="BJ69">
        <v>234.2208846866022</v>
      </c>
      <c r="BK69">
        <v>239.55200880336579</v>
      </c>
      <c r="BL69">
        <v>10.50299684421022</v>
      </c>
      <c r="BM69">
        <v>241.004653371378</v>
      </c>
      <c r="BN69">
        <v>234.2208846866022</v>
      </c>
      <c r="BO69">
        <v>246.61051300330271</v>
      </c>
      <c r="BP69">
        <v>246.61051300330271</v>
      </c>
      <c r="BQ69">
        <v>239.55200880336579</v>
      </c>
      <c r="BR69">
        <v>10.50299684421022</v>
      </c>
      <c r="BS69">
        <v>241.004653371378</v>
      </c>
      <c r="BT69">
        <v>234.2208846866022</v>
      </c>
      <c r="BU69">
        <v>246.61051300330271</v>
      </c>
      <c r="CA69">
        <v>30.108817527434489</v>
      </c>
      <c r="CB69">
        <v>3.5246893427524628E-2</v>
      </c>
      <c r="CC69">
        <v>30.10795311573634</v>
      </c>
      <c r="CD69">
        <v>30.08475674616724</v>
      </c>
      <c r="CE69">
        <v>30.132933821349159</v>
      </c>
      <c r="CF69">
        <v>0.20470424714499011</v>
      </c>
      <c r="CG69">
        <v>6.0479269996522476E-3</v>
      </c>
      <c r="CH69">
        <v>0.20446384327871561</v>
      </c>
      <c r="CI69">
        <v>0.203103800973957</v>
      </c>
      <c r="CJ69">
        <v>0.20569783069955239</v>
      </c>
      <c r="CK69">
        <v>0.1105704508608084</v>
      </c>
      <c r="CL69">
        <v>5.5031285166525371E-3</v>
      </c>
      <c r="CM69">
        <v>0.1101928235612286</v>
      </c>
      <c r="CN69">
        <v>0.1085973299232931</v>
      </c>
      <c r="CO69">
        <v>0.1119296786777749</v>
      </c>
      <c r="CP69">
        <v>0.40717076533755298</v>
      </c>
      <c r="CQ69">
        <v>7.7090858943164326E-3</v>
      </c>
      <c r="CR69">
        <v>0.40687037960949263</v>
      </c>
      <c r="CS69">
        <v>0.40544955813336658</v>
      </c>
      <c r="CT69">
        <v>0.40864235471201799</v>
      </c>
      <c r="DA69">
        <v>0</v>
      </c>
      <c r="DB69">
        <v>0</v>
      </c>
      <c r="DC69">
        <v>0</v>
      </c>
    </row>
    <row r="70" spans="1:107" x14ac:dyDescent="0.35">
      <c r="B70">
        <v>6</v>
      </c>
      <c r="C70">
        <v>15</v>
      </c>
      <c r="D70" t="s">
        <v>113</v>
      </c>
      <c r="G70">
        <v>1657035308</v>
      </c>
      <c r="H70" t="e">
        <f>NA()</f>
        <v>#N/A</v>
      </c>
      <c r="N70" t="e">
        <f>NA()</f>
        <v>#N/A</v>
      </c>
      <c r="O70" t="e">
        <f>NA()</f>
        <v>#N/A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t="e">
        <f>NA()</f>
        <v>#N/A</v>
      </c>
      <c r="Y70" t="e">
        <f>NA()</f>
        <v>#N/A</v>
      </c>
      <c r="Z70" t="e">
        <f>NA()</f>
        <v>#N/A</v>
      </c>
      <c r="AA70" t="e">
        <f>NA()</f>
        <v>#N/A</v>
      </c>
      <c r="AB70" t="e">
        <f>NA()</f>
        <v>#N/A</v>
      </c>
      <c r="AC70" t="e">
        <f>NA()</f>
        <v>#N/A</v>
      </c>
      <c r="AD70" t="e">
        <f>NA()</f>
        <v>#N/A</v>
      </c>
      <c r="AE70" t="e">
        <f>NA()</f>
        <v>#N/A</v>
      </c>
      <c r="AF70" t="e">
        <f>NA()</f>
        <v>#N/A</v>
      </c>
      <c r="AG70" t="e">
        <f>NA()</f>
        <v>#N/A</v>
      </c>
      <c r="AH70" t="e">
        <f>NA()</f>
        <v>#N/A</v>
      </c>
      <c r="AI70" t="e">
        <f>NA()</f>
        <v>#N/A</v>
      </c>
      <c r="AJ70" t="e">
        <f>NA()</f>
        <v>#N/A</v>
      </c>
      <c r="AK70">
        <v>0.11536290310674641</v>
      </c>
      <c r="AL70">
        <v>0.1178344595349215</v>
      </c>
      <c r="AM70">
        <v>0.65164668846661722</v>
      </c>
      <c r="AN70">
        <v>2.175227381858099E-2</v>
      </c>
      <c r="AO70">
        <v>0.65152204644098533</v>
      </c>
      <c r="AP70">
        <v>0.63743150576930108</v>
      </c>
      <c r="AQ70">
        <v>0.66579842283341972</v>
      </c>
      <c r="AR70">
        <v>7.5846284457923607</v>
      </c>
      <c r="AS70">
        <v>7.197116408580416E-2</v>
      </c>
      <c r="AT70">
        <v>7.5911765544537557</v>
      </c>
      <c r="AU70">
        <v>7.5273971324985123</v>
      </c>
      <c r="AV70">
        <v>7.6493985626875354</v>
      </c>
      <c r="AW70">
        <v>7.5846284457923607</v>
      </c>
      <c r="AX70">
        <v>7.197116408580416E-2</v>
      </c>
      <c r="AY70">
        <v>7.5911765544537557</v>
      </c>
      <c r="AZ70">
        <v>7.5273971324985123</v>
      </c>
      <c r="BA70">
        <v>7.6493985626875354</v>
      </c>
      <c r="BB70">
        <v>7.5846284457923607</v>
      </c>
      <c r="BC70">
        <v>7.197116408580416E-2</v>
      </c>
      <c r="BD70">
        <v>7.5911765544537557</v>
      </c>
      <c r="BE70">
        <v>7.5273971324985123</v>
      </c>
      <c r="BF70">
        <v>7.6493985626875354</v>
      </c>
      <c r="BG70">
        <v>363.32083237052927</v>
      </c>
      <c r="BH70">
        <v>77.7009421732172</v>
      </c>
      <c r="BI70">
        <v>384.11752408194752</v>
      </c>
      <c r="BJ70">
        <v>303.34338052523981</v>
      </c>
      <c r="BK70">
        <v>363.32083237052927</v>
      </c>
      <c r="BL70">
        <v>77.7009421732172</v>
      </c>
      <c r="BM70">
        <v>384.11752408194752</v>
      </c>
      <c r="BN70">
        <v>303.34338052523981</v>
      </c>
      <c r="BO70">
        <v>435.67829170216561</v>
      </c>
      <c r="BP70">
        <v>435.67829170216561</v>
      </c>
      <c r="BQ70">
        <v>363.32083237052927</v>
      </c>
      <c r="BR70">
        <v>77.7009421732172</v>
      </c>
      <c r="BS70">
        <v>384.11752408194752</v>
      </c>
      <c r="BT70">
        <v>303.34338052523981</v>
      </c>
      <c r="BU70">
        <v>435.67829170216561</v>
      </c>
      <c r="CA70">
        <v>56.245595938936141</v>
      </c>
      <c r="CB70">
        <v>1.8866195565775761</v>
      </c>
      <c r="CC70">
        <v>55.773846120224732</v>
      </c>
      <c r="CD70">
        <v>54.967326054369643</v>
      </c>
      <c r="CE70">
        <v>57.6884391267414</v>
      </c>
      <c r="CF70">
        <v>0.38624084317159602</v>
      </c>
      <c r="CG70">
        <v>1.829786583772118E-3</v>
      </c>
      <c r="CH70">
        <v>0.3861892355917147</v>
      </c>
      <c r="CI70">
        <v>0.38484809925361252</v>
      </c>
      <c r="CJ70">
        <v>0.3871035853512455</v>
      </c>
      <c r="CK70">
        <v>0.15977049818221831</v>
      </c>
      <c r="CL70">
        <v>1.43574872801087E-3</v>
      </c>
      <c r="CM70">
        <v>0.15960181377239491</v>
      </c>
      <c r="CN70">
        <v>0.15872933412453061</v>
      </c>
      <c r="CO70">
        <v>0.16069218824307571</v>
      </c>
      <c r="CP70">
        <v>1.3004747092271149</v>
      </c>
      <c r="CQ70">
        <v>4.4087182468545436E-3</v>
      </c>
      <c r="CR70">
        <v>1.2997799821559739</v>
      </c>
      <c r="CS70">
        <v>1.2977072486966199</v>
      </c>
      <c r="CT70">
        <v>1.3022079256861441</v>
      </c>
      <c r="DA70">
        <v>0</v>
      </c>
      <c r="DB70">
        <v>0</v>
      </c>
      <c r="DC70">
        <v>0</v>
      </c>
    </row>
    <row r="71" spans="1:107" x14ac:dyDescent="0.35">
      <c r="B71">
        <v>7</v>
      </c>
      <c r="C71">
        <v>5</v>
      </c>
      <c r="D71" t="s">
        <v>112</v>
      </c>
      <c r="G71">
        <v>1658154726</v>
      </c>
      <c r="H71" t="e">
        <f>NA()</f>
        <v>#N/A</v>
      </c>
      <c r="N71" t="e">
        <f>NA()</f>
        <v>#N/A</v>
      </c>
      <c r="O71" t="e">
        <f>NA()</f>
        <v>#N/A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t="e">
        <f>NA()</f>
        <v>#N/A</v>
      </c>
      <c r="Y71" t="e">
        <f>NA()</f>
        <v>#N/A</v>
      </c>
      <c r="Z71" t="e">
        <f>NA()</f>
        <v>#N/A</v>
      </c>
      <c r="AA71" t="e">
        <f>NA()</f>
        <v>#N/A</v>
      </c>
      <c r="AB71" t="e">
        <f>NA()</f>
        <v>#N/A</v>
      </c>
      <c r="AC71" t="e">
        <f>NA()</f>
        <v>#N/A</v>
      </c>
      <c r="AD71" t="e">
        <f>NA()</f>
        <v>#N/A</v>
      </c>
      <c r="AE71" t="e">
        <f>NA()</f>
        <v>#N/A</v>
      </c>
      <c r="AF71" t="e">
        <f>NA()</f>
        <v>#N/A</v>
      </c>
      <c r="AG71" t="e">
        <f>NA()</f>
        <v>#N/A</v>
      </c>
      <c r="AH71" t="e">
        <f>NA()</f>
        <v>#N/A</v>
      </c>
      <c r="AI71" t="e">
        <f>NA()</f>
        <v>#N/A</v>
      </c>
      <c r="AJ71" t="e">
        <f>NA()</f>
        <v>#N/A</v>
      </c>
      <c r="AK71">
        <v>0.1305970072900183</v>
      </c>
      <c r="AL71">
        <v>0.13248742011784739</v>
      </c>
      <c r="AM71">
        <v>0.66025253452503341</v>
      </c>
      <c r="AN71">
        <v>1.305458564681144E-2</v>
      </c>
      <c r="AO71">
        <v>0.66040428440039634</v>
      </c>
      <c r="AP71">
        <v>0.65027958565953381</v>
      </c>
      <c r="AQ71">
        <v>0.66954636240374299</v>
      </c>
      <c r="AR71">
        <v>7.5433790081962506</v>
      </c>
      <c r="AS71">
        <v>2.0228034103754729E-2</v>
      </c>
      <c r="AT71">
        <v>7.5468207727786343</v>
      </c>
      <c r="AU71">
        <v>7.539530791785352</v>
      </c>
      <c r="AV71">
        <v>7.5523235141389033</v>
      </c>
      <c r="AW71">
        <v>7.5433790081962506</v>
      </c>
      <c r="AX71">
        <v>2.0228034103754729E-2</v>
      </c>
      <c r="AY71">
        <v>7.5468207727786343</v>
      </c>
      <c r="AZ71">
        <v>7.539530791785352</v>
      </c>
      <c r="BA71">
        <v>7.5523235141389033</v>
      </c>
      <c r="BB71">
        <v>7.5433790081962506</v>
      </c>
      <c r="BC71">
        <v>2.0228034103754729E-2</v>
      </c>
      <c r="BD71">
        <v>7.5468207727786343</v>
      </c>
      <c r="BE71">
        <v>7.539530791785352</v>
      </c>
      <c r="BF71">
        <v>7.5523235141389033</v>
      </c>
      <c r="BG71">
        <v>356.12439410471598</v>
      </c>
      <c r="BH71">
        <v>9.2253064165826135</v>
      </c>
      <c r="BI71">
        <v>356.09849656471488</v>
      </c>
      <c r="BJ71">
        <v>349.9129323409046</v>
      </c>
      <c r="BK71">
        <v>356.12439410471598</v>
      </c>
      <c r="BL71">
        <v>9.2253064165826135</v>
      </c>
      <c r="BM71">
        <v>356.09849656471488</v>
      </c>
      <c r="BN71">
        <v>349.9129323409046</v>
      </c>
      <c r="BO71">
        <v>362.53279979073881</v>
      </c>
      <c r="BP71">
        <v>362.53279979073881</v>
      </c>
      <c r="BQ71">
        <v>356.12439410471598</v>
      </c>
      <c r="BR71">
        <v>9.2253064165826135</v>
      </c>
      <c r="BS71">
        <v>356.09849656471488</v>
      </c>
      <c r="BT71">
        <v>349.9129323409046</v>
      </c>
      <c r="BU71">
        <v>362.53279979073881</v>
      </c>
      <c r="CA71">
        <v>30.120143105311829</v>
      </c>
      <c r="CB71">
        <v>3.6236191826628607E-2</v>
      </c>
      <c r="CC71">
        <v>30.120443468549869</v>
      </c>
      <c r="CD71">
        <v>30.09724709891546</v>
      </c>
      <c r="CE71">
        <v>30.143639838204191</v>
      </c>
      <c r="CF71">
        <v>0.19869300117327249</v>
      </c>
      <c r="CG71">
        <v>1.920700130560529E-3</v>
      </c>
      <c r="CH71">
        <v>0.1986130953618061</v>
      </c>
      <c r="CI71">
        <v>0.1971544601921115</v>
      </c>
      <c r="CJ71">
        <v>0.20017122387636421</v>
      </c>
      <c r="CK71">
        <v>0.11388456762852819</v>
      </c>
      <c r="CL71">
        <v>1.9198632757116321E-3</v>
      </c>
      <c r="CM71">
        <v>0.11384030937185741</v>
      </c>
      <c r="CN71">
        <v>0.1124451527902567</v>
      </c>
      <c r="CO71">
        <v>0.11574103578712749</v>
      </c>
      <c r="CP71">
        <v>0.37035998831029171</v>
      </c>
      <c r="CQ71">
        <v>2.333732339897789E-3</v>
      </c>
      <c r="CR71">
        <v>0.36982998465036648</v>
      </c>
      <c r="CS71">
        <v>0.36847534263112891</v>
      </c>
      <c r="CT71">
        <v>0.37160961242925999</v>
      </c>
      <c r="DA71">
        <v>0</v>
      </c>
      <c r="DB71">
        <v>0</v>
      </c>
      <c r="DC71">
        <v>0</v>
      </c>
    </row>
    <row r="72" spans="1:107" x14ac:dyDescent="0.35">
      <c r="B72">
        <v>8</v>
      </c>
      <c r="C72">
        <v>10</v>
      </c>
      <c r="D72" t="s">
        <v>114</v>
      </c>
      <c r="G72">
        <v>1658503799</v>
      </c>
      <c r="H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t="e">
        <f>NA()</f>
        <v>#N/A</v>
      </c>
      <c r="Y72" t="e">
        <f>NA()</f>
        <v>#N/A</v>
      </c>
      <c r="Z72" t="e">
        <f>NA()</f>
        <v>#N/A</v>
      </c>
      <c r="AA72" t="e">
        <f>NA()</f>
        <v>#N/A</v>
      </c>
      <c r="AB72" t="e">
        <f>NA()</f>
        <v>#N/A</v>
      </c>
      <c r="AC72" t="e">
        <f>NA()</f>
        <v>#N/A</v>
      </c>
      <c r="AD72" t="e">
        <f>NA()</f>
        <v>#N/A</v>
      </c>
      <c r="AE72" t="e">
        <f>NA()</f>
        <v>#N/A</v>
      </c>
      <c r="AF72" t="e">
        <f>NA()</f>
        <v>#N/A</v>
      </c>
      <c r="AG72" t="e">
        <f>NA()</f>
        <v>#N/A</v>
      </c>
      <c r="AH72" t="e">
        <f>NA()</f>
        <v>#N/A</v>
      </c>
      <c r="AI72" t="e">
        <f>NA()</f>
        <v>#N/A</v>
      </c>
      <c r="AJ72" t="e">
        <f>NA()</f>
        <v>#N/A</v>
      </c>
      <c r="AK72">
        <v>0.13000003480826869</v>
      </c>
      <c r="AL72">
        <v>0.1327519874681253</v>
      </c>
      <c r="AM72">
        <v>0.65989497569046618</v>
      </c>
      <c r="AN72">
        <v>1.530006655116027E-2</v>
      </c>
      <c r="AO72">
        <v>0.65928105376494595</v>
      </c>
      <c r="AP72">
        <v>0.64768530129381441</v>
      </c>
      <c r="AQ72">
        <v>0.67169990647763544</v>
      </c>
      <c r="AR72">
        <v>8.0447320204944344</v>
      </c>
      <c r="AS72">
        <v>2.6082779721304659E-2</v>
      </c>
      <c r="AT72">
        <v>8.0499823546221911</v>
      </c>
      <c r="AU72">
        <v>8.0349332570182863</v>
      </c>
      <c r="AV72">
        <v>8.0591315385807079</v>
      </c>
      <c r="AW72">
        <v>8.0447320204944344</v>
      </c>
      <c r="AX72">
        <v>2.6082779721304659E-2</v>
      </c>
      <c r="AY72">
        <v>8.0499823546221911</v>
      </c>
      <c r="AZ72">
        <v>8.0349332570182863</v>
      </c>
      <c r="BA72">
        <v>8.0591315385807079</v>
      </c>
      <c r="BB72">
        <v>8.0447320204944344</v>
      </c>
      <c r="BC72">
        <v>2.6082779721304659E-2</v>
      </c>
      <c r="BD72">
        <v>8.0499823546221911</v>
      </c>
      <c r="BE72">
        <v>8.0349332570182863</v>
      </c>
      <c r="BF72">
        <v>8.0591315385807079</v>
      </c>
      <c r="BG72">
        <v>1692.3187320384659</v>
      </c>
      <c r="BH72">
        <v>25.141842547295209</v>
      </c>
      <c r="BI72">
        <v>1694.118595950091</v>
      </c>
      <c r="BJ72">
        <v>1674.172205082413</v>
      </c>
      <c r="BK72">
        <v>1692.3187320384659</v>
      </c>
      <c r="BL72">
        <v>25.141842547295209</v>
      </c>
      <c r="BM72">
        <v>1694.118595950091</v>
      </c>
      <c r="BN72">
        <v>1674.172205082413</v>
      </c>
      <c r="BO72">
        <v>1706.360248475155</v>
      </c>
      <c r="BP72">
        <v>1706.360248475155</v>
      </c>
      <c r="BQ72">
        <v>1692.3187320384659</v>
      </c>
      <c r="BR72">
        <v>25.141842547295209</v>
      </c>
      <c r="BS72">
        <v>1694.118595950091</v>
      </c>
      <c r="BT72">
        <v>1674.172205082413</v>
      </c>
      <c r="BU72">
        <v>1706.360248475155</v>
      </c>
      <c r="CA72">
        <v>86.721501212140112</v>
      </c>
      <c r="CB72">
        <v>13.58636517770873</v>
      </c>
      <c r="CC72">
        <v>89.484426214896587</v>
      </c>
      <c r="CD72">
        <v>87.863356185181374</v>
      </c>
      <c r="CE72">
        <v>91.532398863568872</v>
      </c>
      <c r="CF72">
        <v>0.34790702025186548</v>
      </c>
      <c r="CG72">
        <v>0.1370357957312214</v>
      </c>
      <c r="CH72">
        <v>0.31568843721061612</v>
      </c>
      <c r="CI72">
        <v>0.31430228215053913</v>
      </c>
      <c r="CJ72">
        <v>0.31804161441994039</v>
      </c>
      <c r="CK72">
        <v>0.16873512202823851</v>
      </c>
      <c r="CL72">
        <v>0.1403953138454854</v>
      </c>
      <c r="CM72">
        <v>0.13566399974913959</v>
      </c>
      <c r="CN72">
        <v>0.1341643975053301</v>
      </c>
      <c r="CO72">
        <v>0.1383210554642969</v>
      </c>
      <c r="CP72">
        <v>1.2266711845500731</v>
      </c>
      <c r="CQ72">
        <v>5.9053613293916667E-2</v>
      </c>
      <c r="CR72">
        <v>1.2241378678877051</v>
      </c>
      <c r="CS72">
        <v>1.221439356361776</v>
      </c>
      <c r="CT72">
        <v>1.2291292591725671</v>
      </c>
      <c r="DA72">
        <v>0</v>
      </c>
      <c r="DB72">
        <v>0</v>
      </c>
      <c r="DC72">
        <v>0</v>
      </c>
    </row>
    <row r="73" spans="1:107" x14ac:dyDescent="0.35">
      <c r="B73">
        <v>9</v>
      </c>
      <c r="C73">
        <v>5</v>
      </c>
      <c r="D73" t="s">
        <v>114</v>
      </c>
      <c r="G73">
        <v>1659693563</v>
      </c>
      <c r="H73" t="e">
        <f>NA()</f>
        <v>#N/A</v>
      </c>
      <c r="N73" t="e">
        <f>NA()</f>
        <v>#N/A</v>
      </c>
      <c r="O73" t="e">
        <f>NA()</f>
        <v>#N/A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t="e">
        <f>NA()</f>
        <v>#N/A</v>
      </c>
      <c r="Y73" t="e">
        <f>NA()</f>
        <v>#N/A</v>
      </c>
      <c r="Z73" t="e">
        <f>NA()</f>
        <v>#N/A</v>
      </c>
      <c r="AA73" t="e">
        <f>NA()</f>
        <v>#N/A</v>
      </c>
      <c r="AB73" t="e">
        <f>NA()</f>
        <v>#N/A</v>
      </c>
      <c r="AC73" t="e">
        <f>NA()</f>
        <v>#N/A</v>
      </c>
      <c r="AD73" t="e">
        <f>NA()</f>
        <v>#N/A</v>
      </c>
      <c r="AE73" t="e">
        <f>NA()</f>
        <v>#N/A</v>
      </c>
      <c r="AF73" t="e">
        <f>NA()</f>
        <v>#N/A</v>
      </c>
      <c r="AG73" t="e">
        <f>NA()</f>
        <v>#N/A</v>
      </c>
      <c r="AH73" t="e">
        <f>NA()</f>
        <v>#N/A</v>
      </c>
      <c r="AI73" t="e">
        <f>NA()</f>
        <v>#N/A</v>
      </c>
      <c r="AJ73" t="e">
        <f>NA()</f>
        <v>#N/A</v>
      </c>
      <c r="AK73">
        <v>0.1261558938954794</v>
      </c>
      <c r="AL73">
        <v>0.128335747909646</v>
      </c>
      <c r="AM73">
        <v>0.65343928667516216</v>
      </c>
      <c r="AN73">
        <v>1.4345647866458471E-2</v>
      </c>
      <c r="AO73">
        <v>0.6534675541835383</v>
      </c>
      <c r="AP73">
        <v>0.64171392487822421</v>
      </c>
      <c r="AQ73">
        <v>0.66438657286120484</v>
      </c>
      <c r="AR73">
        <v>7.4987064341694998</v>
      </c>
      <c r="AS73">
        <v>6.901336976862885E-3</v>
      </c>
      <c r="AT73">
        <v>7.4984991092003304</v>
      </c>
      <c r="AU73">
        <v>7.4968471358281157</v>
      </c>
      <c r="AV73">
        <v>7.5008274131773529</v>
      </c>
      <c r="AW73">
        <v>7.4987064341694998</v>
      </c>
      <c r="AX73">
        <v>6.901336976862885E-3</v>
      </c>
      <c r="AY73">
        <v>7.4984991092003304</v>
      </c>
      <c r="AZ73">
        <v>7.4968471358281157</v>
      </c>
      <c r="BA73">
        <v>7.5008274131773529</v>
      </c>
      <c r="BB73">
        <v>7.4987064341694998</v>
      </c>
      <c r="BC73">
        <v>6.901336976862885E-3</v>
      </c>
      <c r="BD73">
        <v>7.4984991092003304</v>
      </c>
      <c r="BE73">
        <v>7.4968471358281157</v>
      </c>
      <c r="BF73">
        <v>7.5008274131773529</v>
      </c>
      <c r="BG73">
        <v>318.15096551524698</v>
      </c>
      <c r="BH73">
        <v>9.5434581290528779</v>
      </c>
      <c r="BI73">
        <v>318.63975367027729</v>
      </c>
      <c r="BJ73">
        <v>311.765533373724</v>
      </c>
      <c r="BK73">
        <v>318.15096551524698</v>
      </c>
      <c r="BL73">
        <v>9.5434581290528779</v>
      </c>
      <c r="BM73">
        <v>318.63975367027729</v>
      </c>
      <c r="BN73">
        <v>311.765533373724</v>
      </c>
      <c r="BO73">
        <v>324.67319668487062</v>
      </c>
      <c r="BP73">
        <v>324.67319668487062</v>
      </c>
      <c r="BQ73">
        <v>318.15096551524698</v>
      </c>
      <c r="BR73">
        <v>9.5434581290528779</v>
      </c>
      <c r="BS73">
        <v>318.63975367027729</v>
      </c>
      <c r="BT73">
        <v>311.765533373724</v>
      </c>
      <c r="BU73">
        <v>324.67319668487062</v>
      </c>
      <c r="CA73">
        <v>30.11476729706316</v>
      </c>
      <c r="CB73">
        <v>3.3266759164138238E-2</v>
      </c>
      <c r="CC73">
        <v>30.11509046011378</v>
      </c>
      <c r="CD73">
        <v>30.091894090595389</v>
      </c>
      <c r="CE73">
        <v>30.13650249359495</v>
      </c>
      <c r="CF73">
        <v>0.23784469877855441</v>
      </c>
      <c r="CG73">
        <v>2.1218342984097981E-3</v>
      </c>
      <c r="CH73">
        <v>0.2376721105452162</v>
      </c>
      <c r="CI73">
        <v>0.23596091482516321</v>
      </c>
      <c r="CJ73">
        <v>0.23924419566540089</v>
      </c>
      <c r="CK73">
        <v>0.14058873988111359</v>
      </c>
      <c r="CL73">
        <v>2.213521291881855E-3</v>
      </c>
      <c r="CM73">
        <v>0.140642265144833</v>
      </c>
      <c r="CN73">
        <v>0.13867040742284639</v>
      </c>
      <c r="CO73">
        <v>0.14205588006020259</v>
      </c>
      <c r="CP73">
        <v>0.44678029913358519</v>
      </c>
      <c r="CQ73">
        <v>2.600729333637853E-3</v>
      </c>
      <c r="CR73">
        <v>0.44675243289659228</v>
      </c>
      <c r="CS73">
        <v>0.44528298953598971</v>
      </c>
      <c r="CT73">
        <v>0.44830291176147669</v>
      </c>
      <c r="DA73">
        <v>0</v>
      </c>
      <c r="DB73">
        <v>0</v>
      </c>
      <c r="DC73">
        <v>0</v>
      </c>
    </row>
    <row r="74" spans="1:107" s="3" customFormat="1" x14ac:dyDescent="0.35">
      <c r="A74" s="14"/>
      <c r="B74" s="3" t="s">
        <v>102</v>
      </c>
      <c r="C74" s="3" t="s">
        <v>119</v>
      </c>
      <c r="D74" s="3" t="s">
        <v>120</v>
      </c>
      <c r="E74" s="3" t="s">
        <v>121</v>
      </c>
      <c r="F74" s="11"/>
      <c r="CZ74" s="9"/>
    </row>
    <row r="75" spans="1:107" s="3" customFormat="1" x14ac:dyDescent="0.35">
      <c r="A75" s="14"/>
      <c r="B75" s="3" t="s">
        <v>106</v>
      </c>
      <c r="C75" s="3" t="s">
        <v>122</v>
      </c>
      <c r="D75" s="3" t="s">
        <v>42</v>
      </c>
      <c r="E75" s="3" t="s">
        <v>123</v>
      </c>
      <c r="F75" s="11"/>
      <c r="CZ75" s="9"/>
    </row>
    <row r="76" spans="1:107" x14ac:dyDescent="0.35">
      <c r="B76" s="6">
        <v>1</v>
      </c>
      <c r="C76" s="6">
        <v>0</v>
      </c>
      <c r="D76" s="6">
        <v>120</v>
      </c>
      <c r="E76" s="6">
        <v>6</v>
      </c>
      <c r="G76" s="5">
        <v>1642427474</v>
      </c>
      <c r="H76" s="4">
        <f ca="1">RANDBETWEEN(54,56)</f>
        <v>55</v>
      </c>
      <c r="N76">
        <v>30.500694418183819</v>
      </c>
      <c r="O76">
        <v>3.6001170468054879E-2</v>
      </c>
      <c r="P76">
        <v>30.500507062954568</v>
      </c>
      <c r="Q76">
        <v>30.475526357195999</v>
      </c>
      <c r="R76">
        <v>30.52548776863657</v>
      </c>
      <c r="S76">
        <v>11.75633973445092</v>
      </c>
      <c r="T76">
        <v>0.2081886632826539</v>
      </c>
      <c r="U76">
        <v>11.761407688116609</v>
      </c>
      <c r="V76">
        <v>11.58852440049859</v>
      </c>
      <c r="W76">
        <v>11.91517308582995</v>
      </c>
      <c r="X76">
        <v>0.1502427285365317</v>
      </c>
      <c r="Y76">
        <v>2.0874291200347768E-3</v>
      </c>
      <c r="Z76">
        <v>0.1499850454485416</v>
      </c>
      <c r="AA76">
        <v>0.14860567719010029</v>
      </c>
      <c r="AB76">
        <v>0.15190033221804791</v>
      </c>
      <c r="AC76">
        <v>0.17228091831634801</v>
      </c>
      <c r="AD76">
        <v>2.0932506914945691E-3</v>
      </c>
      <c r="AE76">
        <v>0.17198257776953199</v>
      </c>
      <c r="AF76">
        <v>0.17068461479591401</v>
      </c>
      <c r="AG76">
        <v>0.17395213482909089</v>
      </c>
      <c r="AH76">
        <v>0.12883524503634469</v>
      </c>
      <c r="AI76">
        <v>2.0753524350339381E-3</v>
      </c>
      <c r="AJ76">
        <v>0.12854378377199219</v>
      </c>
      <c r="AK76">
        <v>0.12726843349235301</v>
      </c>
      <c r="AL76">
        <v>0.13047037675583761</v>
      </c>
      <c r="AM76">
        <v>0.64917745363475732</v>
      </c>
      <c r="AN76">
        <v>1.64587471148093E-2</v>
      </c>
      <c r="AO76">
        <v>0.64931505457940086</v>
      </c>
      <c r="AP76">
        <v>0.63727198400602236</v>
      </c>
      <c r="AQ76">
        <v>0.66029738836813834</v>
      </c>
      <c r="AR76">
        <v>7.7983769131791956</v>
      </c>
      <c r="AS76">
        <v>5.4120432755307153E-2</v>
      </c>
      <c r="AT76">
        <v>7.8053345880938423</v>
      </c>
      <c r="AU76">
        <v>7.7797261017348553</v>
      </c>
      <c r="AV76">
        <v>7.836618502356532</v>
      </c>
      <c r="AW76">
        <v>7.7983769131791956</v>
      </c>
      <c r="AX76">
        <v>5.4120432755307153E-2</v>
      </c>
      <c r="AY76">
        <v>7.8053345880938423</v>
      </c>
      <c r="AZ76">
        <v>7.7797261017348553</v>
      </c>
      <c r="BA76">
        <v>7.836618502356532</v>
      </c>
      <c r="BB76">
        <v>7.7983769131791956</v>
      </c>
      <c r="BC76">
        <v>5.4120432755307153E-2</v>
      </c>
      <c r="BD76">
        <v>7.8053345880938423</v>
      </c>
      <c r="BE76">
        <v>7.7797261017348553</v>
      </c>
      <c r="BF76">
        <v>7.836618502356532</v>
      </c>
      <c r="BG76">
        <v>217.23697298748851</v>
      </c>
      <c r="BH76">
        <v>10.22763694019139</v>
      </c>
      <c r="BI76">
        <v>218.27286167830951</v>
      </c>
      <c r="BJ76">
        <v>210.20223251789969</v>
      </c>
      <c r="BK76">
        <v>217.23697298748851</v>
      </c>
      <c r="BL76">
        <v>10.22763694019139</v>
      </c>
      <c r="BM76">
        <v>218.27286167830951</v>
      </c>
      <c r="BN76">
        <v>210.20223251789969</v>
      </c>
      <c r="BO76">
        <v>224.72977569705091</v>
      </c>
      <c r="BP76">
        <v>224.72977569705091</v>
      </c>
      <c r="BQ76">
        <v>217.23697298748851</v>
      </c>
      <c r="BR76">
        <v>10.22763694019139</v>
      </c>
      <c r="BS76">
        <v>218.27286167830951</v>
      </c>
      <c r="BT76">
        <v>210.20223251789969</v>
      </c>
      <c r="BU76">
        <v>224.72977569705091</v>
      </c>
      <c r="CA76">
        <v>30.12442551199161</v>
      </c>
      <c r="CB76">
        <v>3.4894223263964401E-2</v>
      </c>
      <c r="CC76">
        <v>30.124012140793521</v>
      </c>
      <c r="CD76">
        <v>30.102600107218279</v>
      </c>
      <c r="CE76">
        <v>30.148992846401281</v>
      </c>
      <c r="CF76">
        <v>0.18921686930701909</v>
      </c>
      <c r="CG76">
        <v>7.9822356566993432E-3</v>
      </c>
      <c r="CH76">
        <v>0.19065633076616639</v>
      </c>
      <c r="CI76">
        <v>0.1826288859288778</v>
      </c>
      <c r="CJ76">
        <v>0.19270697362213821</v>
      </c>
      <c r="CK76">
        <v>9.9461709867323514E-2</v>
      </c>
      <c r="CL76">
        <v>8.4698514817946567E-3</v>
      </c>
      <c r="CM76">
        <v>0.1007017976370537</v>
      </c>
      <c r="CN76">
        <v>9.2141777017165596E-2</v>
      </c>
      <c r="CO76">
        <v>0.1036402249530429</v>
      </c>
      <c r="CP76">
        <v>0.38399922541747261</v>
      </c>
      <c r="CQ76">
        <v>7.3957112749219326E-3</v>
      </c>
      <c r="CR76">
        <v>0.38470178528704818</v>
      </c>
      <c r="CS76">
        <v>0.37789345901201821</v>
      </c>
      <c r="CT76">
        <v>0.38737145246590798</v>
      </c>
      <c r="DA76">
        <v>0</v>
      </c>
      <c r="DB76">
        <v>0</v>
      </c>
      <c r="DC76">
        <v>0</v>
      </c>
    </row>
    <row r="77" spans="1:107" x14ac:dyDescent="0.35">
      <c r="B77" s="6">
        <v>2</v>
      </c>
      <c r="C77" s="6">
        <v>0</v>
      </c>
      <c r="D77" s="6">
        <v>75</v>
      </c>
      <c r="E77" s="6">
        <v>0</v>
      </c>
      <c r="G77" s="5">
        <v>1642427474</v>
      </c>
      <c r="H77" s="4">
        <f t="shared" ref="H77:H102" ca="1" si="19">RANDBETWEEN(54,56)</f>
        <v>55</v>
      </c>
      <c r="N77">
        <v>77.68467150682207</v>
      </c>
      <c r="O77">
        <v>2.5349851909354331</v>
      </c>
      <c r="P77">
        <v>77.064550044006694</v>
      </c>
      <c r="Q77">
        <v>76.595269492104393</v>
      </c>
      <c r="R77">
        <v>77.941997620008948</v>
      </c>
      <c r="S77">
        <v>71.161183924585728</v>
      </c>
      <c r="T77">
        <v>1.9960487270131131</v>
      </c>
      <c r="U77">
        <v>70.680306581461423</v>
      </c>
      <c r="V77">
        <v>69.350275736690207</v>
      </c>
      <c r="W77">
        <v>73.050927324087894</v>
      </c>
      <c r="X77">
        <v>0.14943550917679849</v>
      </c>
      <c r="Y77">
        <v>4.1126494686183216E-3</v>
      </c>
      <c r="Z77">
        <v>0.14796800202948401</v>
      </c>
      <c r="AA77">
        <v>0.1467333543826041</v>
      </c>
      <c r="AB77">
        <v>0.15112019769511159</v>
      </c>
      <c r="AC77">
        <v>0.1627210517641012</v>
      </c>
      <c r="AD77">
        <v>3.9147751364020386E-3</v>
      </c>
      <c r="AE77">
        <v>0.1613139553909104</v>
      </c>
      <c r="AF77">
        <v>0.16020141571604549</v>
      </c>
      <c r="AG77">
        <v>0.16385108854085631</v>
      </c>
      <c r="AH77">
        <v>0.1153476773016</v>
      </c>
      <c r="AI77">
        <v>3.8206936984331108E-3</v>
      </c>
      <c r="AJ77">
        <v>0.1140084087731094</v>
      </c>
      <c r="AK77">
        <v>0.1128687340851303</v>
      </c>
      <c r="AL77">
        <v>0.11639403734688809</v>
      </c>
      <c r="AM77">
        <v>0.65138681025497946</v>
      </c>
      <c r="AN77">
        <v>0.2433208213542852</v>
      </c>
      <c r="AO77">
        <v>0.64924104963881957</v>
      </c>
      <c r="AP77">
        <v>0.63463000775547052</v>
      </c>
      <c r="AQ77">
        <v>0.66293196449256653</v>
      </c>
      <c r="AR77">
        <v>4.8541881889355087</v>
      </c>
      <c r="AS77">
        <v>8.7434170516227441E-3</v>
      </c>
      <c r="AT77">
        <v>4.8578602147437664</v>
      </c>
      <c r="AU77">
        <v>4.8438876037030676</v>
      </c>
      <c r="AV77">
        <v>4.86097994915845</v>
      </c>
      <c r="AW77">
        <v>4.8541881889355087</v>
      </c>
      <c r="AX77">
        <v>8.7434170516227441E-3</v>
      </c>
      <c r="AY77">
        <v>4.8578602147437664</v>
      </c>
      <c r="AZ77">
        <v>4.8438876037030676</v>
      </c>
      <c r="BA77">
        <v>4.86097994915845</v>
      </c>
      <c r="BB77">
        <v>4.8541881889355087</v>
      </c>
      <c r="BC77">
        <v>8.7434170516227441E-3</v>
      </c>
      <c r="BD77">
        <v>4.8578602147437664</v>
      </c>
      <c r="BE77">
        <v>4.8438876037030676</v>
      </c>
      <c r="BF77">
        <v>4.86097994915845</v>
      </c>
      <c r="BG77">
        <v>439.6140624195221</v>
      </c>
      <c r="BH77">
        <v>8.7963709192755761</v>
      </c>
      <c r="BI77">
        <v>440.25836533911519</v>
      </c>
      <c r="BJ77">
        <v>434.3235933874646</v>
      </c>
      <c r="BK77">
        <v>439.6140624195221</v>
      </c>
      <c r="BL77">
        <v>8.7963709192755761</v>
      </c>
      <c r="BM77">
        <v>440.25836533911519</v>
      </c>
      <c r="BN77">
        <v>434.3235933874646</v>
      </c>
      <c r="BO77">
        <v>445.67715915856309</v>
      </c>
      <c r="BP77">
        <v>445.67715915856309</v>
      </c>
      <c r="BQ77">
        <v>439.6140624195221</v>
      </c>
      <c r="BR77">
        <v>8.7963709192755761</v>
      </c>
      <c r="BS77">
        <v>440.25836533911519</v>
      </c>
      <c r="BT77">
        <v>434.3235933874646</v>
      </c>
      <c r="BU77">
        <v>445.67715915856309</v>
      </c>
      <c r="CA77">
        <v>42.930746190070998</v>
      </c>
      <c r="CB77">
        <v>1.554780148343698</v>
      </c>
      <c r="CC77">
        <v>42.766926268321129</v>
      </c>
      <c r="CD77">
        <v>42.276679877839541</v>
      </c>
      <c r="CE77">
        <v>43.028331532775702</v>
      </c>
      <c r="CF77">
        <v>0.35949160718809181</v>
      </c>
      <c r="CG77">
        <v>1.5889304032672979E-2</v>
      </c>
      <c r="CH77">
        <v>0.35897033917250082</v>
      </c>
      <c r="CI77">
        <v>0.34679567043993481</v>
      </c>
      <c r="CJ77">
        <v>0.3663247527960472</v>
      </c>
      <c r="CK77">
        <v>0.15425243120865689</v>
      </c>
      <c r="CL77">
        <v>1.621206215420189E-2</v>
      </c>
      <c r="CM77">
        <v>0.15557526172263481</v>
      </c>
      <c r="CN77">
        <v>0.1380761489371089</v>
      </c>
      <c r="CO77">
        <v>0.16332628449520811</v>
      </c>
      <c r="CP77">
        <v>1.129841807480175</v>
      </c>
      <c r="CQ77">
        <v>2.9418511034026332E-2</v>
      </c>
      <c r="CR77">
        <v>1.124718017130139</v>
      </c>
      <c r="CS77">
        <v>1.1162668379923899</v>
      </c>
      <c r="CT77">
        <v>1.131238733848954</v>
      </c>
      <c r="DA77">
        <v>0</v>
      </c>
      <c r="DB77">
        <v>0</v>
      </c>
      <c r="DC77">
        <v>0</v>
      </c>
    </row>
    <row r="78" spans="1:107" x14ac:dyDescent="0.35">
      <c r="B78" s="6">
        <v>3</v>
      </c>
      <c r="C78" s="6" t="s">
        <v>124</v>
      </c>
      <c r="D78" s="6">
        <v>30</v>
      </c>
      <c r="E78" s="6">
        <v>6</v>
      </c>
      <c r="G78" s="5">
        <v>1642427474</v>
      </c>
      <c r="H78" s="4">
        <f t="shared" ca="1" si="19"/>
        <v>54</v>
      </c>
      <c r="N78">
        <v>89.579735577951169</v>
      </c>
      <c r="O78">
        <v>0.48657074253796778</v>
      </c>
      <c r="P78">
        <v>89.567397878921895</v>
      </c>
      <c r="Q78">
        <v>89.205177496162321</v>
      </c>
      <c r="R78">
        <v>90.018835106146923</v>
      </c>
      <c r="S78">
        <v>10.42058988103693</v>
      </c>
      <c r="T78">
        <v>0.14279901408705539</v>
      </c>
      <c r="U78">
        <v>10.41164353069769</v>
      </c>
      <c r="V78">
        <v>10.319754317763209</v>
      </c>
      <c r="W78">
        <v>10.506616274347049</v>
      </c>
      <c r="X78">
        <v>0.15078888801599921</v>
      </c>
      <c r="Y78">
        <v>1.6118854565328189E-3</v>
      </c>
      <c r="Z78">
        <v>0.1507629187042891</v>
      </c>
      <c r="AA78">
        <v>0.14972726187201019</v>
      </c>
      <c r="AB78">
        <v>0.15185510702371549</v>
      </c>
      <c r="AC78">
        <v>0.1794366892345502</v>
      </c>
      <c r="AD78">
        <v>1.638927239835067E-3</v>
      </c>
      <c r="AE78">
        <v>0.17939498659680711</v>
      </c>
      <c r="AF78">
        <v>0.17833445583884669</v>
      </c>
      <c r="AG78">
        <v>0.18050752628097219</v>
      </c>
      <c r="AH78">
        <v>0.13001640632716471</v>
      </c>
      <c r="AI78">
        <v>1.594612711488334E-3</v>
      </c>
      <c r="AJ78">
        <v>0.13000907983950211</v>
      </c>
      <c r="AK78">
        <v>0.12893272038635231</v>
      </c>
      <c r="AL78">
        <v>0.1310583041865499</v>
      </c>
      <c r="AM78">
        <v>0.65364202908308255</v>
      </c>
      <c r="AN78">
        <v>1.336281984508172E-2</v>
      </c>
      <c r="AO78">
        <v>0.65326198488208054</v>
      </c>
      <c r="AP78">
        <v>0.64342837263835939</v>
      </c>
      <c r="AQ78">
        <v>0.6636037649651606</v>
      </c>
      <c r="AR78">
        <v>7.7607754395346609</v>
      </c>
      <c r="AS78">
        <v>1.3577659354109369E-2</v>
      </c>
      <c r="AT78">
        <v>7.7650540343031418</v>
      </c>
      <c r="AU78">
        <v>7.7582245295817209</v>
      </c>
      <c r="AV78">
        <v>7.7677248225150306</v>
      </c>
      <c r="AW78">
        <v>7.7607754395346609</v>
      </c>
      <c r="AX78">
        <v>1.3577659354109369E-2</v>
      </c>
      <c r="AY78">
        <v>7.7650540343031418</v>
      </c>
      <c r="AZ78">
        <v>7.7582245295817209</v>
      </c>
      <c r="BA78">
        <v>7.7677248225150306</v>
      </c>
      <c r="BB78">
        <v>7.7607754395346609</v>
      </c>
      <c r="BC78">
        <v>1.3577659354109369E-2</v>
      </c>
      <c r="BD78">
        <v>7.7650540343031418</v>
      </c>
      <c r="BE78">
        <v>7.7582245295817209</v>
      </c>
      <c r="BF78">
        <v>7.7677248225150306</v>
      </c>
      <c r="BG78">
        <v>424.27371797909302</v>
      </c>
      <c r="BH78">
        <v>8.0300382456991368</v>
      </c>
      <c r="BI78">
        <v>424.50357131546139</v>
      </c>
      <c r="BJ78">
        <v>419.16289319761648</v>
      </c>
      <c r="BK78">
        <v>424.27371797909302</v>
      </c>
      <c r="BL78">
        <v>8.0300382456991368</v>
      </c>
      <c r="BM78">
        <v>424.50357131546139</v>
      </c>
      <c r="BN78">
        <v>419.16289319761648</v>
      </c>
      <c r="BO78">
        <v>429.51122728449309</v>
      </c>
      <c r="BP78">
        <v>429.51122728449309</v>
      </c>
      <c r="BQ78">
        <v>424.27371797909302</v>
      </c>
      <c r="BR78">
        <v>8.0300382456991368</v>
      </c>
      <c r="BS78">
        <v>424.50357131546139</v>
      </c>
      <c r="BT78">
        <v>419.16289319761648</v>
      </c>
      <c r="BU78">
        <v>429.51122728449309</v>
      </c>
      <c r="CA78">
        <v>30.13305773364165</v>
      </c>
      <c r="CB78">
        <v>3.3721788640432918E-2</v>
      </c>
      <c r="CC78">
        <v>30.13293382138249</v>
      </c>
      <c r="CD78">
        <v>30.10973745180911</v>
      </c>
      <c r="CE78">
        <v>30.15613019107343</v>
      </c>
      <c r="CF78">
        <v>0.19179154704754159</v>
      </c>
      <c r="CG78">
        <v>1.4768530092074089E-3</v>
      </c>
      <c r="CH78">
        <v>0.19169988512845851</v>
      </c>
      <c r="CI78">
        <v>0.1908895323011239</v>
      </c>
      <c r="CJ78">
        <v>0.19278440733772911</v>
      </c>
      <c r="CK78">
        <v>9.479584456166805E-2</v>
      </c>
      <c r="CL78">
        <v>1.6641081807888E-3</v>
      </c>
      <c r="CM78">
        <v>9.4516108967691553E-2</v>
      </c>
      <c r="CN78">
        <v>9.3934906357041076E-2</v>
      </c>
      <c r="CO78">
        <v>9.6000854300540422E-2</v>
      </c>
      <c r="CP78">
        <v>0.47482198697065781</v>
      </c>
      <c r="CQ78">
        <v>1.666949187409105E-3</v>
      </c>
      <c r="CR78">
        <v>0.47490326256563298</v>
      </c>
      <c r="CS78">
        <v>0.47376246274323408</v>
      </c>
      <c r="CT78">
        <v>0.4760908829162479</v>
      </c>
      <c r="DA78">
        <v>0</v>
      </c>
      <c r="DB78">
        <v>0</v>
      </c>
      <c r="DC78">
        <v>0</v>
      </c>
    </row>
    <row r="79" spans="1:107" x14ac:dyDescent="0.35">
      <c r="B79" s="6">
        <v>4</v>
      </c>
      <c r="C79" s="6">
        <v>1</v>
      </c>
      <c r="D79" s="6">
        <v>120</v>
      </c>
      <c r="E79" s="6">
        <v>6</v>
      </c>
      <c r="G79" s="5">
        <v>1642427474</v>
      </c>
      <c r="H79" s="4">
        <f t="shared" ca="1" si="19"/>
        <v>56</v>
      </c>
      <c r="N79">
        <v>402.76787565164591</v>
      </c>
      <c r="O79">
        <v>58.131656703903431</v>
      </c>
      <c r="P79">
        <v>414.18242711081308</v>
      </c>
      <c r="Q79">
        <v>413.1020080530659</v>
      </c>
      <c r="R79">
        <v>414.78062775855648</v>
      </c>
      <c r="S79">
        <v>73.860338787687979</v>
      </c>
      <c r="T79">
        <v>11.7284878637504</v>
      </c>
      <c r="U79">
        <v>76.081424434058846</v>
      </c>
      <c r="V79">
        <v>75.765259417935823</v>
      </c>
      <c r="W79">
        <v>76.435619704647323</v>
      </c>
      <c r="X79">
        <v>0.14357936626412349</v>
      </c>
      <c r="Y79">
        <v>3.0922693324314842E-3</v>
      </c>
      <c r="Z79">
        <v>0.1432464923534382</v>
      </c>
      <c r="AA79">
        <v>0.14177667374057981</v>
      </c>
      <c r="AB79">
        <v>0.14479771631479749</v>
      </c>
      <c r="AC79">
        <v>0.1906874643673486</v>
      </c>
      <c r="AD79">
        <v>2.6034906968728502E-3</v>
      </c>
      <c r="AE79">
        <v>0.1908279150655732</v>
      </c>
      <c r="AF79">
        <v>0.1892450333474672</v>
      </c>
      <c r="AG79">
        <v>0.19222989603617049</v>
      </c>
      <c r="AH79">
        <v>0.1176802810187582</v>
      </c>
      <c r="AI79">
        <v>3.8251118065331441E-3</v>
      </c>
      <c r="AJ79">
        <v>0.1171696493098086</v>
      </c>
      <c r="AK79">
        <v>0.11560033534161671</v>
      </c>
      <c r="AL79">
        <v>0.1187276569843454</v>
      </c>
      <c r="AM79">
        <v>0.65451248784878069</v>
      </c>
      <c r="AN79">
        <v>1.306007692141138E-2</v>
      </c>
      <c r="AO79">
        <v>0.65411550857631695</v>
      </c>
      <c r="AP79">
        <v>0.64425887252229175</v>
      </c>
      <c r="AQ79">
        <v>0.66420156049276846</v>
      </c>
      <c r="AR79">
        <v>7.4910807160642667</v>
      </c>
      <c r="AS79">
        <v>4.3868524211321001E-2</v>
      </c>
      <c r="AT79">
        <v>7.4866590075123396</v>
      </c>
      <c r="AU79">
        <v>7.477719932452664</v>
      </c>
      <c r="AV79">
        <v>7.4944324918281211</v>
      </c>
      <c r="AW79">
        <v>7.4910807160642667</v>
      </c>
      <c r="AX79">
        <v>4.3868524211321001E-2</v>
      </c>
      <c r="AY79">
        <v>7.4866590075123396</v>
      </c>
      <c r="AZ79">
        <v>7.477719932452664</v>
      </c>
      <c r="BA79">
        <v>7.4944324918281211</v>
      </c>
      <c r="BB79">
        <v>7.4910807160642667</v>
      </c>
      <c r="BC79">
        <v>4.3868524211321001E-2</v>
      </c>
      <c r="BD79">
        <v>7.4866590075123396</v>
      </c>
      <c r="BE79">
        <v>7.477719932452664</v>
      </c>
      <c r="BF79">
        <v>7.4944324918281211</v>
      </c>
      <c r="BG79">
        <v>1966.3334189995201</v>
      </c>
      <c r="BH79">
        <v>289.92887219516263</v>
      </c>
      <c r="BI79">
        <v>2017.7464897291891</v>
      </c>
      <c r="BJ79">
        <v>1974.6920218842811</v>
      </c>
      <c r="BK79">
        <v>1966.3334189995201</v>
      </c>
      <c r="BL79">
        <v>289.92887219516263</v>
      </c>
      <c r="BM79">
        <v>2017.7464897291891</v>
      </c>
      <c r="BN79">
        <v>1974.6920218842811</v>
      </c>
      <c r="BO79">
        <v>2059.5572652148771</v>
      </c>
      <c r="BP79">
        <v>2059.5572652148771</v>
      </c>
      <c r="BQ79">
        <v>1966.3334189995201</v>
      </c>
      <c r="BR79">
        <v>289.92887219516263</v>
      </c>
      <c r="BS79">
        <v>2017.7464897291891</v>
      </c>
      <c r="BT79">
        <v>1974.6920218842811</v>
      </c>
      <c r="BU79">
        <v>2059.5572652148771</v>
      </c>
      <c r="CA79">
        <v>114.83996745510321</v>
      </c>
      <c r="CB79">
        <v>15.776370079152681</v>
      </c>
      <c r="CC79">
        <v>117.75546240192639</v>
      </c>
      <c r="CD79">
        <v>116.6679088610405</v>
      </c>
      <c r="CE79">
        <v>118.2805036346554</v>
      </c>
      <c r="CF79">
        <v>0.44295688181435161</v>
      </c>
      <c r="CG79">
        <v>4.6787368620719777E-2</v>
      </c>
      <c r="CH79">
        <v>0.45093206297391192</v>
      </c>
      <c r="CI79">
        <v>0.4471792197592348</v>
      </c>
      <c r="CJ79">
        <v>0.45391011704812673</v>
      </c>
      <c r="CK79">
        <v>0.1636574365101866</v>
      </c>
      <c r="CL79">
        <v>1.390228244791133E-2</v>
      </c>
      <c r="CM79">
        <v>0.1662710159899933</v>
      </c>
      <c r="CN79">
        <v>0.16151559655104489</v>
      </c>
      <c r="CO79">
        <v>0.16927967537737279</v>
      </c>
      <c r="CP79">
        <v>1.8437991367083619</v>
      </c>
      <c r="CQ79">
        <v>0.25484524060016822</v>
      </c>
      <c r="CR79">
        <v>1.8903865515054159</v>
      </c>
      <c r="CS79">
        <v>1.885105606622365</v>
      </c>
      <c r="CT79">
        <v>1.895102935587027</v>
      </c>
      <c r="DA79">
        <v>0</v>
      </c>
      <c r="DB79">
        <v>0</v>
      </c>
      <c r="DC79">
        <v>0</v>
      </c>
    </row>
    <row r="80" spans="1:107" x14ac:dyDescent="0.35">
      <c r="B80" s="6">
        <v>5</v>
      </c>
      <c r="C80" s="6">
        <v>1</v>
      </c>
      <c r="D80" s="6">
        <v>120</v>
      </c>
      <c r="E80" s="6">
        <v>3</v>
      </c>
      <c r="G80" s="5">
        <v>1642427474</v>
      </c>
      <c r="H80" s="4">
        <f t="shared" ca="1" si="19"/>
        <v>54</v>
      </c>
      <c r="N80">
        <v>30.47622125693157</v>
      </c>
      <c r="O80">
        <v>3.6524328403175009E-2</v>
      </c>
      <c r="P80">
        <v>30.47731069316217</v>
      </c>
      <c r="Q80">
        <v>30.452329987395611</v>
      </c>
      <c r="R80">
        <v>30.502291398930591</v>
      </c>
      <c r="S80">
        <v>5.8899415681618326</v>
      </c>
      <c r="T80">
        <v>0.18894030161053479</v>
      </c>
      <c r="U80">
        <v>5.8451403833459921</v>
      </c>
      <c r="V80">
        <v>5.7588015314003727</v>
      </c>
      <c r="W80">
        <v>5.9826658403948514</v>
      </c>
      <c r="X80">
        <v>0.15031999828432099</v>
      </c>
      <c r="Y80">
        <v>1.829082249722877E-3</v>
      </c>
      <c r="Z80">
        <v>0.15017499125052541</v>
      </c>
      <c r="AA80">
        <v>0.14910315427302201</v>
      </c>
      <c r="AB80">
        <v>0.15135762995395191</v>
      </c>
      <c r="AC80">
        <v>0.17364937229060129</v>
      </c>
      <c r="AD80">
        <v>1.8747102807566531E-3</v>
      </c>
      <c r="AE80">
        <v>0.17348857663514319</v>
      </c>
      <c r="AF80">
        <v>0.1724122170875742</v>
      </c>
      <c r="AG80">
        <v>0.17470061174014981</v>
      </c>
      <c r="AH80">
        <v>0.1302042365829347</v>
      </c>
      <c r="AI80">
        <v>1.852951555187864E-3</v>
      </c>
      <c r="AJ80">
        <v>0.1300543050310439</v>
      </c>
      <c r="AK80">
        <v>0.12898699061467769</v>
      </c>
      <c r="AL80">
        <v>0.13121206983689879</v>
      </c>
      <c r="AM80">
        <v>0.65439490458372185</v>
      </c>
      <c r="AN80">
        <v>1.7596564838247938E-2</v>
      </c>
      <c r="AO80">
        <v>0.65488680455339454</v>
      </c>
      <c r="AP80">
        <v>0.6424572633755341</v>
      </c>
      <c r="AQ80">
        <v>0.66690603024426609</v>
      </c>
      <c r="AR80">
        <v>7.6711889851251422</v>
      </c>
      <c r="AS80">
        <v>2.948617653614756E-2</v>
      </c>
      <c r="AT80">
        <v>7.6723189841350106</v>
      </c>
      <c r="AU80">
        <v>7.6612559377290541</v>
      </c>
      <c r="AV80">
        <v>7.6879897151115628</v>
      </c>
      <c r="AW80">
        <v>7.6711889851251422</v>
      </c>
      <c r="AX80">
        <v>2.948617653614756E-2</v>
      </c>
      <c r="AY80">
        <v>7.6723189841350106</v>
      </c>
      <c r="AZ80">
        <v>7.6612559377290541</v>
      </c>
      <c r="BA80">
        <v>7.6879897151115628</v>
      </c>
      <c r="BB80">
        <v>7.6711889851251422</v>
      </c>
      <c r="BC80">
        <v>2.948617653614756E-2</v>
      </c>
      <c r="BD80">
        <v>7.6723189841350106</v>
      </c>
      <c r="BE80">
        <v>7.6612559377290541</v>
      </c>
      <c r="BF80">
        <v>7.6879897151115628</v>
      </c>
      <c r="BG80">
        <v>239.55200880336579</v>
      </c>
      <c r="BH80">
        <v>10.50299684421022</v>
      </c>
      <c r="BI80">
        <v>241.004653371378</v>
      </c>
      <c r="BJ80">
        <v>234.2208846866022</v>
      </c>
      <c r="BK80">
        <v>239.55200880336579</v>
      </c>
      <c r="BL80">
        <v>10.50299684421022</v>
      </c>
      <c r="BM80">
        <v>241.004653371378</v>
      </c>
      <c r="BN80">
        <v>234.2208846866022</v>
      </c>
      <c r="BO80">
        <v>246.61051300330271</v>
      </c>
      <c r="BP80">
        <v>246.61051300330271</v>
      </c>
      <c r="BQ80">
        <v>239.55200880336579</v>
      </c>
      <c r="BR80">
        <v>10.50299684421022</v>
      </c>
      <c r="BS80">
        <v>241.004653371378</v>
      </c>
      <c r="BT80">
        <v>234.2208846866022</v>
      </c>
      <c r="BU80">
        <v>246.61051300330271</v>
      </c>
      <c r="CA80">
        <v>30.108817527434489</v>
      </c>
      <c r="CB80">
        <v>3.5246893427524628E-2</v>
      </c>
      <c r="CC80">
        <v>30.10795311573634</v>
      </c>
      <c r="CD80">
        <v>30.08475674616724</v>
      </c>
      <c r="CE80">
        <v>30.132933821349159</v>
      </c>
      <c r="CF80">
        <v>0.20470424714499011</v>
      </c>
      <c r="CG80">
        <v>6.0479269996522476E-3</v>
      </c>
      <c r="CH80">
        <v>0.20446384327871561</v>
      </c>
      <c r="CI80">
        <v>0.203103800973957</v>
      </c>
      <c r="CJ80">
        <v>0.20569783069955239</v>
      </c>
      <c r="CK80">
        <v>0.1105704508608084</v>
      </c>
      <c r="CL80">
        <v>5.5031285166525371E-3</v>
      </c>
      <c r="CM80">
        <v>0.1101928235612286</v>
      </c>
      <c r="CN80">
        <v>0.1085973299232931</v>
      </c>
      <c r="CO80">
        <v>0.1119296786777749</v>
      </c>
      <c r="CP80">
        <v>0.40717076533755298</v>
      </c>
      <c r="CQ80">
        <v>7.7090858943164326E-3</v>
      </c>
      <c r="CR80">
        <v>0.40687037960949263</v>
      </c>
      <c r="CS80">
        <v>0.40544955813336658</v>
      </c>
      <c r="CT80">
        <v>0.40864235471201799</v>
      </c>
      <c r="DA80">
        <v>0</v>
      </c>
      <c r="DB80">
        <v>0</v>
      </c>
      <c r="DC80">
        <v>0</v>
      </c>
    </row>
    <row r="81" spans="2:107" x14ac:dyDescent="0.35">
      <c r="B81" s="6">
        <v>6</v>
      </c>
      <c r="C81" s="6">
        <v>1</v>
      </c>
      <c r="D81" s="6">
        <v>30</v>
      </c>
      <c r="E81" s="6">
        <v>0</v>
      </c>
      <c r="G81" s="5">
        <v>1642427474</v>
      </c>
      <c r="H81" s="4">
        <f t="shared" ca="1" si="19"/>
        <v>56</v>
      </c>
      <c r="N81">
        <v>198.75963433816889</v>
      </c>
      <c r="O81">
        <v>1.639767198058923</v>
      </c>
      <c r="P81">
        <v>198.72425089696341</v>
      </c>
      <c r="Q81">
        <v>197.51714598783431</v>
      </c>
      <c r="R81">
        <v>199.868903974022</v>
      </c>
      <c r="S81">
        <v>70.451012735163388</v>
      </c>
      <c r="T81">
        <v>0.4368258365586713</v>
      </c>
      <c r="U81">
        <v>70.431568198618265</v>
      </c>
      <c r="V81">
        <v>70.160833943313264</v>
      </c>
      <c r="W81">
        <v>70.718747968114755</v>
      </c>
      <c r="X81">
        <v>0.14884461694528331</v>
      </c>
      <c r="Y81">
        <v>1.607936792254982E-3</v>
      </c>
      <c r="Z81">
        <v>0.1490398390131579</v>
      </c>
      <c r="AA81">
        <v>0.14760167800595411</v>
      </c>
      <c r="AB81">
        <v>0.15001670308813189</v>
      </c>
      <c r="AC81">
        <v>0.17504225289303291</v>
      </c>
      <c r="AD81">
        <v>1.7276672919581801E-3</v>
      </c>
      <c r="AE81">
        <v>0.1752161789233122</v>
      </c>
      <c r="AF81">
        <v>0.17375088275659831</v>
      </c>
      <c r="AG81">
        <v>0.17622922319207099</v>
      </c>
      <c r="AH81">
        <v>0.1166487908298123</v>
      </c>
      <c r="AI81">
        <v>1.729608561055269E-3</v>
      </c>
      <c r="AJ81">
        <v>0.1167581001023348</v>
      </c>
      <c r="AK81">
        <v>0.11536290310674641</v>
      </c>
      <c r="AL81">
        <v>0.1178344595349215</v>
      </c>
      <c r="AM81">
        <v>0.65164668846661722</v>
      </c>
      <c r="AN81">
        <v>2.175227381858099E-2</v>
      </c>
      <c r="AO81">
        <v>0.65152204644098533</v>
      </c>
      <c r="AP81">
        <v>0.63743150576930108</v>
      </c>
      <c r="AQ81">
        <v>0.66579842283341972</v>
      </c>
      <c r="AR81">
        <v>7.5846284457923607</v>
      </c>
      <c r="AS81">
        <v>7.197116408580416E-2</v>
      </c>
      <c r="AT81">
        <v>7.5911765544537557</v>
      </c>
      <c r="AU81">
        <v>7.5273971324985123</v>
      </c>
      <c r="AV81">
        <v>7.6493985626875354</v>
      </c>
      <c r="AW81">
        <v>7.5846284457923607</v>
      </c>
      <c r="AX81">
        <v>7.197116408580416E-2</v>
      </c>
      <c r="AY81">
        <v>7.5911765544537557</v>
      </c>
      <c r="AZ81">
        <v>7.5273971324985123</v>
      </c>
      <c r="BA81">
        <v>7.6493985626875354</v>
      </c>
      <c r="BB81">
        <v>7.5846284457923607</v>
      </c>
      <c r="BC81">
        <v>7.197116408580416E-2</v>
      </c>
      <c r="BD81">
        <v>7.5911765544537557</v>
      </c>
      <c r="BE81">
        <v>7.5273971324985123</v>
      </c>
      <c r="BF81">
        <v>7.6493985626875354</v>
      </c>
      <c r="BG81">
        <v>363.32083237052927</v>
      </c>
      <c r="BH81">
        <v>77.7009421732172</v>
      </c>
      <c r="BI81">
        <v>384.11752408194752</v>
      </c>
      <c r="BJ81">
        <v>303.34338052523981</v>
      </c>
      <c r="BK81">
        <v>363.32083237052927</v>
      </c>
      <c r="BL81">
        <v>77.7009421732172</v>
      </c>
      <c r="BM81">
        <v>384.11752408194752</v>
      </c>
      <c r="BN81">
        <v>303.34338052523981</v>
      </c>
      <c r="BO81">
        <v>435.67829170216561</v>
      </c>
      <c r="BP81">
        <v>435.67829170216561</v>
      </c>
      <c r="BQ81">
        <v>363.32083237052927</v>
      </c>
      <c r="BR81">
        <v>77.7009421732172</v>
      </c>
      <c r="BS81">
        <v>384.11752408194752</v>
      </c>
      <c r="BT81">
        <v>303.34338052523981</v>
      </c>
      <c r="BU81">
        <v>435.67829170216561</v>
      </c>
      <c r="CA81">
        <v>56.245595938936141</v>
      </c>
      <c r="CB81">
        <v>1.8866195565775761</v>
      </c>
      <c r="CC81">
        <v>55.773846120224732</v>
      </c>
      <c r="CD81">
        <v>54.967326054369643</v>
      </c>
      <c r="CE81">
        <v>57.6884391267414</v>
      </c>
      <c r="CF81">
        <v>0.38624084317159602</v>
      </c>
      <c r="CG81">
        <v>1.829786583772118E-3</v>
      </c>
      <c r="CH81">
        <v>0.3861892355917147</v>
      </c>
      <c r="CI81">
        <v>0.38484809925361252</v>
      </c>
      <c r="CJ81">
        <v>0.3871035853512455</v>
      </c>
      <c r="CK81">
        <v>0.15977049818221831</v>
      </c>
      <c r="CL81">
        <v>1.43574872801087E-3</v>
      </c>
      <c r="CM81">
        <v>0.15960181377239491</v>
      </c>
      <c r="CN81">
        <v>0.15872933412453061</v>
      </c>
      <c r="CO81">
        <v>0.16069218824307571</v>
      </c>
      <c r="CP81">
        <v>1.3004747092271149</v>
      </c>
      <c r="CQ81">
        <v>4.4087182468545436E-3</v>
      </c>
      <c r="CR81">
        <v>1.2997799821559739</v>
      </c>
      <c r="CS81">
        <v>1.2977072486966199</v>
      </c>
      <c r="CT81">
        <v>1.3022079256861441</v>
      </c>
      <c r="DA81">
        <v>0</v>
      </c>
      <c r="DB81">
        <v>0</v>
      </c>
      <c r="DC81">
        <v>0</v>
      </c>
    </row>
    <row r="82" spans="2:107" x14ac:dyDescent="0.35">
      <c r="B82" s="6">
        <v>7</v>
      </c>
      <c r="C82" s="6">
        <v>1</v>
      </c>
      <c r="D82" s="6">
        <v>75</v>
      </c>
      <c r="E82" s="6">
        <v>6</v>
      </c>
      <c r="G82" s="5">
        <v>1642427474</v>
      </c>
      <c r="H82" s="4">
        <f t="shared" ca="1" si="19"/>
        <v>54</v>
      </c>
      <c r="N82">
        <v>30.489692003385439</v>
      </c>
      <c r="O82">
        <v>3.6603691153155982E-2</v>
      </c>
      <c r="P82">
        <v>30.489801046160888</v>
      </c>
      <c r="Q82">
        <v>30.463036004289961</v>
      </c>
      <c r="R82">
        <v>30.514781751807131</v>
      </c>
      <c r="S82">
        <v>3.748558999595565</v>
      </c>
      <c r="T82">
        <v>0.13810165036410671</v>
      </c>
      <c r="U82">
        <v>3.7166821481440451</v>
      </c>
      <c r="V82">
        <v>3.6471999314500669</v>
      </c>
      <c r="W82">
        <v>3.819877629812908</v>
      </c>
      <c r="X82">
        <v>0.1510380436303502</v>
      </c>
      <c r="Y82">
        <v>1.2660922526575779E-3</v>
      </c>
      <c r="Z82">
        <v>0.1510026122023917</v>
      </c>
      <c r="AA82">
        <v>0.15013428857681099</v>
      </c>
      <c r="AB82">
        <v>0.15190937725037171</v>
      </c>
      <c r="AC82">
        <v>0.17492017000358029</v>
      </c>
      <c r="AD82">
        <v>1.3697509286415669E-3</v>
      </c>
      <c r="AE82">
        <v>0.17490412511730929</v>
      </c>
      <c r="AF82">
        <v>0.17395891861778109</v>
      </c>
      <c r="AG82">
        <v>0.17585837663561341</v>
      </c>
      <c r="AH82">
        <v>0.1315545752580029</v>
      </c>
      <c r="AI82">
        <v>1.3691871596478119E-3</v>
      </c>
      <c r="AJ82">
        <v>0.13154221370735031</v>
      </c>
      <c r="AK82">
        <v>0.1305970072900183</v>
      </c>
      <c r="AL82">
        <v>0.13248742011784739</v>
      </c>
      <c r="AM82">
        <v>0.66025253452503341</v>
      </c>
      <c r="AN82">
        <v>1.305458564681144E-2</v>
      </c>
      <c r="AO82">
        <v>0.66040428440039634</v>
      </c>
      <c r="AP82">
        <v>0.65027958565953381</v>
      </c>
      <c r="AQ82">
        <v>0.66954636240374299</v>
      </c>
      <c r="AR82">
        <v>7.5433790081962506</v>
      </c>
      <c r="AS82">
        <v>2.0228034103754729E-2</v>
      </c>
      <c r="AT82">
        <v>7.5468207727786343</v>
      </c>
      <c r="AU82">
        <v>7.539530791785352</v>
      </c>
      <c r="AV82">
        <v>7.5523235141389033</v>
      </c>
      <c r="AW82">
        <v>7.5433790081962506</v>
      </c>
      <c r="AX82">
        <v>2.0228034103754729E-2</v>
      </c>
      <c r="AY82">
        <v>7.5468207727786343</v>
      </c>
      <c r="AZ82">
        <v>7.539530791785352</v>
      </c>
      <c r="BA82">
        <v>7.5523235141389033</v>
      </c>
      <c r="BB82">
        <v>7.5433790081962506</v>
      </c>
      <c r="BC82">
        <v>2.0228034103754729E-2</v>
      </c>
      <c r="BD82">
        <v>7.5468207727786343</v>
      </c>
      <c r="BE82">
        <v>7.539530791785352</v>
      </c>
      <c r="BF82">
        <v>7.5523235141389033</v>
      </c>
      <c r="BG82">
        <v>356.12439410471598</v>
      </c>
      <c r="BH82">
        <v>9.2253064165826135</v>
      </c>
      <c r="BI82">
        <v>356.09849656471488</v>
      </c>
      <c r="BJ82">
        <v>349.9129323409046</v>
      </c>
      <c r="BK82">
        <v>356.12439410471598</v>
      </c>
      <c r="BL82">
        <v>9.2253064165826135</v>
      </c>
      <c r="BM82">
        <v>356.09849656471488</v>
      </c>
      <c r="BN82">
        <v>349.9129323409046</v>
      </c>
      <c r="BO82">
        <v>362.53279979073881</v>
      </c>
      <c r="BP82">
        <v>362.53279979073881</v>
      </c>
      <c r="BQ82">
        <v>356.12439410471598</v>
      </c>
      <c r="BR82">
        <v>9.2253064165826135</v>
      </c>
      <c r="BS82">
        <v>356.09849656471488</v>
      </c>
      <c r="BT82">
        <v>349.9129323409046</v>
      </c>
      <c r="BU82">
        <v>362.53279979073881</v>
      </c>
      <c r="CA82">
        <v>30.120143105311829</v>
      </c>
      <c r="CB82">
        <v>3.6236191826628607E-2</v>
      </c>
      <c r="CC82">
        <v>30.120443468549869</v>
      </c>
      <c r="CD82">
        <v>30.09724709891546</v>
      </c>
      <c r="CE82">
        <v>30.143639838204191</v>
      </c>
      <c r="CF82">
        <v>0.19869300117327249</v>
      </c>
      <c r="CG82">
        <v>1.920700130560529E-3</v>
      </c>
      <c r="CH82">
        <v>0.1986130953618061</v>
      </c>
      <c r="CI82">
        <v>0.1971544601921115</v>
      </c>
      <c r="CJ82">
        <v>0.20017122387636421</v>
      </c>
      <c r="CK82">
        <v>0.11388456762852819</v>
      </c>
      <c r="CL82">
        <v>1.9198632757116321E-3</v>
      </c>
      <c r="CM82">
        <v>0.11384030937185741</v>
      </c>
      <c r="CN82">
        <v>0.1124451527902567</v>
      </c>
      <c r="CO82">
        <v>0.11574103578712749</v>
      </c>
      <c r="CP82">
        <v>0.37035998831029171</v>
      </c>
      <c r="CQ82">
        <v>2.333732339897789E-3</v>
      </c>
      <c r="CR82">
        <v>0.36982998465036648</v>
      </c>
      <c r="CS82">
        <v>0.36847534263112891</v>
      </c>
      <c r="CT82">
        <v>0.37160961242925999</v>
      </c>
      <c r="DA82">
        <v>0</v>
      </c>
      <c r="DB82">
        <v>0</v>
      </c>
      <c r="DC82">
        <v>0</v>
      </c>
    </row>
    <row r="83" spans="2:107" x14ac:dyDescent="0.35">
      <c r="B83" s="6">
        <v>8</v>
      </c>
      <c r="C83" s="6" t="s">
        <v>124</v>
      </c>
      <c r="D83" s="6">
        <v>30</v>
      </c>
      <c r="E83" s="6">
        <v>0</v>
      </c>
      <c r="G83" s="5">
        <v>1642427474</v>
      </c>
      <c r="H83" s="4">
        <f t="shared" ca="1" si="19"/>
        <v>55</v>
      </c>
      <c r="N83">
        <v>314.08423679005739</v>
      </c>
      <c r="O83">
        <v>59.178515771067453</v>
      </c>
      <c r="P83">
        <v>327.43221927134022</v>
      </c>
      <c r="Q83">
        <v>326.33618816722822</v>
      </c>
      <c r="R83">
        <v>330.05921450427542</v>
      </c>
      <c r="S83">
        <v>17.36985050765724</v>
      </c>
      <c r="T83">
        <v>0.18260182415417381</v>
      </c>
      <c r="U83">
        <v>17.363566499711911</v>
      </c>
      <c r="V83">
        <v>17.250709266617459</v>
      </c>
      <c r="W83">
        <v>17.486085463369118</v>
      </c>
      <c r="X83">
        <v>0.14695758086663621</v>
      </c>
      <c r="Y83">
        <v>1.669328413987616E-3</v>
      </c>
      <c r="Z83">
        <v>0.14703636314215751</v>
      </c>
      <c r="AA83">
        <v>0.145702220088259</v>
      </c>
      <c r="AB83">
        <v>0.14821674057091799</v>
      </c>
      <c r="AC83">
        <v>0.1977781779417668</v>
      </c>
      <c r="AD83">
        <v>6.4270838171119078E-3</v>
      </c>
      <c r="AE83">
        <v>0.199199098189343</v>
      </c>
      <c r="AF83">
        <v>0.19759360384439609</v>
      </c>
      <c r="AG83">
        <v>0.20056037648585581</v>
      </c>
      <c r="AH83">
        <v>0.1311503173604523</v>
      </c>
      <c r="AI83">
        <v>2.330409900038204E-3</v>
      </c>
      <c r="AJ83">
        <v>0.1314698534087182</v>
      </c>
      <c r="AK83">
        <v>0.13000003480826869</v>
      </c>
      <c r="AL83">
        <v>0.1327519874681253</v>
      </c>
      <c r="AM83">
        <v>0.65989497569046618</v>
      </c>
      <c r="AN83">
        <v>1.530006655116027E-2</v>
      </c>
      <c r="AO83">
        <v>0.65928105376494595</v>
      </c>
      <c r="AP83">
        <v>0.64768530129381441</v>
      </c>
      <c r="AQ83">
        <v>0.67169990647763544</v>
      </c>
      <c r="AR83">
        <v>8.0447320204944344</v>
      </c>
      <c r="AS83">
        <v>2.6082779721304659E-2</v>
      </c>
      <c r="AT83">
        <v>8.0499823546221911</v>
      </c>
      <c r="AU83">
        <v>8.0349332570182863</v>
      </c>
      <c r="AV83">
        <v>8.0591315385807079</v>
      </c>
      <c r="AW83">
        <v>8.0447320204944344</v>
      </c>
      <c r="AX83">
        <v>2.6082779721304659E-2</v>
      </c>
      <c r="AY83">
        <v>8.0499823546221911</v>
      </c>
      <c r="AZ83">
        <v>8.0349332570182863</v>
      </c>
      <c r="BA83">
        <v>8.0591315385807079</v>
      </c>
      <c r="BB83">
        <v>8.0447320204944344</v>
      </c>
      <c r="BC83">
        <v>2.6082779721304659E-2</v>
      </c>
      <c r="BD83">
        <v>8.0499823546221911</v>
      </c>
      <c r="BE83">
        <v>8.0349332570182863</v>
      </c>
      <c r="BF83">
        <v>8.0591315385807079</v>
      </c>
      <c r="BG83">
        <v>1692.3187320384659</v>
      </c>
      <c r="BH83">
        <v>25.141842547295209</v>
      </c>
      <c r="BI83">
        <v>1694.118595950091</v>
      </c>
      <c r="BJ83">
        <v>1674.172205082413</v>
      </c>
      <c r="BK83">
        <v>1692.3187320384659</v>
      </c>
      <c r="BL83">
        <v>25.141842547295209</v>
      </c>
      <c r="BM83">
        <v>1694.118595950091</v>
      </c>
      <c r="BN83">
        <v>1674.172205082413</v>
      </c>
      <c r="BO83">
        <v>1706.360248475155</v>
      </c>
      <c r="BP83">
        <v>1706.360248475155</v>
      </c>
      <c r="BQ83">
        <v>1692.3187320384659</v>
      </c>
      <c r="BR83">
        <v>25.141842547295209</v>
      </c>
      <c r="BS83">
        <v>1694.118595950091</v>
      </c>
      <c r="BT83">
        <v>1674.172205082413</v>
      </c>
      <c r="BU83">
        <v>1706.360248475155</v>
      </c>
      <c r="CA83">
        <v>86.721501212140112</v>
      </c>
      <c r="CB83">
        <v>13.58636517770873</v>
      </c>
      <c r="CC83">
        <v>89.484426214896587</v>
      </c>
      <c r="CD83">
        <v>87.863356185181374</v>
      </c>
      <c r="CE83">
        <v>91.532398863568872</v>
      </c>
      <c r="CF83">
        <v>0.34790702025186548</v>
      </c>
      <c r="CG83">
        <v>0.1370357957312214</v>
      </c>
      <c r="CH83">
        <v>0.31568843721061612</v>
      </c>
      <c r="CI83">
        <v>0.31430228215053913</v>
      </c>
      <c r="CJ83">
        <v>0.31804161441994039</v>
      </c>
      <c r="CK83">
        <v>0.16873512202823851</v>
      </c>
      <c r="CL83">
        <v>0.1403953138454854</v>
      </c>
      <c r="CM83">
        <v>0.13566399974913959</v>
      </c>
      <c r="CN83">
        <v>0.1341643975053301</v>
      </c>
      <c r="CO83">
        <v>0.1383210554642969</v>
      </c>
      <c r="CP83">
        <v>1.2266711845500731</v>
      </c>
      <c r="CQ83">
        <v>5.9053613293916667E-2</v>
      </c>
      <c r="CR83">
        <v>1.2241378678877051</v>
      </c>
      <c r="CS83">
        <v>1.221439356361776</v>
      </c>
      <c r="CT83">
        <v>1.2291292591725671</v>
      </c>
      <c r="DA83">
        <v>0</v>
      </c>
      <c r="DB83">
        <v>0</v>
      </c>
      <c r="DC83">
        <v>0</v>
      </c>
    </row>
    <row r="84" spans="2:107" x14ac:dyDescent="0.35">
      <c r="B84" s="6">
        <v>9</v>
      </c>
      <c r="C84" s="6">
        <v>0</v>
      </c>
      <c r="D84" s="6">
        <v>120</v>
      </c>
      <c r="E84" s="6">
        <v>3</v>
      </c>
      <c r="G84" s="5">
        <v>1642427474</v>
      </c>
      <c r="H84" s="4">
        <f t="shared" ca="1" si="19"/>
        <v>56</v>
      </c>
      <c r="N84">
        <v>35.939944817728083</v>
      </c>
      <c r="O84">
        <v>0.50012483523817985</v>
      </c>
      <c r="P84">
        <v>35.903476950264348</v>
      </c>
      <c r="Q84">
        <v>35.692925279934769</v>
      </c>
      <c r="R84">
        <v>36.180049060099947</v>
      </c>
      <c r="S84">
        <v>6.4408131391793226</v>
      </c>
      <c r="T84">
        <v>0.1364261669218006</v>
      </c>
      <c r="U84">
        <v>6.4215550067009701</v>
      </c>
      <c r="V84">
        <v>6.3399442340928829</v>
      </c>
      <c r="W84">
        <v>6.5169388820993532</v>
      </c>
      <c r="X84">
        <v>0.14738084843226579</v>
      </c>
      <c r="Y84">
        <v>1.4760464404365791E-3</v>
      </c>
      <c r="Z84">
        <v>0.1474433898420783</v>
      </c>
      <c r="AA84">
        <v>0.14631728264856131</v>
      </c>
      <c r="AB84">
        <v>0.14850618177082309</v>
      </c>
      <c r="AC84">
        <v>0.1711982774987737</v>
      </c>
      <c r="AD84">
        <v>1.5357013852348941E-3</v>
      </c>
      <c r="AE84">
        <v>0.17122731708806949</v>
      </c>
      <c r="AF84">
        <v>0.1701238224433019</v>
      </c>
      <c r="AG84">
        <v>0.17232402796500279</v>
      </c>
      <c r="AH84">
        <v>0.1272193842696259</v>
      </c>
      <c r="AI84">
        <v>1.5203678197296829E-3</v>
      </c>
      <c r="AJ84">
        <v>0.12725034341703989</v>
      </c>
      <c r="AK84">
        <v>0.1261558938954794</v>
      </c>
      <c r="AL84">
        <v>0.128335747909646</v>
      </c>
      <c r="AM84">
        <v>0.65343928667516216</v>
      </c>
      <c r="AN84">
        <v>1.4345647866458471E-2</v>
      </c>
      <c r="AO84">
        <v>0.6534675541835383</v>
      </c>
      <c r="AP84">
        <v>0.64171392487822421</v>
      </c>
      <c r="AQ84">
        <v>0.66438657286120484</v>
      </c>
      <c r="AR84">
        <v>7.4987064341694998</v>
      </c>
      <c r="AS84">
        <v>6.901336976862885E-3</v>
      </c>
      <c r="AT84">
        <v>7.4984991092003304</v>
      </c>
      <c r="AU84">
        <v>7.4968471358281157</v>
      </c>
      <c r="AV84">
        <v>7.5008274131773529</v>
      </c>
      <c r="AW84">
        <v>7.4987064341694998</v>
      </c>
      <c r="AX84">
        <v>6.901336976862885E-3</v>
      </c>
      <c r="AY84">
        <v>7.4984991092003304</v>
      </c>
      <c r="AZ84">
        <v>7.4968471358281157</v>
      </c>
      <c r="BA84">
        <v>7.5008274131773529</v>
      </c>
      <c r="BB84">
        <v>7.4987064341694998</v>
      </c>
      <c r="BC84">
        <v>6.901336976862885E-3</v>
      </c>
      <c r="BD84">
        <v>7.4984991092003304</v>
      </c>
      <c r="BE84">
        <v>7.4968471358281157</v>
      </c>
      <c r="BF84">
        <v>7.5008274131773529</v>
      </c>
      <c r="BG84">
        <v>318.15096551524698</v>
      </c>
      <c r="BH84">
        <v>9.5434581290528779</v>
      </c>
      <c r="BI84">
        <v>318.63975367027729</v>
      </c>
      <c r="BJ84">
        <v>311.765533373724</v>
      </c>
      <c r="BK84">
        <v>318.15096551524698</v>
      </c>
      <c r="BL84">
        <v>9.5434581290528779</v>
      </c>
      <c r="BM84">
        <v>318.63975367027729</v>
      </c>
      <c r="BN84">
        <v>311.765533373724</v>
      </c>
      <c r="BO84">
        <v>324.67319668487062</v>
      </c>
      <c r="BP84">
        <v>324.67319668487062</v>
      </c>
      <c r="BQ84">
        <v>318.15096551524698</v>
      </c>
      <c r="BR84">
        <v>9.5434581290528779</v>
      </c>
      <c r="BS84">
        <v>318.63975367027729</v>
      </c>
      <c r="BT84">
        <v>311.765533373724</v>
      </c>
      <c r="BU84">
        <v>324.67319668487062</v>
      </c>
      <c r="CA84">
        <v>30.11476729706316</v>
      </c>
      <c r="CB84">
        <v>3.3266759164138238E-2</v>
      </c>
      <c r="CC84">
        <v>30.11509046011378</v>
      </c>
      <c r="CD84">
        <v>30.091894090595389</v>
      </c>
      <c r="CE84">
        <v>30.13650249359495</v>
      </c>
      <c r="CF84">
        <v>0.23784469877855441</v>
      </c>
      <c r="CG84">
        <v>2.1218342984097981E-3</v>
      </c>
      <c r="CH84">
        <v>0.2376721105452162</v>
      </c>
      <c r="CI84">
        <v>0.23596091482516321</v>
      </c>
      <c r="CJ84">
        <v>0.23924419566540089</v>
      </c>
      <c r="CK84">
        <v>0.14058873988111359</v>
      </c>
      <c r="CL84">
        <v>2.213521291881855E-3</v>
      </c>
      <c r="CM84">
        <v>0.140642265144833</v>
      </c>
      <c r="CN84">
        <v>0.13867040742284639</v>
      </c>
      <c r="CO84">
        <v>0.14205588006020259</v>
      </c>
      <c r="CP84">
        <v>0.44678029913358519</v>
      </c>
      <c r="CQ84">
        <v>2.600729333637853E-3</v>
      </c>
      <c r="CR84">
        <v>0.44675243289659228</v>
      </c>
      <c r="CS84">
        <v>0.44528298953598971</v>
      </c>
      <c r="CT84">
        <v>0.44830291176147669</v>
      </c>
      <c r="DA84">
        <v>0</v>
      </c>
      <c r="DB84">
        <v>0</v>
      </c>
      <c r="DC84">
        <v>0</v>
      </c>
    </row>
    <row r="85" spans="2:107" x14ac:dyDescent="0.35">
      <c r="B85" s="6">
        <v>10</v>
      </c>
      <c r="C85" s="6">
        <v>1</v>
      </c>
      <c r="D85" s="6">
        <v>120</v>
      </c>
      <c r="E85" s="6">
        <v>0</v>
      </c>
      <c r="G85" s="5">
        <v>1642427474</v>
      </c>
      <c r="H85" s="4">
        <f t="shared" ca="1" si="19"/>
        <v>55</v>
      </c>
      <c r="N85">
        <v>203.0353965004536</v>
      </c>
      <c r="O85">
        <v>12.232499305958591</v>
      </c>
      <c r="P85">
        <v>202.25545660572999</v>
      </c>
      <c r="Q85">
        <v>200.54249172147209</v>
      </c>
      <c r="R85">
        <v>203.57765139265771</v>
      </c>
      <c r="S85">
        <v>89.817335232067336</v>
      </c>
      <c r="T85">
        <v>0.46352986996975443</v>
      </c>
      <c r="U85">
        <v>89.804385754517739</v>
      </c>
      <c r="V85">
        <v>89.481025744838803</v>
      </c>
      <c r="W85">
        <v>90.13309055996001</v>
      </c>
      <c r="X85">
        <v>0.15173504419966649</v>
      </c>
      <c r="Y85">
        <v>1.6096654839383869E-3</v>
      </c>
      <c r="Z85">
        <v>0.1515227018896918</v>
      </c>
      <c r="AA85">
        <v>0.15061367558943881</v>
      </c>
      <c r="AB85">
        <v>0.15275961081666661</v>
      </c>
      <c r="AC85">
        <v>0.17403347486164</v>
      </c>
      <c r="AD85">
        <v>2.1268325269477029E-3</v>
      </c>
      <c r="AE85">
        <v>0.17377801786162411</v>
      </c>
      <c r="AF85">
        <v>0.1727830636549291</v>
      </c>
      <c r="AG85">
        <v>0.17529080049173329</v>
      </c>
      <c r="AH85">
        <v>0.11571543343618</v>
      </c>
      <c r="AI85">
        <v>1.801712505831776E-3</v>
      </c>
      <c r="AJ85">
        <v>0.1155098849564206</v>
      </c>
      <c r="AK85">
        <v>0.11446970568059039</v>
      </c>
      <c r="AL85">
        <v>0.1168960369276968</v>
      </c>
      <c r="AM85">
        <v>0.65291179780448705</v>
      </c>
      <c r="AN85">
        <v>1.5535573067403099E-2</v>
      </c>
      <c r="AO85">
        <v>0.65271105919300476</v>
      </c>
      <c r="AP85">
        <v>0.64130854226172063</v>
      </c>
      <c r="AQ85">
        <v>0.6639302090142476</v>
      </c>
      <c r="AR85">
        <v>7.8449751553114799</v>
      </c>
      <c r="AS85">
        <v>1.7909501048864289E-2</v>
      </c>
      <c r="AT85">
        <v>7.8523266546328294</v>
      </c>
      <c r="AU85">
        <v>7.8414276489341121</v>
      </c>
      <c r="AV85">
        <v>7.8555788005697718</v>
      </c>
      <c r="AW85">
        <v>7.8449751553114799</v>
      </c>
      <c r="AX85">
        <v>1.7909501048864289E-2</v>
      </c>
      <c r="AY85">
        <v>7.8523266546328294</v>
      </c>
      <c r="AZ85">
        <v>7.8414276489341121</v>
      </c>
      <c r="BA85">
        <v>7.8555788005697718</v>
      </c>
      <c r="BB85">
        <v>7.8449751553114799</v>
      </c>
      <c r="BC85">
        <v>1.7909501048864289E-2</v>
      </c>
      <c r="BD85">
        <v>7.8523266546328294</v>
      </c>
      <c r="BE85">
        <v>7.8414276489341121</v>
      </c>
      <c r="BF85">
        <v>7.8555788005697718</v>
      </c>
      <c r="BG85">
        <v>565.02356693251295</v>
      </c>
      <c r="BH85">
        <v>14.65862053237538</v>
      </c>
      <c r="BI85">
        <v>566.62975373208155</v>
      </c>
      <c r="BJ85">
        <v>554.14555714553012</v>
      </c>
      <c r="BK85">
        <v>565.02356693251295</v>
      </c>
      <c r="BL85">
        <v>14.65862053237538</v>
      </c>
      <c r="BM85">
        <v>566.62975373208155</v>
      </c>
      <c r="BN85">
        <v>554.14555714553012</v>
      </c>
      <c r="BO85">
        <v>576.24626497706493</v>
      </c>
      <c r="BP85">
        <v>576.24626497706493</v>
      </c>
      <c r="BQ85">
        <v>565.02356693251295</v>
      </c>
      <c r="BR85">
        <v>14.65862053237538</v>
      </c>
      <c r="BS85">
        <v>566.62975373208155</v>
      </c>
      <c r="BT85">
        <v>554.14555714553012</v>
      </c>
      <c r="BU85">
        <v>576.24626497706493</v>
      </c>
      <c r="CA85">
        <v>61.931510074923771</v>
      </c>
      <c r="CB85">
        <v>4.6132339128974937</v>
      </c>
      <c r="CC85">
        <v>61.851296143683498</v>
      </c>
      <c r="CD85">
        <v>59.194419105248024</v>
      </c>
      <c r="CE85">
        <v>64.047814404405216</v>
      </c>
      <c r="CF85">
        <v>0.39307782011989401</v>
      </c>
      <c r="CG85">
        <v>1.0883853214326699E-2</v>
      </c>
      <c r="CH85">
        <v>0.39273599806565462</v>
      </c>
      <c r="CI85">
        <v>0.38978090594179948</v>
      </c>
      <c r="CJ85">
        <v>0.39555603121787059</v>
      </c>
      <c r="CK85">
        <v>0.19423440378696399</v>
      </c>
      <c r="CL85">
        <v>4.7011071775874807E-3</v>
      </c>
      <c r="CM85">
        <v>0.19413004325168079</v>
      </c>
      <c r="CN85">
        <v>0.19220545525640359</v>
      </c>
      <c r="CO85">
        <v>0.19692621080135281</v>
      </c>
      <c r="CP85">
        <v>1.265331683028512</v>
      </c>
      <c r="CQ85">
        <v>5.8409608792717213E-2</v>
      </c>
      <c r="CR85">
        <v>1.262631064163348</v>
      </c>
      <c r="CS85">
        <v>1.2600505037880601</v>
      </c>
      <c r="CT85">
        <v>1.2665644830999421</v>
      </c>
      <c r="DA85">
        <v>0</v>
      </c>
      <c r="DB85">
        <v>0</v>
      </c>
      <c r="DC85">
        <v>0</v>
      </c>
    </row>
    <row r="86" spans="2:107" x14ac:dyDescent="0.35">
      <c r="B86" s="6">
        <v>11</v>
      </c>
      <c r="C86" s="6">
        <v>1</v>
      </c>
      <c r="D86" s="6">
        <v>30</v>
      </c>
      <c r="E86" s="6">
        <v>6</v>
      </c>
      <c r="G86" s="5">
        <v>1642427474</v>
      </c>
      <c r="H86" s="4">
        <f t="shared" ca="1" si="19"/>
        <v>56</v>
      </c>
      <c r="N86">
        <v>36.425347705513147</v>
      </c>
      <c r="O86">
        <v>0.44898436551288068</v>
      </c>
      <c r="P86">
        <v>36.440562144836242</v>
      </c>
      <c r="Q86">
        <v>36.055145526689017</v>
      </c>
      <c r="R86">
        <v>36.837130865221582</v>
      </c>
      <c r="S86">
        <v>4.4889027586137278</v>
      </c>
      <c r="T86">
        <v>0.10955750556277991</v>
      </c>
      <c r="U86">
        <v>4.471941514210215</v>
      </c>
      <c r="V86">
        <v>4.4102709070507728</v>
      </c>
      <c r="W86">
        <v>4.5401903196450766</v>
      </c>
      <c r="X86">
        <v>0.14983772189237751</v>
      </c>
      <c r="Y86">
        <v>1.455031653949818E-3</v>
      </c>
      <c r="Z86">
        <v>0.14986293744243359</v>
      </c>
      <c r="AA86">
        <v>0.1488498932183529</v>
      </c>
      <c r="AB86">
        <v>0.15082397271169221</v>
      </c>
      <c r="AC86">
        <v>0.1741546331444134</v>
      </c>
      <c r="AD86">
        <v>1.535094839230929E-3</v>
      </c>
      <c r="AE86">
        <v>0.17416695448447189</v>
      </c>
      <c r="AF86">
        <v>0.17312677509715249</v>
      </c>
      <c r="AG86">
        <v>0.175234268995378</v>
      </c>
      <c r="AH86">
        <v>0.13011429373261321</v>
      </c>
      <c r="AI86">
        <v>1.514435615102171E-3</v>
      </c>
      <c r="AJ86">
        <v>0.1301176202925291</v>
      </c>
      <c r="AK86">
        <v>0.1290774409789979</v>
      </c>
      <c r="AL86">
        <v>0.13115779960209251</v>
      </c>
      <c r="AM86">
        <v>0.65998813069829987</v>
      </c>
      <c r="AN86">
        <v>1.6885360115960649E-2</v>
      </c>
      <c r="AO86">
        <v>0.66004412699127701</v>
      </c>
      <c r="AP86">
        <v>0.64810548492448605</v>
      </c>
      <c r="AQ86">
        <v>0.67234374956709375</v>
      </c>
      <c r="AR86">
        <v>8.4629942769372466</v>
      </c>
      <c r="AS86">
        <v>5.4384271424464448E-2</v>
      </c>
      <c r="AT86">
        <v>8.4596093167013038</v>
      </c>
      <c r="AU86">
        <v>8.45711120376283</v>
      </c>
      <c r="AV86">
        <v>8.483148563934062</v>
      </c>
      <c r="AW86">
        <v>8.4629942769372466</v>
      </c>
      <c r="AX86">
        <v>5.4384271424464448E-2</v>
      </c>
      <c r="AY86">
        <v>8.4596093167013038</v>
      </c>
      <c r="AZ86">
        <v>8.45711120376283</v>
      </c>
      <c r="BA86">
        <v>8.483148563934062</v>
      </c>
      <c r="BB86">
        <v>8.4629942769372466</v>
      </c>
      <c r="BC86">
        <v>5.4384271424464448E-2</v>
      </c>
      <c r="BD86">
        <v>8.4596093167013038</v>
      </c>
      <c r="BE86">
        <v>8.45711120376283</v>
      </c>
      <c r="BF86">
        <v>8.483148563934062</v>
      </c>
      <c r="BG86">
        <v>229.56575298182139</v>
      </c>
      <c r="BH86">
        <v>9.2654420738269838</v>
      </c>
      <c r="BI86">
        <v>229.49280310171551</v>
      </c>
      <c r="BJ86">
        <v>222.9906640125262</v>
      </c>
      <c r="BK86">
        <v>229.56575298182139</v>
      </c>
      <c r="BL86">
        <v>9.2654420738269838</v>
      </c>
      <c r="BM86">
        <v>229.49280310171551</v>
      </c>
      <c r="BN86">
        <v>222.9906640125262</v>
      </c>
      <c r="BO86">
        <v>236.02783431085811</v>
      </c>
      <c r="BP86">
        <v>236.02783431085811</v>
      </c>
      <c r="BQ86">
        <v>229.56575298182139</v>
      </c>
      <c r="BR86">
        <v>9.2654420738269838</v>
      </c>
      <c r="BS86">
        <v>229.49280310171551</v>
      </c>
      <c r="BT86">
        <v>222.9906640125262</v>
      </c>
      <c r="BU86">
        <v>236.02783431085811</v>
      </c>
      <c r="CA86">
        <v>30.11340227997081</v>
      </c>
      <c r="CB86">
        <v>3.7337553355134882E-2</v>
      </c>
      <c r="CC86">
        <v>30.111521788043088</v>
      </c>
      <c r="CD86">
        <v>30.088325418397542</v>
      </c>
      <c r="CE86">
        <v>30.138286829750971</v>
      </c>
      <c r="CF86">
        <v>0.25610337834488639</v>
      </c>
      <c r="CG86">
        <v>2.0616531931336311E-3</v>
      </c>
      <c r="CH86">
        <v>0.25619588465488008</v>
      </c>
      <c r="CI86">
        <v>0.25468862756044308</v>
      </c>
      <c r="CJ86">
        <v>0.25754017071856661</v>
      </c>
      <c r="CK86">
        <v>0.15341417144775549</v>
      </c>
      <c r="CL86">
        <v>1.862036958396196E-3</v>
      </c>
      <c r="CM86">
        <v>0.15353137242690121</v>
      </c>
      <c r="CN86">
        <v>0.15188590650942371</v>
      </c>
      <c r="CO86">
        <v>0.15470593347416381</v>
      </c>
      <c r="CP86">
        <v>0.45369003970386101</v>
      </c>
      <c r="CQ86">
        <v>2.3397226440805279E-3</v>
      </c>
      <c r="CR86">
        <v>0.45332531095709661</v>
      </c>
      <c r="CS86">
        <v>0.45192609824614421</v>
      </c>
      <c r="CT86">
        <v>0.45544663992105611</v>
      </c>
      <c r="DA86">
        <v>0</v>
      </c>
      <c r="DB86">
        <v>0</v>
      </c>
      <c r="DC86">
        <v>0</v>
      </c>
    </row>
    <row r="87" spans="2:107" x14ac:dyDescent="0.35">
      <c r="B87" s="6">
        <v>12</v>
      </c>
      <c r="C87" s="6" t="s">
        <v>124</v>
      </c>
      <c r="D87" s="6">
        <v>120</v>
      </c>
      <c r="E87" s="6">
        <v>6</v>
      </c>
      <c r="G87" s="5">
        <v>1642427474</v>
      </c>
      <c r="H87" s="4">
        <f t="shared" ca="1" si="19"/>
        <v>54</v>
      </c>
      <c r="N87">
        <v>268.09350999517619</v>
      </c>
      <c r="O87">
        <v>3.4410153313859291</v>
      </c>
      <c r="P87">
        <v>268.04224884322389</v>
      </c>
      <c r="Q87">
        <v>266.70577860262301</v>
      </c>
      <c r="R87">
        <v>269.01649818746313</v>
      </c>
      <c r="S87">
        <v>14.31747652807827</v>
      </c>
      <c r="T87">
        <v>0.32513945003137668</v>
      </c>
      <c r="U87">
        <v>14.26811262501815</v>
      </c>
      <c r="V87">
        <v>14.073439046527669</v>
      </c>
      <c r="W87">
        <v>14.54398584925381</v>
      </c>
      <c r="X87">
        <v>0.1437965411929123</v>
      </c>
      <c r="Y87">
        <v>1.7890072221295661E-3</v>
      </c>
      <c r="Z87">
        <v>0.14397461788516899</v>
      </c>
      <c r="AA87">
        <v>0.14257263705339579</v>
      </c>
      <c r="AB87">
        <v>0.14513238269985071</v>
      </c>
      <c r="AC87">
        <v>0.19032348833838431</v>
      </c>
      <c r="AD87">
        <v>1.934347289936384E-3</v>
      </c>
      <c r="AE87">
        <v>0.1904796810763893</v>
      </c>
      <c r="AF87">
        <v>0.1889284569944098</v>
      </c>
      <c r="AG87">
        <v>0.1917143288100531</v>
      </c>
      <c r="AH87">
        <v>0.12570869217669839</v>
      </c>
      <c r="AI87">
        <v>1.8533197419571871E-3</v>
      </c>
      <c r="AJ87">
        <v>0.12591167788460339</v>
      </c>
      <c r="AK87">
        <v>0.12440115665359321</v>
      </c>
      <c r="AL87">
        <v>0.12706039763547289</v>
      </c>
      <c r="AM87">
        <v>0.65978410017344524</v>
      </c>
      <c r="AN87">
        <v>1.8875381673636261E-2</v>
      </c>
      <c r="AO87">
        <v>0.65977935374215702</v>
      </c>
      <c r="AP87">
        <v>0.64457133782646225</v>
      </c>
      <c r="AQ87">
        <v>0.67544455706352147</v>
      </c>
      <c r="AR87">
        <v>7.9086001686601826</v>
      </c>
      <c r="AS87">
        <v>2.4405914984386729E-2</v>
      </c>
      <c r="AT87">
        <v>7.9075498236356658</v>
      </c>
      <c r="AU87">
        <v>7.8928950189459872</v>
      </c>
      <c r="AV87">
        <v>7.9275864998972594</v>
      </c>
      <c r="AW87">
        <v>7.9086001686601826</v>
      </c>
      <c r="AX87">
        <v>2.4405914984386729E-2</v>
      </c>
      <c r="AY87">
        <v>7.9075498236356658</v>
      </c>
      <c r="AZ87">
        <v>7.8928950189459872</v>
      </c>
      <c r="BA87">
        <v>7.9275864998972594</v>
      </c>
      <c r="BB87">
        <v>7.9086001686601826</v>
      </c>
      <c r="BC87">
        <v>2.4405914984386729E-2</v>
      </c>
      <c r="BD87">
        <v>7.9075498236356658</v>
      </c>
      <c r="BE87">
        <v>7.8928950189459872</v>
      </c>
      <c r="BF87">
        <v>7.9275864998972594</v>
      </c>
      <c r="BG87">
        <v>1166.4397023486399</v>
      </c>
      <c r="BH87">
        <v>11.821274192396089</v>
      </c>
      <c r="BI87">
        <v>1167.976559473906</v>
      </c>
      <c r="BJ87">
        <v>1159.163812828672</v>
      </c>
      <c r="BK87">
        <v>1166.4397023486399</v>
      </c>
      <c r="BL87">
        <v>11.821274192396089</v>
      </c>
      <c r="BM87">
        <v>1167.976559473906</v>
      </c>
      <c r="BN87">
        <v>1159.163812828672</v>
      </c>
      <c r="BO87">
        <v>1174.813787570173</v>
      </c>
      <c r="BP87">
        <v>1174.813787570173</v>
      </c>
      <c r="BQ87">
        <v>1166.4397023486399</v>
      </c>
      <c r="BR87">
        <v>11.821274192396089</v>
      </c>
      <c r="BS87">
        <v>1167.976559473906</v>
      </c>
      <c r="BT87">
        <v>1159.163812828672</v>
      </c>
      <c r="BU87">
        <v>1174.813787570173</v>
      </c>
      <c r="CA87">
        <v>60.366399070951687</v>
      </c>
      <c r="CB87">
        <v>1.380657517134539</v>
      </c>
      <c r="CC87">
        <v>60.312305912369993</v>
      </c>
      <c r="CD87">
        <v>59.594110476568908</v>
      </c>
      <c r="CE87">
        <v>60.650437677716702</v>
      </c>
      <c r="CF87">
        <v>0.31836312233469061</v>
      </c>
      <c r="CG87">
        <v>1.0713467104140459E-2</v>
      </c>
      <c r="CH87">
        <v>0.31715607785904582</v>
      </c>
      <c r="CI87">
        <v>0.31599367044815041</v>
      </c>
      <c r="CJ87">
        <v>0.31855303767343551</v>
      </c>
      <c r="CK87">
        <v>0.16191962172206059</v>
      </c>
      <c r="CL87">
        <v>9.2389116549286467E-3</v>
      </c>
      <c r="CM87">
        <v>0.16074621175132009</v>
      </c>
      <c r="CN87">
        <v>0.15990704659191901</v>
      </c>
      <c r="CO87">
        <v>0.16188970934886421</v>
      </c>
      <c r="CP87">
        <v>0.98033521770041177</v>
      </c>
      <c r="CQ87">
        <v>1.152461829500858E-2</v>
      </c>
      <c r="CR87">
        <v>0.97819566383065382</v>
      </c>
      <c r="CS87">
        <v>0.97568309616981508</v>
      </c>
      <c r="CT87">
        <v>0.98223531098633199</v>
      </c>
      <c r="DA87">
        <v>0</v>
      </c>
      <c r="DB87">
        <v>0</v>
      </c>
      <c r="DC87">
        <v>0</v>
      </c>
    </row>
    <row r="88" spans="2:107" x14ac:dyDescent="0.35">
      <c r="B88" s="6">
        <v>13</v>
      </c>
      <c r="C88" s="6">
        <v>0</v>
      </c>
      <c r="D88" s="6">
        <v>75</v>
      </c>
      <c r="E88" s="6">
        <v>3</v>
      </c>
      <c r="G88" s="5">
        <v>1642427474</v>
      </c>
      <c r="H88" s="4">
        <f t="shared" ca="1" si="19"/>
        <v>55</v>
      </c>
      <c r="N88">
        <v>36.553997355249038</v>
      </c>
      <c r="O88">
        <v>0.73824403242846026</v>
      </c>
      <c r="P88">
        <v>36.602936738926253</v>
      </c>
      <c r="Q88">
        <v>36.165774370625307</v>
      </c>
      <c r="R88">
        <v>36.859881151820098</v>
      </c>
      <c r="S88">
        <v>4.8216531449208464</v>
      </c>
      <c r="T88">
        <v>0.123522571077205</v>
      </c>
      <c r="U88">
        <v>4.8119521298199146</v>
      </c>
      <c r="V88">
        <v>4.7309580652510022</v>
      </c>
      <c r="W88">
        <v>4.8931517631795458</v>
      </c>
      <c r="X88">
        <v>0.14791853070156591</v>
      </c>
      <c r="Y88">
        <v>1.4720219734016379E-3</v>
      </c>
      <c r="Z88">
        <v>0.1479182543154422</v>
      </c>
      <c r="AA88">
        <v>0.14689616505822231</v>
      </c>
      <c r="AB88">
        <v>0.148886073360118</v>
      </c>
      <c r="AC88">
        <v>0.17216645838522759</v>
      </c>
      <c r="AD88">
        <v>1.565520222072648E-3</v>
      </c>
      <c r="AE88">
        <v>0.17213182093590829</v>
      </c>
      <c r="AF88">
        <v>0.17107129018898079</v>
      </c>
      <c r="AG88">
        <v>0.17324436059601209</v>
      </c>
      <c r="AH88">
        <v>0.12815850538963669</v>
      </c>
      <c r="AI88">
        <v>1.552852660185526E-3</v>
      </c>
      <c r="AJ88">
        <v>0.12812318953550481</v>
      </c>
      <c r="AK88">
        <v>0.1270784877440419</v>
      </c>
      <c r="AL88">
        <v>0.12924025166117309</v>
      </c>
      <c r="AM88">
        <v>0.64586530500771278</v>
      </c>
      <c r="AN88">
        <v>1.7527507262328879E-2</v>
      </c>
      <c r="AO88">
        <v>0.64677257369033558</v>
      </c>
      <c r="AP88">
        <v>0.63402234499790944</v>
      </c>
      <c r="AQ88">
        <v>0.65868243597517795</v>
      </c>
      <c r="AR88">
        <v>8.3553972323297181</v>
      </c>
      <c r="AS88">
        <v>7.0275747161946914E-2</v>
      </c>
      <c r="AT88">
        <v>8.3769298463692348</v>
      </c>
      <c r="AU88">
        <v>8.3389314875607035</v>
      </c>
      <c r="AV88">
        <v>8.3992229095855961</v>
      </c>
      <c r="AW88">
        <v>8.3553972323297181</v>
      </c>
      <c r="AX88">
        <v>7.0275747161946914E-2</v>
      </c>
      <c r="AY88">
        <v>8.3769298463692348</v>
      </c>
      <c r="AZ88">
        <v>8.3389314875607035</v>
      </c>
      <c r="BA88">
        <v>8.3992229095855961</v>
      </c>
      <c r="BB88">
        <v>8.3553972323297181</v>
      </c>
      <c r="BC88">
        <v>7.0275747161946914E-2</v>
      </c>
      <c r="BD88">
        <v>8.3769298463692348</v>
      </c>
      <c r="BE88">
        <v>8.3389314875607035</v>
      </c>
      <c r="BF88">
        <v>8.3992229095855961</v>
      </c>
      <c r="BG88">
        <v>217.72579258565989</v>
      </c>
      <c r="BH88">
        <v>7.871796543166071</v>
      </c>
      <c r="BI88">
        <v>218.0549584300818</v>
      </c>
      <c r="BJ88">
        <v>213.13775402730209</v>
      </c>
      <c r="BK88">
        <v>217.72579258565989</v>
      </c>
      <c r="BL88">
        <v>7.871796543166071</v>
      </c>
      <c r="BM88">
        <v>218.0549584300818</v>
      </c>
      <c r="BN88">
        <v>213.13775402730209</v>
      </c>
      <c r="BO88">
        <v>222.90843622954571</v>
      </c>
      <c r="BP88">
        <v>222.90843622954571</v>
      </c>
      <c r="BQ88">
        <v>217.72579258565989</v>
      </c>
      <c r="BR88">
        <v>7.871796543166071</v>
      </c>
      <c r="BS88">
        <v>218.0549584300818</v>
      </c>
      <c r="BT88">
        <v>213.13775402730209</v>
      </c>
      <c r="BU88">
        <v>222.90843622954571</v>
      </c>
      <c r="CA88">
        <v>30.11319906391974</v>
      </c>
      <c r="CB88">
        <v>3.78548402062064E-2</v>
      </c>
      <c r="CC88">
        <v>30.114198292199941</v>
      </c>
      <c r="CD88">
        <v>30.088325418528481</v>
      </c>
      <c r="CE88">
        <v>30.136502493745329</v>
      </c>
      <c r="CF88">
        <v>0.23575134905051401</v>
      </c>
      <c r="CG88">
        <v>1.09572405213354E-2</v>
      </c>
      <c r="CH88">
        <v>0.23501505263988601</v>
      </c>
      <c r="CI88">
        <v>0.23390081709129831</v>
      </c>
      <c r="CJ88">
        <v>0.23643362082293451</v>
      </c>
      <c r="CK88">
        <v>0.129972010522275</v>
      </c>
      <c r="CL88">
        <v>9.6682824471847912E-3</v>
      </c>
      <c r="CM88">
        <v>0.1290146077658115</v>
      </c>
      <c r="CN88">
        <v>0.12825962942890631</v>
      </c>
      <c r="CO88">
        <v>0.13063036046460011</v>
      </c>
      <c r="CP88">
        <v>0.43961204400366621</v>
      </c>
      <c r="CQ88">
        <v>1.4284119659372079E-2</v>
      </c>
      <c r="CR88">
        <v>0.43910178349617462</v>
      </c>
      <c r="CS88">
        <v>0.43533318385934872</v>
      </c>
      <c r="CT88">
        <v>0.43996481129264281</v>
      </c>
      <c r="DA88">
        <v>0</v>
      </c>
      <c r="DB88">
        <v>0</v>
      </c>
      <c r="DC88">
        <v>0</v>
      </c>
    </row>
    <row r="89" spans="2:107" x14ac:dyDescent="0.35">
      <c r="B89" s="6">
        <v>14</v>
      </c>
      <c r="C89" s="6" t="s">
        <v>124</v>
      </c>
      <c r="D89" s="6">
        <v>30</v>
      </c>
      <c r="E89" s="6">
        <v>3</v>
      </c>
      <c r="G89" s="5">
        <v>1642427474</v>
      </c>
      <c r="H89" s="4">
        <f t="shared" ca="1" si="19"/>
        <v>54</v>
      </c>
      <c r="N89">
        <v>575.30637909927862</v>
      </c>
      <c r="O89">
        <v>12.66351124964655</v>
      </c>
      <c r="P89">
        <v>576.81463558965527</v>
      </c>
      <c r="Q89">
        <v>574.10823004729286</v>
      </c>
      <c r="R89">
        <v>580.33693309320995</v>
      </c>
      <c r="S89">
        <v>18.773334030090531</v>
      </c>
      <c r="T89">
        <v>0.24411803209806049</v>
      </c>
      <c r="U89">
        <v>18.7392324605776</v>
      </c>
      <c r="V89">
        <v>18.602529251844398</v>
      </c>
      <c r="W89">
        <v>18.911293492110129</v>
      </c>
      <c r="X89">
        <v>0.14691423001282841</v>
      </c>
      <c r="Y89">
        <v>1.817725118307205E-3</v>
      </c>
      <c r="Z89">
        <v>0.14705897573279231</v>
      </c>
      <c r="AA89">
        <v>0.14545800405893289</v>
      </c>
      <c r="AB89">
        <v>0.1483252810174189</v>
      </c>
      <c r="AC89">
        <v>0.2250760295302407</v>
      </c>
      <c r="AD89">
        <v>2.2422090105385759E-3</v>
      </c>
      <c r="AE89">
        <v>0.22527594498953779</v>
      </c>
      <c r="AF89">
        <v>0.22369758568697309</v>
      </c>
      <c r="AG89">
        <v>0.22660104319503721</v>
      </c>
      <c r="AH89">
        <v>0.13889840205103821</v>
      </c>
      <c r="AI89">
        <v>1.882084996785226E-3</v>
      </c>
      <c r="AJ89">
        <v>0.13904507235234989</v>
      </c>
      <c r="AK89">
        <v>0.13750741598507379</v>
      </c>
      <c r="AL89">
        <v>0.14031137763282089</v>
      </c>
      <c r="AM89">
        <v>0.63906164000881505</v>
      </c>
      <c r="AN89">
        <v>1.8957151624021441E-2</v>
      </c>
      <c r="AO89">
        <v>0.6389181827446393</v>
      </c>
      <c r="AP89">
        <v>0.62210015015669895</v>
      </c>
      <c r="AQ89">
        <v>0.6564705103781221</v>
      </c>
      <c r="AR89">
        <v>8.6964637283690553</v>
      </c>
      <c r="AS89">
        <v>2.3461675383589481E-2</v>
      </c>
      <c r="AT89">
        <v>8.704913738223528</v>
      </c>
      <c r="AU89">
        <v>8.6945269915122676</v>
      </c>
      <c r="AV89">
        <v>8.7098121154354136</v>
      </c>
      <c r="AW89">
        <v>8.6964637283690553</v>
      </c>
      <c r="AX89">
        <v>2.3461675383589481E-2</v>
      </c>
      <c r="AY89">
        <v>8.704913738223528</v>
      </c>
      <c r="AZ89">
        <v>8.6945269915122676</v>
      </c>
      <c r="BA89">
        <v>8.7098121154354136</v>
      </c>
      <c r="BB89">
        <v>8.6964637283690553</v>
      </c>
      <c r="BC89">
        <v>2.3461675383589481E-2</v>
      </c>
      <c r="BD89">
        <v>8.704913738223528</v>
      </c>
      <c r="BE89">
        <v>8.6945269915122676</v>
      </c>
      <c r="BF89">
        <v>8.7098121154354136</v>
      </c>
      <c r="BG89">
        <v>2103.7763709494252</v>
      </c>
      <c r="BH89">
        <v>11.5042967780224</v>
      </c>
      <c r="BI89">
        <v>2103.6745360328109</v>
      </c>
      <c r="BJ89">
        <v>2096.0869656730561</v>
      </c>
      <c r="BK89">
        <v>2103.7763709494252</v>
      </c>
      <c r="BL89">
        <v>11.5042967780224</v>
      </c>
      <c r="BM89">
        <v>2103.6745360328109</v>
      </c>
      <c r="BN89">
        <v>2096.0869656730561</v>
      </c>
      <c r="BO89">
        <v>2110.7913525081299</v>
      </c>
      <c r="BP89">
        <v>2110.7913525081299</v>
      </c>
      <c r="BQ89">
        <v>2103.7763709494252</v>
      </c>
      <c r="BR89">
        <v>11.5042967780224</v>
      </c>
      <c r="BS89">
        <v>2103.6745360328109</v>
      </c>
      <c r="BT89">
        <v>2096.0869656730561</v>
      </c>
      <c r="BU89">
        <v>2110.7913525081299</v>
      </c>
      <c r="CA89">
        <v>155.20163053940141</v>
      </c>
      <c r="CB89">
        <v>4.2462997048462467</v>
      </c>
      <c r="CC89">
        <v>154.9901249845044</v>
      </c>
      <c r="CD89">
        <v>152.30781929177101</v>
      </c>
      <c r="CE89">
        <v>158.31836101459319</v>
      </c>
      <c r="CF89">
        <v>0.40151590571658358</v>
      </c>
      <c r="CG89">
        <v>3.939345172744739E-3</v>
      </c>
      <c r="CH89">
        <v>0.4021352084964161</v>
      </c>
      <c r="CI89">
        <v>0.39928096019025699</v>
      </c>
      <c r="CJ89">
        <v>0.40438709341790879</v>
      </c>
      <c r="CK89">
        <v>0.2183685627782723</v>
      </c>
      <c r="CL89">
        <v>2.5502263251494452E-3</v>
      </c>
      <c r="CM89">
        <v>0.2187269558772961</v>
      </c>
      <c r="CN89">
        <v>0.21699190004442481</v>
      </c>
      <c r="CO89">
        <v>0.2201059066005584</v>
      </c>
      <c r="CP89">
        <v>1.90139423611723</v>
      </c>
      <c r="CQ89">
        <v>2.962176242428885E-2</v>
      </c>
      <c r="CR89">
        <v>1.906912806915757</v>
      </c>
      <c r="CS89">
        <v>1.9029289108605829</v>
      </c>
      <c r="CT89">
        <v>1.9087136415120149</v>
      </c>
      <c r="DA89">
        <v>0</v>
      </c>
      <c r="DB89">
        <v>0</v>
      </c>
      <c r="DC89">
        <v>0</v>
      </c>
    </row>
    <row r="90" spans="2:107" x14ac:dyDescent="0.35">
      <c r="B90" s="6">
        <v>15</v>
      </c>
      <c r="C90" s="6">
        <v>0</v>
      </c>
      <c r="D90" s="6">
        <v>120</v>
      </c>
      <c r="E90" s="6">
        <v>0</v>
      </c>
      <c r="G90" s="5">
        <v>1642427474</v>
      </c>
      <c r="H90" s="4">
        <f t="shared" ca="1" si="19"/>
        <v>54</v>
      </c>
      <c r="N90">
        <v>53.66294342193018</v>
      </c>
      <c r="O90">
        <v>0.41959354245581693</v>
      </c>
      <c r="P90">
        <v>53.654946620328587</v>
      </c>
      <c r="Q90">
        <v>53.427443728512429</v>
      </c>
      <c r="R90">
        <v>53.919920577052949</v>
      </c>
      <c r="S90">
        <v>4.6887717152968138</v>
      </c>
      <c r="T90">
        <v>0.11997091905983839</v>
      </c>
      <c r="U90">
        <v>4.6766879306442632</v>
      </c>
      <c r="V90">
        <v>4.6035054766126891</v>
      </c>
      <c r="W90">
        <v>4.7681659984762206</v>
      </c>
      <c r="X90">
        <v>0.15167883431966461</v>
      </c>
      <c r="Y90">
        <v>2.0179854409705382E-3</v>
      </c>
      <c r="Z90">
        <v>0.15179857554155141</v>
      </c>
      <c r="AA90">
        <v>0.15028805422374261</v>
      </c>
      <c r="AB90">
        <v>0.15310106098549109</v>
      </c>
      <c r="AC90">
        <v>0.17783920986817831</v>
      </c>
      <c r="AD90">
        <v>2.0804582972640639E-3</v>
      </c>
      <c r="AE90">
        <v>0.17798396062318431</v>
      </c>
      <c r="AF90">
        <v>0.17644178160057861</v>
      </c>
      <c r="AG90">
        <v>0.1793316713225945</v>
      </c>
      <c r="AH90">
        <v>0.13208849880603091</v>
      </c>
      <c r="AI90">
        <v>2.0930030093736841E-3</v>
      </c>
      <c r="AJ90">
        <v>0.13223415909008771</v>
      </c>
      <c r="AK90">
        <v>0.13064901624351841</v>
      </c>
      <c r="AL90">
        <v>0.13357508589103459</v>
      </c>
      <c r="AM90">
        <v>0.64652871570394621</v>
      </c>
      <c r="AN90">
        <v>2.7069404465114098E-2</v>
      </c>
      <c r="AO90">
        <v>0.64734652312986951</v>
      </c>
      <c r="AP90">
        <v>0.62701243312462407</v>
      </c>
      <c r="AQ90">
        <v>0.66714202379994536</v>
      </c>
      <c r="AR90">
        <v>7.9967030763886999</v>
      </c>
      <c r="AS90">
        <v>6.1215772889842243E-2</v>
      </c>
      <c r="AT90">
        <v>7.997660193629156</v>
      </c>
      <c r="AU90">
        <v>7.9496118794375361</v>
      </c>
      <c r="AV90">
        <v>8.0422577842629881</v>
      </c>
      <c r="AW90">
        <v>7.9967030763886999</v>
      </c>
      <c r="AX90">
        <v>6.1215772889842243E-2</v>
      </c>
      <c r="AY90">
        <v>7.997660193629156</v>
      </c>
      <c r="AZ90">
        <v>7.9496118794375361</v>
      </c>
      <c r="BA90">
        <v>8.0422577842629881</v>
      </c>
      <c r="BB90">
        <v>7.9967030763886999</v>
      </c>
      <c r="BC90">
        <v>6.1215772889842243E-2</v>
      </c>
      <c r="BD90">
        <v>7.997660193629156</v>
      </c>
      <c r="BE90">
        <v>7.9496118794375361</v>
      </c>
      <c r="BF90">
        <v>8.0422577842629881</v>
      </c>
      <c r="BG90">
        <v>236.44140636782379</v>
      </c>
      <c r="BH90">
        <v>7.8935903790757989</v>
      </c>
      <c r="BI90">
        <v>236.16556469957499</v>
      </c>
      <c r="BJ90">
        <v>231.06129271483749</v>
      </c>
      <c r="BK90">
        <v>236.44140636782379</v>
      </c>
      <c r="BL90">
        <v>7.8935903790757989</v>
      </c>
      <c r="BM90">
        <v>236.16556469957499</v>
      </c>
      <c r="BN90">
        <v>231.06129271483749</v>
      </c>
      <c r="BO90">
        <v>241.3356194581396</v>
      </c>
      <c r="BP90">
        <v>241.3356194581396</v>
      </c>
      <c r="BQ90">
        <v>236.44140636782379</v>
      </c>
      <c r="BR90">
        <v>7.8935903790757989</v>
      </c>
      <c r="BS90">
        <v>236.16556469957499</v>
      </c>
      <c r="BT90">
        <v>231.06129271483749</v>
      </c>
      <c r="BU90">
        <v>241.3356194581396</v>
      </c>
      <c r="CA90">
        <v>30.114552185482481</v>
      </c>
      <c r="CB90">
        <v>3.5891822528775721E-2</v>
      </c>
      <c r="CC90">
        <v>30.115090460124971</v>
      </c>
      <c r="CD90">
        <v>30.091894090510689</v>
      </c>
      <c r="CE90">
        <v>30.14007116584537</v>
      </c>
      <c r="CF90">
        <v>0.25565003070093711</v>
      </c>
      <c r="CG90">
        <v>1.857770337305729E-3</v>
      </c>
      <c r="CH90">
        <v>0.25577179977138598</v>
      </c>
      <c r="CI90">
        <v>0.25436673723382758</v>
      </c>
      <c r="CJ90">
        <v>0.2571836152709216</v>
      </c>
      <c r="CK90">
        <v>0.14518377174627661</v>
      </c>
      <c r="CL90">
        <v>1.79830346929824E-3</v>
      </c>
      <c r="CM90">
        <v>0.14541614182063539</v>
      </c>
      <c r="CN90">
        <v>0.14434107414165051</v>
      </c>
      <c r="CO90">
        <v>0.14624855394532521</v>
      </c>
      <c r="CP90">
        <v>0.48340050596747902</v>
      </c>
      <c r="CQ90">
        <v>2.2552243654026241E-3</v>
      </c>
      <c r="CR90">
        <v>0.48344530557203452</v>
      </c>
      <c r="CS90">
        <v>0.48213748244954452</v>
      </c>
      <c r="CT90">
        <v>0.48533793500555927</v>
      </c>
      <c r="DA90">
        <v>0</v>
      </c>
      <c r="DB90">
        <v>0</v>
      </c>
      <c r="DC90">
        <v>0</v>
      </c>
    </row>
    <row r="91" spans="2:107" x14ac:dyDescent="0.35">
      <c r="B91" s="6">
        <v>16</v>
      </c>
      <c r="C91" s="6">
        <v>0</v>
      </c>
      <c r="D91" s="6">
        <v>30</v>
      </c>
      <c r="E91" s="6">
        <v>6</v>
      </c>
      <c r="G91" s="5">
        <v>1642427474</v>
      </c>
      <c r="H91" s="4">
        <f t="shared" ca="1" si="19"/>
        <v>55</v>
      </c>
      <c r="N91">
        <v>441.8517383634977</v>
      </c>
      <c r="O91">
        <v>3.3000382341588552</v>
      </c>
      <c r="P91">
        <v>442.15377594233928</v>
      </c>
      <c r="Q91">
        <v>440.65359000133998</v>
      </c>
      <c r="R91">
        <v>444.18703423753573</v>
      </c>
      <c r="S91">
        <v>17.849004268409399</v>
      </c>
      <c r="T91">
        <v>0.1189054394142601</v>
      </c>
      <c r="U91">
        <v>17.857753730352869</v>
      </c>
      <c r="V91">
        <v>17.767920194356581</v>
      </c>
      <c r="W91">
        <v>17.933608592665539</v>
      </c>
      <c r="X91">
        <v>0.1456508442684957</v>
      </c>
      <c r="Y91">
        <v>1.337321351889569E-3</v>
      </c>
      <c r="Z91">
        <v>0.14577458038453561</v>
      </c>
      <c r="AA91">
        <v>0.1446891758543597</v>
      </c>
      <c r="AB91">
        <v>0.14660672384906809</v>
      </c>
      <c r="AC91">
        <v>0.2099319913108644</v>
      </c>
      <c r="AD91">
        <v>1.451179376805606E-3</v>
      </c>
      <c r="AE91">
        <v>0.21001244190270069</v>
      </c>
      <c r="AF91">
        <v>0.20889990213879089</v>
      </c>
      <c r="AG91">
        <v>0.21096443224159889</v>
      </c>
      <c r="AH91">
        <v>0.13284782969848721</v>
      </c>
      <c r="AI91">
        <v>1.4993047352039319E-3</v>
      </c>
      <c r="AJ91">
        <v>0.1328854017708935</v>
      </c>
      <c r="AK91">
        <v>0.1317999972763044</v>
      </c>
      <c r="AL91">
        <v>0.13390749100807839</v>
      </c>
      <c r="AM91">
        <v>0.64334616212597595</v>
      </c>
      <c r="AN91">
        <v>1.6570344854503451E-2</v>
      </c>
      <c r="AO91">
        <v>0.64311837418395834</v>
      </c>
      <c r="AP91">
        <v>0.62864136393548953</v>
      </c>
      <c r="AQ91">
        <v>0.65804681571625823</v>
      </c>
      <c r="AR91">
        <v>8.5499438310347031</v>
      </c>
      <c r="AS91">
        <v>1.508016546526628E-2</v>
      </c>
      <c r="AT91">
        <v>8.548833404475193</v>
      </c>
      <c r="AU91">
        <v>8.5392726517895312</v>
      </c>
      <c r="AV91">
        <v>8.5657791341717839</v>
      </c>
      <c r="AW91">
        <v>8.5499438310347031</v>
      </c>
      <c r="AX91">
        <v>1.508016546526628E-2</v>
      </c>
      <c r="AY91">
        <v>8.548833404475193</v>
      </c>
      <c r="AZ91">
        <v>8.5392726517895312</v>
      </c>
      <c r="BA91">
        <v>8.5657791341717839</v>
      </c>
      <c r="BB91">
        <v>8.5499438310347031</v>
      </c>
      <c r="BC91">
        <v>1.508016546526628E-2</v>
      </c>
      <c r="BD91">
        <v>8.548833404475193</v>
      </c>
      <c r="BE91">
        <v>8.5392726517895312</v>
      </c>
      <c r="BF91">
        <v>8.5657791341717839</v>
      </c>
      <c r="BG91">
        <v>5438.9951194886689</v>
      </c>
      <c r="BH91">
        <v>2025.750538654652</v>
      </c>
      <c r="BI91">
        <v>5845.27822205142</v>
      </c>
      <c r="BJ91">
        <v>4487.8754891921226</v>
      </c>
      <c r="BK91">
        <v>5438.9951194886689</v>
      </c>
      <c r="BL91">
        <v>2025.750538654652</v>
      </c>
      <c r="BM91">
        <v>5845.27822205142</v>
      </c>
      <c r="BN91">
        <v>4487.8754891921226</v>
      </c>
      <c r="BO91">
        <v>7098.5019201800478</v>
      </c>
      <c r="BP91">
        <v>7098.5019201800478</v>
      </c>
      <c r="BQ91">
        <v>5438.9951194886689</v>
      </c>
      <c r="BR91">
        <v>2025.750538654652</v>
      </c>
      <c r="BS91">
        <v>5845.27822205142</v>
      </c>
      <c r="BT91">
        <v>4487.8754891921226</v>
      </c>
      <c r="BU91">
        <v>7098.5019201800478</v>
      </c>
      <c r="CA91">
        <v>110.4650730543862</v>
      </c>
      <c r="CB91">
        <v>2.220529163702937</v>
      </c>
      <c r="CC91">
        <v>110.6457708753761</v>
      </c>
      <c r="CD91">
        <v>108.47780126709969</v>
      </c>
      <c r="CE91">
        <v>112.03576951540779</v>
      </c>
      <c r="CF91">
        <v>0.35978661486889169</v>
      </c>
      <c r="CG91">
        <v>2.7907156500434961E-3</v>
      </c>
      <c r="CH91">
        <v>0.36054512725524279</v>
      </c>
      <c r="CI91">
        <v>0.35836257362432139</v>
      </c>
      <c r="CJ91">
        <v>0.36166161510452782</v>
      </c>
      <c r="CK91">
        <v>0.18113221141729019</v>
      </c>
      <c r="CL91">
        <v>2.376770624584417E-3</v>
      </c>
      <c r="CM91">
        <v>0.18162269791138549</v>
      </c>
      <c r="CN91">
        <v>0.17959321445464929</v>
      </c>
      <c r="CO91">
        <v>0.1830642254451785</v>
      </c>
      <c r="CP91">
        <v>1.3369411007896519</v>
      </c>
      <c r="CQ91">
        <v>6.2135963922016159E-3</v>
      </c>
      <c r="CR91">
        <v>1.3384857281839579</v>
      </c>
      <c r="CS91">
        <v>1.335151074024244</v>
      </c>
      <c r="CT91">
        <v>1.340658858529826</v>
      </c>
      <c r="DA91">
        <v>0</v>
      </c>
      <c r="DB91">
        <v>0</v>
      </c>
      <c r="DC91">
        <v>0</v>
      </c>
    </row>
    <row r="92" spans="2:107" x14ac:dyDescent="0.35">
      <c r="B92" s="6">
        <v>17</v>
      </c>
      <c r="C92" s="6">
        <v>1</v>
      </c>
      <c r="D92" s="6">
        <v>75</v>
      </c>
      <c r="E92" s="6">
        <v>3</v>
      </c>
      <c r="G92" s="5">
        <v>1642427474</v>
      </c>
      <c r="H92" s="4">
        <f t="shared" ca="1" si="19"/>
        <v>56</v>
      </c>
      <c r="N92">
        <v>67.150447566673606</v>
      </c>
      <c r="O92">
        <v>1.6632741762009979</v>
      </c>
      <c r="P92">
        <v>67.352405709883271</v>
      </c>
      <c r="Q92">
        <v>67.018288685904224</v>
      </c>
      <c r="R92">
        <v>67.616487523842181</v>
      </c>
      <c r="S92">
        <v>7.051736356744768</v>
      </c>
      <c r="T92">
        <v>0.15115756821467169</v>
      </c>
      <c r="U92">
        <v>7.0464838479122989</v>
      </c>
      <c r="V92">
        <v>6.9412326743000534</v>
      </c>
      <c r="W92">
        <v>7.1435122737864836</v>
      </c>
      <c r="X92">
        <v>0.15099049186276259</v>
      </c>
      <c r="Y92">
        <v>2.0136139033082182E-3</v>
      </c>
      <c r="Z92">
        <v>0.15087598167430741</v>
      </c>
      <c r="AA92">
        <v>0.14956445119980091</v>
      </c>
      <c r="AB92">
        <v>0.15230509764699171</v>
      </c>
      <c r="AC92">
        <v>0.17792865020878659</v>
      </c>
      <c r="AD92">
        <v>1.963652322545196E-3</v>
      </c>
      <c r="AE92">
        <v>0.17783923999593559</v>
      </c>
      <c r="AF92">
        <v>0.17653675450136361</v>
      </c>
      <c r="AG92">
        <v>0.1792615722662762</v>
      </c>
      <c r="AH92">
        <v>0.1307035578309968</v>
      </c>
      <c r="AI92">
        <v>2.0189357257725288E-3</v>
      </c>
      <c r="AJ92">
        <v>0.13060605231910519</v>
      </c>
      <c r="AK92">
        <v>0.12926738678646191</v>
      </c>
      <c r="AL92">
        <v>0.13205325831896969</v>
      </c>
      <c r="AM92">
        <v>0.64893505533180373</v>
      </c>
      <c r="AN92">
        <v>1.4823330657993969E-2</v>
      </c>
      <c r="AO92">
        <v>0.64922131498983227</v>
      </c>
      <c r="AP92">
        <v>0.63703434593551411</v>
      </c>
      <c r="AQ92">
        <v>0.66071017151800537</v>
      </c>
      <c r="AR92">
        <v>8.0065028070592739</v>
      </c>
      <c r="AS92">
        <v>4.1624659593959903E-2</v>
      </c>
      <c r="AT92">
        <v>7.9991452449617881</v>
      </c>
      <c r="AU92">
        <v>7.9707422004472113</v>
      </c>
      <c r="AV92">
        <v>8.052607096894203</v>
      </c>
      <c r="AW92">
        <v>8.0065028070592739</v>
      </c>
      <c r="AX92">
        <v>4.1624659593959903E-2</v>
      </c>
      <c r="AY92">
        <v>7.9991452449617881</v>
      </c>
      <c r="AZ92">
        <v>7.9707422004472113</v>
      </c>
      <c r="BA92">
        <v>8.052607096894203</v>
      </c>
      <c r="BB92">
        <v>8.0065028070592739</v>
      </c>
      <c r="BC92">
        <v>4.1624659593959903E-2</v>
      </c>
      <c r="BD92">
        <v>7.9991452449617881</v>
      </c>
      <c r="BE92">
        <v>7.9707422004472113</v>
      </c>
      <c r="BF92">
        <v>8.052607096894203</v>
      </c>
      <c r="BG92">
        <v>417.52572987273288</v>
      </c>
      <c r="BH92">
        <v>8.1313008560348532</v>
      </c>
      <c r="BI92">
        <v>417.73213426980618</v>
      </c>
      <c r="BJ92">
        <v>412.58674767930239</v>
      </c>
      <c r="BK92">
        <v>417.52572987273288</v>
      </c>
      <c r="BL92">
        <v>8.1313008560348532</v>
      </c>
      <c r="BM92">
        <v>417.73213426980618</v>
      </c>
      <c r="BN92">
        <v>412.58674767930239</v>
      </c>
      <c r="BO92">
        <v>422.80557314305628</v>
      </c>
      <c r="BP92">
        <v>422.80557314305628</v>
      </c>
      <c r="BQ92">
        <v>417.52572987273288</v>
      </c>
      <c r="BR92">
        <v>8.1313008560348532</v>
      </c>
      <c r="BS92">
        <v>417.73213426980618</v>
      </c>
      <c r="BT92">
        <v>412.58674767930239</v>
      </c>
      <c r="BU92">
        <v>422.80557314305628</v>
      </c>
      <c r="CA92">
        <v>30.10434479146824</v>
      </c>
      <c r="CB92">
        <v>3.9054053970198413E-2</v>
      </c>
      <c r="CC92">
        <v>30.106168779390199</v>
      </c>
      <c r="CD92">
        <v>30.07761940163229</v>
      </c>
      <c r="CE92">
        <v>30.131149485199021</v>
      </c>
      <c r="CF92">
        <v>0.30415275542888548</v>
      </c>
      <c r="CG92">
        <v>1.9586966511381441E-3</v>
      </c>
      <c r="CH92">
        <v>0.30424534281609322</v>
      </c>
      <c r="CI92">
        <v>0.30269846776953929</v>
      </c>
      <c r="CJ92">
        <v>0.30568822250002592</v>
      </c>
      <c r="CK92">
        <v>0.17181597426276651</v>
      </c>
      <c r="CL92">
        <v>1.9278388455100581E-3</v>
      </c>
      <c r="CM92">
        <v>0.17182373262437431</v>
      </c>
      <c r="CN92">
        <v>0.17040471502040461</v>
      </c>
      <c r="CO92">
        <v>0.17344083646197331</v>
      </c>
      <c r="CP92">
        <v>0.60057565746959873</v>
      </c>
      <c r="CQ92">
        <v>3.5617578593555468E-3</v>
      </c>
      <c r="CR92">
        <v>0.60063894221244518</v>
      </c>
      <c r="CS92">
        <v>0.59961429178855918</v>
      </c>
      <c r="CT92">
        <v>0.6026382711297924</v>
      </c>
      <c r="DA92">
        <v>0</v>
      </c>
      <c r="DB92">
        <v>0</v>
      </c>
      <c r="DC92">
        <v>0</v>
      </c>
    </row>
    <row r="93" spans="2:107" x14ac:dyDescent="0.35">
      <c r="B93" s="6">
        <v>18</v>
      </c>
      <c r="C93" s="6">
        <v>1</v>
      </c>
      <c r="D93" s="6">
        <v>75</v>
      </c>
      <c r="E93" s="6">
        <v>0</v>
      </c>
      <c r="G93" s="5">
        <v>1642427474</v>
      </c>
      <c r="H93" s="4">
        <f t="shared" ca="1" si="19"/>
        <v>54</v>
      </c>
      <c r="N93">
        <v>362.17803707568868</v>
      </c>
      <c r="O93">
        <v>3.5971197290341501</v>
      </c>
      <c r="P93">
        <v>361.4060666495555</v>
      </c>
      <c r="Q93">
        <v>360.21546511137001</v>
      </c>
      <c r="R93">
        <v>364.63170917835532</v>
      </c>
      <c r="S93">
        <v>48.769868427809669</v>
      </c>
      <c r="T93">
        <v>0.98060774044064847</v>
      </c>
      <c r="U93">
        <v>48.971822440704528</v>
      </c>
      <c r="V93">
        <v>48.113161422936159</v>
      </c>
      <c r="W93">
        <v>49.574755836911422</v>
      </c>
      <c r="X93">
        <v>0.1492971200830111</v>
      </c>
      <c r="Y93">
        <v>1.335954184103153E-3</v>
      </c>
      <c r="Z93">
        <v>0.14935641533519831</v>
      </c>
      <c r="AA93">
        <v>0.14835241615526651</v>
      </c>
      <c r="AB93">
        <v>0.15016368495064941</v>
      </c>
      <c r="AC93">
        <v>0.19783755355437679</v>
      </c>
      <c r="AD93">
        <v>1.541056467366058E-3</v>
      </c>
      <c r="AE93">
        <v>0.19786495499316009</v>
      </c>
      <c r="AF93">
        <v>0.19677050534716939</v>
      </c>
      <c r="AG93">
        <v>0.1988079002662349</v>
      </c>
      <c r="AH93">
        <v>0.1278061609781565</v>
      </c>
      <c r="AI93">
        <v>1.6165557760398669E-3</v>
      </c>
      <c r="AJ93">
        <v>0.12776591056419859</v>
      </c>
      <c r="AK93">
        <v>0.12668050606196821</v>
      </c>
      <c r="AL93">
        <v>0.1288241799354683</v>
      </c>
      <c r="AM93">
        <v>0.65104724590192897</v>
      </c>
      <c r="AN93">
        <v>1.442374375659263E-2</v>
      </c>
      <c r="AO93">
        <v>0.65069154651697592</v>
      </c>
      <c r="AP93">
        <v>0.63909661688073216</v>
      </c>
      <c r="AQ93">
        <v>0.66208666353259471</v>
      </c>
      <c r="AR93">
        <v>8.2592150527917454</v>
      </c>
      <c r="AS93">
        <v>1.519680032640384E-2</v>
      </c>
      <c r="AT93">
        <v>8.2598984835630773</v>
      </c>
      <c r="AU93">
        <v>8.2454077104508059</v>
      </c>
      <c r="AV93">
        <v>8.2724350893592486</v>
      </c>
      <c r="AW93">
        <v>8.2592150527917454</v>
      </c>
      <c r="AX93">
        <v>1.519680032640384E-2</v>
      </c>
      <c r="AY93">
        <v>8.2598984835630773</v>
      </c>
      <c r="AZ93">
        <v>8.2454077104508059</v>
      </c>
      <c r="BA93">
        <v>8.2724350893592486</v>
      </c>
      <c r="BB93">
        <v>8.2592150527917454</v>
      </c>
      <c r="BC93">
        <v>1.519680032640384E-2</v>
      </c>
      <c r="BD93">
        <v>8.2598984835630773</v>
      </c>
      <c r="BE93">
        <v>8.2454077104508059</v>
      </c>
      <c r="BF93">
        <v>8.2724350893592486</v>
      </c>
      <c r="BG93">
        <v>1202.697354643585</v>
      </c>
      <c r="BH93">
        <v>31.788331946096012</v>
      </c>
      <c r="BI93">
        <v>1195.5886002289751</v>
      </c>
      <c r="BJ93">
        <v>1175.5764484773749</v>
      </c>
      <c r="BK93">
        <v>1202.697354643585</v>
      </c>
      <c r="BL93">
        <v>31.788331946096012</v>
      </c>
      <c r="BM93">
        <v>1195.5886002289751</v>
      </c>
      <c r="BN93">
        <v>1175.5764484773749</v>
      </c>
      <c r="BO93">
        <v>1231.554972316306</v>
      </c>
      <c r="BP93">
        <v>1231.554972316306</v>
      </c>
      <c r="BQ93">
        <v>1202.697354643585</v>
      </c>
      <c r="BR93">
        <v>31.788331946096012</v>
      </c>
      <c r="BS93">
        <v>1195.5886002289751</v>
      </c>
      <c r="BT93">
        <v>1175.5764484773749</v>
      </c>
      <c r="BU93">
        <v>1231.554972316306</v>
      </c>
      <c r="CA93">
        <v>103.4236873943652</v>
      </c>
      <c r="CB93">
        <v>4.767998241029856</v>
      </c>
      <c r="CC93">
        <v>103.2818116978688</v>
      </c>
      <c r="CD93">
        <v>100.2872480889061</v>
      </c>
      <c r="CE93">
        <v>106.7099692851864</v>
      </c>
      <c r="CF93">
        <v>0.45487484491743541</v>
      </c>
      <c r="CG93">
        <v>8.6088803474577164E-3</v>
      </c>
      <c r="CH93">
        <v>0.45649289811182803</v>
      </c>
      <c r="CI93">
        <v>0.45089424641473519</v>
      </c>
      <c r="CJ93">
        <v>0.46182368282285557</v>
      </c>
      <c r="CK93">
        <v>0.22745939841994661</v>
      </c>
      <c r="CL93">
        <v>4.3687929797558188E-3</v>
      </c>
      <c r="CM93">
        <v>0.22697364869358369</v>
      </c>
      <c r="CN93">
        <v>0.22406718237357731</v>
      </c>
      <c r="CO93">
        <v>0.23071567916864549</v>
      </c>
      <c r="CP93">
        <v>1.6645116213972659</v>
      </c>
      <c r="CQ93">
        <v>1.379249717768315E-2</v>
      </c>
      <c r="CR93">
        <v>1.668334414547515</v>
      </c>
      <c r="CS93">
        <v>1.6570761109143961</v>
      </c>
      <c r="CT93">
        <v>1.675432365165052</v>
      </c>
      <c r="DA93">
        <v>0</v>
      </c>
      <c r="DB93">
        <v>0</v>
      </c>
      <c r="DC93">
        <v>0</v>
      </c>
    </row>
    <row r="94" spans="2:107" x14ac:dyDescent="0.35">
      <c r="B94" s="6">
        <v>19</v>
      </c>
      <c r="C94" s="6">
        <v>0</v>
      </c>
      <c r="D94" s="6">
        <v>30</v>
      </c>
      <c r="E94" s="6">
        <v>3</v>
      </c>
      <c r="G94" s="5">
        <v>1642427474</v>
      </c>
      <c r="H94" s="4">
        <f t="shared" ca="1" si="19"/>
        <v>56</v>
      </c>
      <c r="N94">
        <v>38.514754853576711</v>
      </c>
      <c r="O94">
        <v>0.97719505651433269</v>
      </c>
      <c r="P94">
        <v>38.456862061621912</v>
      </c>
      <c r="Q94">
        <v>37.834128721555707</v>
      </c>
      <c r="R94">
        <v>39.165243543325602</v>
      </c>
      <c r="S94">
        <v>3.9427971993312578</v>
      </c>
      <c r="T94">
        <v>0.16619081123225141</v>
      </c>
      <c r="U94">
        <v>3.9037496549997002</v>
      </c>
      <c r="V94">
        <v>3.8289226522412179</v>
      </c>
      <c r="W94">
        <v>4.0083841179407926</v>
      </c>
      <c r="X94">
        <v>0.1471865107710143</v>
      </c>
      <c r="Y94">
        <v>1.330477888192324E-3</v>
      </c>
      <c r="Z94">
        <v>0.14719465130580039</v>
      </c>
      <c r="AA94">
        <v>0.14628788626725719</v>
      </c>
      <c r="AB94">
        <v>0.1480539298862977</v>
      </c>
      <c r="AC94">
        <v>0.17186301243060359</v>
      </c>
      <c r="AD94">
        <v>1.5068232741744479E-3</v>
      </c>
      <c r="AE94">
        <v>0.1718423796806596</v>
      </c>
      <c r="AF94">
        <v>0.17082933542109471</v>
      </c>
      <c r="AG94">
        <v>0.1728305501226762</v>
      </c>
      <c r="AH94">
        <v>0.12765255614494489</v>
      </c>
      <c r="AI94">
        <v>1.4661721634429911E-3</v>
      </c>
      <c r="AJ94">
        <v>0.12764832507991561</v>
      </c>
      <c r="AK94">
        <v>0.12665337095760321</v>
      </c>
      <c r="AL94">
        <v>0.12857091889860781</v>
      </c>
      <c r="AM94">
        <v>0.65186106653917397</v>
      </c>
      <c r="AN94">
        <v>1.625384557160333E-2</v>
      </c>
      <c r="AO94">
        <v>0.6522127592393796</v>
      </c>
      <c r="AP94">
        <v>0.64182082090212034</v>
      </c>
      <c r="AQ94">
        <v>0.66287358282241304</v>
      </c>
      <c r="AR94">
        <v>7.4613929126475593</v>
      </c>
      <c r="AS94">
        <v>3.4788455829857783E-2</v>
      </c>
      <c r="AT94">
        <v>7.4683491572774718</v>
      </c>
      <c r="AU94">
        <v>7.4598993430154126</v>
      </c>
      <c r="AV94">
        <v>7.4785372850899039</v>
      </c>
      <c r="AW94">
        <v>7.4613929126475593</v>
      </c>
      <c r="AX94">
        <v>3.4788455829857783E-2</v>
      </c>
      <c r="AY94">
        <v>7.4683491572774718</v>
      </c>
      <c r="AZ94">
        <v>7.4598993430154126</v>
      </c>
      <c r="BA94">
        <v>7.4785372850899039</v>
      </c>
      <c r="BB94">
        <v>7.4613929126475593</v>
      </c>
      <c r="BC94">
        <v>3.4788455829857783E-2</v>
      </c>
      <c r="BD94">
        <v>7.4683491572774718</v>
      </c>
      <c r="BE94">
        <v>7.4598993430154126</v>
      </c>
      <c r="BF94">
        <v>7.4785372850899039</v>
      </c>
      <c r="BG94">
        <v>275.18717930681311</v>
      </c>
      <c r="BH94">
        <v>9.5264035424323854</v>
      </c>
      <c r="BI94">
        <v>275.69232546037102</v>
      </c>
      <c r="BJ94">
        <v>268.97844997699121</v>
      </c>
      <c r="BK94">
        <v>275.18717930681311</v>
      </c>
      <c r="BL94">
        <v>9.5264035424323854</v>
      </c>
      <c r="BM94">
        <v>275.69232546037102</v>
      </c>
      <c r="BN94">
        <v>268.97844997699121</v>
      </c>
      <c r="BO94">
        <v>281.87377909174762</v>
      </c>
      <c r="BP94">
        <v>281.87377909174762</v>
      </c>
      <c r="BQ94">
        <v>275.18717930681311</v>
      </c>
      <c r="BR94">
        <v>9.5264035424323854</v>
      </c>
      <c r="BS94">
        <v>275.69232546037102</v>
      </c>
      <c r="BT94">
        <v>268.97844997699121</v>
      </c>
      <c r="BU94">
        <v>281.87377909174762</v>
      </c>
      <c r="CA94">
        <v>30.11456011585507</v>
      </c>
      <c r="CB94">
        <v>3.5000054610560057E-2</v>
      </c>
      <c r="CC94">
        <v>30.1150904601372</v>
      </c>
      <c r="CD94">
        <v>30.09189409061133</v>
      </c>
      <c r="CE94">
        <v>30.13828682980224</v>
      </c>
      <c r="CF94">
        <v>0.2498145708541942</v>
      </c>
      <c r="CG94">
        <v>2.0335073810246441E-3</v>
      </c>
      <c r="CH94">
        <v>0.2499849771166798</v>
      </c>
      <c r="CI94">
        <v>0.24934479806124299</v>
      </c>
      <c r="CJ94">
        <v>0.25145171648532688</v>
      </c>
      <c r="CK94">
        <v>0.1321426501959824</v>
      </c>
      <c r="CL94">
        <v>1.667711140926848E-3</v>
      </c>
      <c r="CM94">
        <v>0.13249822283231011</v>
      </c>
      <c r="CN94">
        <v>0.13103643707237639</v>
      </c>
      <c r="CO94">
        <v>0.13333153526415811</v>
      </c>
      <c r="CP94">
        <v>0.50412641713285744</v>
      </c>
      <c r="CQ94">
        <v>2.1491905952929339E-3</v>
      </c>
      <c r="CR94">
        <v>0.50410216047129242</v>
      </c>
      <c r="CS94">
        <v>0.50274436513710197</v>
      </c>
      <c r="CT94">
        <v>0.50602045159357856</v>
      </c>
      <c r="DA94">
        <v>0</v>
      </c>
      <c r="DB94">
        <v>0</v>
      </c>
      <c r="DC94">
        <v>0</v>
      </c>
    </row>
    <row r="95" spans="2:107" x14ac:dyDescent="0.35">
      <c r="B95" s="6">
        <v>20</v>
      </c>
      <c r="C95" s="6">
        <v>0</v>
      </c>
      <c r="D95" s="6">
        <v>30</v>
      </c>
      <c r="E95" s="6">
        <v>0</v>
      </c>
      <c r="G95" s="5">
        <v>1642427474</v>
      </c>
      <c r="H95" s="4">
        <f t="shared" ca="1" si="19"/>
        <v>54</v>
      </c>
      <c r="N95">
        <v>471.27327262401423</v>
      </c>
      <c r="O95">
        <v>2.6867737471545272</v>
      </c>
      <c r="P95">
        <v>471.76583652113129</v>
      </c>
      <c r="Q95">
        <v>470.52170332796589</v>
      </c>
      <c r="R95">
        <v>473.33293583058838</v>
      </c>
      <c r="S95">
        <v>37.876468519439982</v>
      </c>
      <c r="T95">
        <v>0.24831883098431309</v>
      </c>
      <c r="U95">
        <v>37.867817270269711</v>
      </c>
      <c r="V95">
        <v>37.699867563068373</v>
      </c>
      <c r="W95">
        <v>38.029805482887909</v>
      </c>
      <c r="X95">
        <v>0.1447074166852014</v>
      </c>
      <c r="Y95">
        <v>1.598086807154958E-3</v>
      </c>
      <c r="Z95">
        <v>0.14478414874887699</v>
      </c>
      <c r="AA95">
        <v>0.14360377134237939</v>
      </c>
      <c r="AB95">
        <v>0.1458130217981638</v>
      </c>
      <c r="AC95">
        <v>0.20748275562336821</v>
      </c>
      <c r="AD95">
        <v>1.626434718350712E-3</v>
      </c>
      <c r="AE95">
        <v>0.20754766885007669</v>
      </c>
      <c r="AF95">
        <v>0.206358246260545</v>
      </c>
      <c r="AG95">
        <v>0.20861950593408801</v>
      </c>
      <c r="AH95">
        <v>0.12925055296281271</v>
      </c>
      <c r="AI95">
        <v>1.6573391054197819E-3</v>
      </c>
      <c r="AJ95">
        <v>0.12933070203531019</v>
      </c>
      <c r="AK95">
        <v>0.128143540870409</v>
      </c>
      <c r="AL95">
        <v>0.13039801645753571</v>
      </c>
      <c r="AM95">
        <v>0.65179476897197275</v>
      </c>
      <c r="AN95">
        <v>1.504665389021095E-2</v>
      </c>
      <c r="AO95">
        <v>0.65160591870342977</v>
      </c>
      <c r="AP95">
        <v>0.63883431047502914</v>
      </c>
      <c r="AQ95">
        <v>0.6642928332660808</v>
      </c>
      <c r="AR95">
        <v>8.189659155456976</v>
      </c>
      <c r="AS95">
        <v>8.5104467550251636E-3</v>
      </c>
      <c r="AT95">
        <v>8.1933992227551542</v>
      </c>
      <c r="AU95">
        <v>8.1838615041443177</v>
      </c>
      <c r="AV95">
        <v>8.1952641719731041</v>
      </c>
      <c r="AW95">
        <v>8.189659155456976</v>
      </c>
      <c r="AX95">
        <v>8.5104467550251636E-3</v>
      </c>
      <c r="AY95">
        <v>8.1933992227551542</v>
      </c>
      <c r="AZ95">
        <v>8.1838615041443177</v>
      </c>
      <c r="BA95">
        <v>8.1952641719731041</v>
      </c>
      <c r="BB95">
        <v>8.189659155456976</v>
      </c>
      <c r="BC95">
        <v>8.5104467550251636E-3</v>
      </c>
      <c r="BD95">
        <v>8.1933992227551542</v>
      </c>
      <c r="BE95">
        <v>8.1838615041443177</v>
      </c>
      <c r="BF95">
        <v>8.1952641719731041</v>
      </c>
      <c r="BG95">
        <v>1951.7023308194459</v>
      </c>
      <c r="BH95">
        <v>49.177813982051937</v>
      </c>
      <c r="BI95">
        <v>1947.745980322228</v>
      </c>
      <c r="BJ95">
        <v>1908.8399098177299</v>
      </c>
      <c r="BK95">
        <v>1951.7023308194459</v>
      </c>
      <c r="BL95">
        <v>49.177813982051937</v>
      </c>
      <c r="BM95">
        <v>1947.745980322228</v>
      </c>
      <c r="BN95">
        <v>1908.8399098177299</v>
      </c>
      <c r="BO95">
        <v>1996.083579270444</v>
      </c>
      <c r="BP95">
        <v>1996.083579270444</v>
      </c>
      <c r="BQ95">
        <v>1951.7023308194459</v>
      </c>
      <c r="BR95">
        <v>49.177813982051937</v>
      </c>
      <c r="BS95">
        <v>1947.745980322228</v>
      </c>
      <c r="BT95">
        <v>1908.8399098177299</v>
      </c>
      <c r="BU95">
        <v>1996.083579270444</v>
      </c>
      <c r="CA95">
        <v>130.7257142678065</v>
      </c>
      <c r="CB95">
        <v>2.0273719431362709</v>
      </c>
      <c r="CC95">
        <v>130.3591290703931</v>
      </c>
      <c r="CD95">
        <v>128.91738445351859</v>
      </c>
      <c r="CE95">
        <v>131.8584185851366</v>
      </c>
      <c r="CF95">
        <v>0.45238197189008561</v>
      </c>
      <c r="CG95">
        <v>1.9570199404304769E-3</v>
      </c>
      <c r="CH95">
        <v>0.45239250248075941</v>
      </c>
      <c r="CI95">
        <v>0.45142367824299112</v>
      </c>
      <c r="CJ95">
        <v>0.45337258165743771</v>
      </c>
      <c r="CK95">
        <v>0.19201801665700921</v>
      </c>
      <c r="CL95">
        <v>1.7395947994991189E-3</v>
      </c>
      <c r="CM95">
        <v>0.1921203682088253</v>
      </c>
      <c r="CN95">
        <v>0.19118846245453819</v>
      </c>
      <c r="CO95">
        <v>0.19328502531396391</v>
      </c>
      <c r="CP95">
        <v>1.6901002681621551</v>
      </c>
      <c r="CQ95">
        <v>2.254955150505306E-3</v>
      </c>
      <c r="CR95">
        <v>1.690924864083807</v>
      </c>
      <c r="CS95">
        <v>1.6888192489431779</v>
      </c>
      <c r="CT95">
        <v>1.691742438858189</v>
      </c>
      <c r="DA95">
        <v>0</v>
      </c>
      <c r="DB95">
        <v>0</v>
      </c>
      <c r="DC95">
        <v>0</v>
      </c>
    </row>
    <row r="96" spans="2:107" x14ac:dyDescent="0.35">
      <c r="B96" s="6">
        <v>21</v>
      </c>
      <c r="C96" s="6">
        <v>0</v>
      </c>
      <c r="D96" s="6">
        <v>75</v>
      </c>
      <c r="E96" s="6">
        <v>6</v>
      </c>
      <c r="G96" s="5">
        <v>1642427474</v>
      </c>
      <c r="H96" s="4">
        <f t="shared" ca="1" si="19"/>
        <v>55</v>
      </c>
      <c r="N96">
        <v>30.475196254956629</v>
      </c>
      <c r="O96">
        <v>3.6768053712280098E-2</v>
      </c>
      <c r="P96">
        <v>30.475526357086778</v>
      </c>
      <c r="Q96">
        <v>30.450545651420839</v>
      </c>
      <c r="R96">
        <v>30.500507062909801</v>
      </c>
      <c r="S96">
        <v>3.4252291462344391</v>
      </c>
      <c r="T96">
        <v>9.3625678032438348E-2</v>
      </c>
      <c r="U96">
        <v>3.407506841184571</v>
      </c>
      <c r="V96">
        <v>3.3478919217809562</v>
      </c>
      <c r="W96">
        <v>3.5000127506836449</v>
      </c>
      <c r="X96">
        <v>0.14645006379956069</v>
      </c>
      <c r="Y96">
        <v>1.3687276876087639E-3</v>
      </c>
      <c r="Z96">
        <v>0.14647557080418611</v>
      </c>
      <c r="AA96">
        <v>0.14553940940495119</v>
      </c>
      <c r="AB96">
        <v>0.14738459709485291</v>
      </c>
      <c r="AC96">
        <v>0.17035042075571141</v>
      </c>
      <c r="AD96">
        <v>1.447427477358495E-3</v>
      </c>
      <c r="AE96">
        <v>0.17043135373691609</v>
      </c>
      <c r="AF96">
        <v>0.16933690413997879</v>
      </c>
      <c r="AG96">
        <v>0.17134490258910259</v>
      </c>
      <c r="AH96">
        <v>0.12696751013571389</v>
      </c>
      <c r="AI96">
        <v>1.4425379309595469E-3</v>
      </c>
      <c r="AJ96">
        <v>0.12703326252907329</v>
      </c>
      <c r="AK96">
        <v>0.12591846167273499</v>
      </c>
      <c r="AL96">
        <v>0.12797394643650661</v>
      </c>
      <c r="AM96">
        <v>0.64920258420936772</v>
      </c>
      <c r="AN96">
        <v>1.5978497801784931E-2</v>
      </c>
      <c r="AO96">
        <v>0.64959627336231163</v>
      </c>
      <c r="AP96">
        <v>0.63742739437680362</v>
      </c>
      <c r="AQ96">
        <v>0.66087380467203993</v>
      </c>
      <c r="AR96">
        <v>7.4134215385393469</v>
      </c>
      <c r="AS96">
        <v>3.1805200462163778E-2</v>
      </c>
      <c r="AT96">
        <v>7.40874573731681</v>
      </c>
      <c r="AU96">
        <v>7.4022299415272688</v>
      </c>
      <c r="AV96">
        <v>7.4335282107521081</v>
      </c>
      <c r="AW96">
        <v>7.4134215385393469</v>
      </c>
      <c r="AX96">
        <v>3.1805200462163778E-2</v>
      </c>
      <c r="AY96">
        <v>7.40874573731681</v>
      </c>
      <c r="AZ96">
        <v>7.4022299415272688</v>
      </c>
      <c r="BA96">
        <v>7.4335282107521081</v>
      </c>
      <c r="BB96">
        <v>7.4134215385393469</v>
      </c>
      <c r="BC96">
        <v>3.1805200462163778E-2</v>
      </c>
      <c r="BD96">
        <v>7.40874573731681</v>
      </c>
      <c r="BE96">
        <v>7.4022299415272688</v>
      </c>
      <c r="BF96">
        <v>7.4335282107521081</v>
      </c>
      <c r="BG96">
        <v>289.29165887716482</v>
      </c>
      <c r="BH96">
        <v>8.5334886938210914</v>
      </c>
      <c r="BI96">
        <v>289.16119142999059</v>
      </c>
      <c r="BJ96">
        <v>284.10625519605361</v>
      </c>
      <c r="BK96">
        <v>289.29165887716482</v>
      </c>
      <c r="BL96">
        <v>8.5334886938210914</v>
      </c>
      <c r="BM96">
        <v>289.16119142999059</v>
      </c>
      <c r="BN96">
        <v>284.10625519605361</v>
      </c>
      <c r="BO96">
        <v>294.68893526883392</v>
      </c>
      <c r="BP96">
        <v>294.68893526883392</v>
      </c>
      <c r="BQ96">
        <v>289.29165887716482</v>
      </c>
      <c r="BR96">
        <v>8.5334886938210914</v>
      </c>
      <c r="BS96">
        <v>289.16119142999059</v>
      </c>
      <c r="BT96">
        <v>284.10625519605361</v>
      </c>
      <c r="BU96">
        <v>294.68893526883392</v>
      </c>
      <c r="CA96">
        <v>30.106537542390551</v>
      </c>
      <c r="CB96">
        <v>3.6420465313918689E-2</v>
      </c>
      <c r="CC96">
        <v>30.10795311557877</v>
      </c>
      <c r="CD96">
        <v>30.081188073884</v>
      </c>
      <c r="CE96">
        <v>30.13114948522141</v>
      </c>
      <c r="CF96">
        <v>0.24107992475414369</v>
      </c>
      <c r="CG96">
        <v>3.1773378859544128E-3</v>
      </c>
      <c r="CH96">
        <v>0.24147266687825761</v>
      </c>
      <c r="CI96">
        <v>0.23835730915451819</v>
      </c>
      <c r="CJ96">
        <v>0.24278994099272441</v>
      </c>
      <c r="CK96">
        <v>0.1249489937173839</v>
      </c>
      <c r="CL96">
        <v>2.133460314798153E-3</v>
      </c>
      <c r="CM96">
        <v>0.1251915451776375</v>
      </c>
      <c r="CN96">
        <v>0.1237383132202383</v>
      </c>
      <c r="CO96">
        <v>0.12644128865854731</v>
      </c>
      <c r="CP96">
        <v>0.49552767032165612</v>
      </c>
      <c r="CQ96">
        <v>2.7665823545083451E-3</v>
      </c>
      <c r="CR96">
        <v>0.49573029010134828</v>
      </c>
      <c r="CS96">
        <v>0.49401278721577491</v>
      </c>
      <c r="CT96">
        <v>0.49737261006013228</v>
      </c>
      <c r="DA96">
        <v>0</v>
      </c>
      <c r="DB96">
        <v>0</v>
      </c>
      <c r="DC96">
        <v>0</v>
      </c>
    </row>
    <row r="97" spans="1:107" x14ac:dyDescent="0.35">
      <c r="B97" s="6">
        <v>22</v>
      </c>
      <c r="C97" s="6" t="s">
        <v>124</v>
      </c>
      <c r="D97" s="6">
        <v>75</v>
      </c>
      <c r="E97" s="6">
        <v>3</v>
      </c>
      <c r="G97" s="5">
        <v>1642427474</v>
      </c>
      <c r="H97" s="4">
        <f t="shared" ca="1" si="19"/>
        <v>55</v>
      </c>
      <c r="N97">
        <v>186.46524811189391</v>
      </c>
      <c r="O97">
        <v>2.144197671603592</v>
      </c>
      <c r="P97">
        <v>186.84680304431691</v>
      </c>
      <c r="Q97">
        <v>184.23274759952719</v>
      </c>
      <c r="R97">
        <v>188.09137894955299</v>
      </c>
      <c r="S97">
        <v>33.667575902478347</v>
      </c>
      <c r="T97">
        <v>0.18419064566636559</v>
      </c>
      <c r="U97">
        <v>33.650367967666142</v>
      </c>
      <c r="V97">
        <v>33.544088906767882</v>
      </c>
      <c r="W97">
        <v>33.785221089755581</v>
      </c>
      <c r="X97">
        <v>0.1456458795458703</v>
      </c>
      <c r="Y97">
        <v>1.271356700196408E-3</v>
      </c>
      <c r="Z97">
        <v>0.14570674259995939</v>
      </c>
      <c r="AA97">
        <v>0.14481354512060041</v>
      </c>
      <c r="AB97">
        <v>0.14652531851078829</v>
      </c>
      <c r="AC97">
        <v>0.17910080676704249</v>
      </c>
      <c r="AD97">
        <v>1.320740371490675E-3</v>
      </c>
      <c r="AE97">
        <v>0.1791598155941134</v>
      </c>
      <c r="AF97">
        <v>0.1782191316063369</v>
      </c>
      <c r="AG97">
        <v>0.17999422037075691</v>
      </c>
      <c r="AH97">
        <v>0.12323218606826131</v>
      </c>
      <c r="AI97">
        <v>1.3090255657398091E-3</v>
      </c>
      <c r="AJ97">
        <v>0.1232795720122459</v>
      </c>
      <c r="AK97">
        <v>0.1223479331682341</v>
      </c>
      <c r="AL97">
        <v>0.1241478956002668</v>
      </c>
      <c r="AM97">
        <v>0.64678590617203391</v>
      </c>
      <c r="AN97">
        <v>1.524250979915198E-2</v>
      </c>
      <c r="AO97">
        <v>0.64634827868414058</v>
      </c>
      <c r="AP97">
        <v>0.63601801146308234</v>
      </c>
      <c r="AQ97">
        <v>0.65746135437483333</v>
      </c>
      <c r="AR97">
        <v>7.7215257213801767</v>
      </c>
      <c r="AS97">
        <v>8.7607608005633615E-3</v>
      </c>
      <c r="AT97">
        <v>7.7213486600607588</v>
      </c>
      <c r="AU97">
        <v>7.7142428677903228</v>
      </c>
      <c r="AV97">
        <v>7.7271708625665374</v>
      </c>
      <c r="AW97">
        <v>7.7215257213801767</v>
      </c>
      <c r="AX97">
        <v>8.7607608005633615E-3</v>
      </c>
      <c r="AY97">
        <v>7.7213486600607588</v>
      </c>
      <c r="AZ97">
        <v>7.7142428677903228</v>
      </c>
      <c r="BA97">
        <v>7.7271708625665374</v>
      </c>
      <c r="BB97">
        <v>7.7215257213801767</v>
      </c>
      <c r="BC97">
        <v>8.7607608005633615E-3</v>
      </c>
      <c r="BD97">
        <v>7.7213486600607588</v>
      </c>
      <c r="BE97">
        <v>7.7142428677903228</v>
      </c>
      <c r="BF97">
        <v>7.7271708625665374</v>
      </c>
      <c r="BG97">
        <v>657.11306549358301</v>
      </c>
      <c r="BH97">
        <v>8.3150675349750376</v>
      </c>
      <c r="BI97">
        <v>657.03072473437351</v>
      </c>
      <c r="BJ97">
        <v>651.29740706583357</v>
      </c>
      <c r="BK97">
        <v>657.11306549358301</v>
      </c>
      <c r="BL97">
        <v>8.3150675349750376</v>
      </c>
      <c r="BM97">
        <v>657.03072473437351</v>
      </c>
      <c r="BN97">
        <v>651.29740706583357</v>
      </c>
      <c r="BO97">
        <v>662.66331147306869</v>
      </c>
      <c r="BP97">
        <v>662.66331147306869</v>
      </c>
      <c r="BQ97">
        <v>657.11306549358301</v>
      </c>
      <c r="BR97">
        <v>8.3150675349750376</v>
      </c>
      <c r="BS97">
        <v>657.03072473437351</v>
      </c>
      <c r="BT97">
        <v>651.29740706583357</v>
      </c>
      <c r="BU97">
        <v>662.66331147306869</v>
      </c>
      <c r="CA97">
        <v>65.471733821033524</v>
      </c>
      <c r="CB97">
        <v>2.2677352266512898</v>
      </c>
      <c r="CC97">
        <v>65.567176974008021</v>
      </c>
      <c r="CD97">
        <v>63.318020762232322</v>
      </c>
      <c r="CE97">
        <v>67.083863054978366</v>
      </c>
      <c r="CF97">
        <v>0.35627033851663747</v>
      </c>
      <c r="CG97">
        <v>1.8008082153511029E-3</v>
      </c>
      <c r="CH97">
        <v>0.35639071209209111</v>
      </c>
      <c r="CI97">
        <v>0.35482087623811659</v>
      </c>
      <c r="CJ97">
        <v>0.35740095347489531</v>
      </c>
      <c r="CK97">
        <v>0.1623082504911561</v>
      </c>
      <c r="CL97">
        <v>1.5554812539485851E-3</v>
      </c>
      <c r="CM97">
        <v>0.16218053590482659</v>
      </c>
      <c r="CN97">
        <v>0.1612553833181227</v>
      </c>
      <c r="CO97">
        <v>0.16343118014277591</v>
      </c>
      <c r="CP97">
        <v>1.1846744273122181</v>
      </c>
      <c r="CQ97">
        <v>1.744578355109569E-3</v>
      </c>
      <c r="CR97">
        <v>1.184461567864489</v>
      </c>
      <c r="CS97">
        <v>1.183668312269496</v>
      </c>
      <c r="CT97">
        <v>1.1857576989082741</v>
      </c>
      <c r="DA97">
        <v>0</v>
      </c>
      <c r="DB97">
        <v>0</v>
      </c>
      <c r="DC97">
        <v>0</v>
      </c>
    </row>
    <row r="98" spans="1:107" x14ac:dyDescent="0.35">
      <c r="B98" s="6">
        <v>23</v>
      </c>
      <c r="C98" s="6" t="s">
        <v>124</v>
      </c>
      <c r="D98" s="6">
        <v>120</v>
      </c>
      <c r="E98" s="6">
        <v>0</v>
      </c>
      <c r="G98" s="5">
        <v>1642427474</v>
      </c>
      <c r="H98" s="4">
        <f t="shared" ca="1" si="19"/>
        <v>55</v>
      </c>
      <c r="N98">
        <v>110.49111148341809</v>
      </c>
      <c r="O98">
        <v>1.8020614977682869</v>
      </c>
      <c r="P98">
        <v>110.1871962310947</v>
      </c>
      <c r="Q98">
        <v>109.7161312288484</v>
      </c>
      <c r="R98">
        <v>110.5172986012812</v>
      </c>
      <c r="S98">
        <v>3.8994372807768158</v>
      </c>
      <c r="T98">
        <v>8.7385500796617527E-2</v>
      </c>
      <c r="U98">
        <v>3.8914155336261298</v>
      </c>
      <c r="V98">
        <v>3.841256773477034</v>
      </c>
      <c r="W98">
        <v>3.9508248850275658</v>
      </c>
      <c r="X98">
        <v>0.1636287162959319</v>
      </c>
      <c r="Y98">
        <v>2.009932442900945E-3</v>
      </c>
      <c r="Z98">
        <v>0.16361139504568159</v>
      </c>
      <c r="AA98">
        <v>0.16221845920749181</v>
      </c>
      <c r="AB98">
        <v>0.16486865532618911</v>
      </c>
      <c r="AC98">
        <v>0.19598321011309389</v>
      </c>
      <c r="AD98">
        <v>2.0573132514882268E-3</v>
      </c>
      <c r="AE98">
        <v>0.19594740681900191</v>
      </c>
      <c r="AF98">
        <v>0.19456125468631319</v>
      </c>
      <c r="AG98">
        <v>0.19724989237215981</v>
      </c>
      <c r="AH98">
        <v>0.1443672780443426</v>
      </c>
      <c r="AI98">
        <v>1.9628530779015338E-3</v>
      </c>
      <c r="AJ98">
        <v>0.14433189686889689</v>
      </c>
      <c r="AK98">
        <v>0.14299775380371901</v>
      </c>
      <c r="AL98">
        <v>0.14562985977184209</v>
      </c>
      <c r="AM98">
        <v>0.76722728701956855</v>
      </c>
      <c r="AN98">
        <v>8.3290467169026983E-3</v>
      </c>
      <c r="AO98">
        <v>0.76740724685934514</v>
      </c>
      <c r="AP98">
        <v>0.76251140559483299</v>
      </c>
      <c r="AQ98">
        <v>0.77191579545777866</v>
      </c>
      <c r="AR98">
        <v>8.8767029605790402</v>
      </c>
      <c r="AS98">
        <v>9.5838832743985219E-2</v>
      </c>
      <c r="AT98">
        <v>8.9057069712820045</v>
      </c>
      <c r="AU98">
        <v>8.8994847046446388</v>
      </c>
      <c r="AV98">
        <v>8.9094052195582538</v>
      </c>
      <c r="AW98">
        <v>8.8767029605790402</v>
      </c>
      <c r="AX98">
        <v>9.5838832743985219E-2</v>
      </c>
      <c r="AY98">
        <v>8.9057069712820045</v>
      </c>
      <c r="AZ98">
        <v>8.8994847046446388</v>
      </c>
      <c r="BA98">
        <v>8.9094052195582538</v>
      </c>
      <c r="BB98">
        <v>8.8767029605790402</v>
      </c>
      <c r="BC98">
        <v>9.5838832743985219E-2</v>
      </c>
      <c r="BD98">
        <v>8.9057069712820045</v>
      </c>
      <c r="BE98">
        <v>8.8994847046446388</v>
      </c>
      <c r="BF98">
        <v>8.9094052195582538</v>
      </c>
      <c r="BG98">
        <v>568.45473952258465</v>
      </c>
      <c r="BH98">
        <v>8.5322265550471492</v>
      </c>
      <c r="BI98">
        <v>568.49631988032843</v>
      </c>
      <c r="BJ98">
        <v>562.6006042551885</v>
      </c>
      <c r="BK98">
        <v>568.45473952258465</v>
      </c>
      <c r="BL98">
        <v>8.5322265550471492</v>
      </c>
      <c r="BM98">
        <v>568.49631988032843</v>
      </c>
      <c r="BN98">
        <v>562.6006042551885</v>
      </c>
      <c r="BO98">
        <v>574.20702228041148</v>
      </c>
      <c r="BP98">
        <v>574.20702228041148</v>
      </c>
      <c r="BQ98">
        <v>568.45473952258465</v>
      </c>
      <c r="BR98">
        <v>8.5322265550471492</v>
      </c>
      <c r="BS98">
        <v>568.49631988032843</v>
      </c>
      <c r="BT98">
        <v>562.6006042551885</v>
      </c>
      <c r="BU98">
        <v>574.20702228041148</v>
      </c>
      <c r="CA98">
        <v>30.116975908714519</v>
      </c>
      <c r="CB98">
        <v>0.12746805350180149</v>
      </c>
      <c r="CC98">
        <v>30.115090460311929</v>
      </c>
      <c r="CD98">
        <v>30.054423032000049</v>
      </c>
      <c r="CE98">
        <v>30.181110896505881</v>
      </c>
      <c r="CF98">
        <v>0.25302581823072012</v>
      </c>
      <c r="CG98">
        <v>1.1060666164634971E-2</v>
      </c>
      <c r="CH98">
        <v>0.25116449127928681</v>
      </c>
      <c r="CI98">
        <v>0.24945464594358491</v>
      </c>
      <c r="CJ98">
        <v>0.25211575595445979</v>
      </c>
      <c r="CK98">
        <v>0.13200226166190859</v>
      </c>
      <c r="CL98">
        <v>1.16041926929287E-2</v>
      </c>
      <c r="CM98">
        <v>0.12985377272018561</v>
      </c>
      <c r="CN98">
        <v>0.1283861344452808</v>
      </c>
      <c r="CO98">
        <v>0.13118004953169679</v>
      </c>
      <c r="CP98">
        <v>0.5649802321271219</v>
      </c>
      <c r="CQ98">
        <v>1.0098983339361231E-2</v>
      </c>
      <c r="CR98">
        <v>0.56268636716073739</v>
      </c>
      <c r="CS98">
        <v>0.56041827118163678</v>
      </c>
      <c r="CT98">
        <v>0.56413195198637744</v>
      </c>
      <c r="DA98">
        <v>0</v>
      </c>
      <c r="DB98">
        <v>0</v>
      </c>
      <c r="DC98">
        <v>0</v>
      </c>
    </row>
    <row r="99" spans="1:107" x14ac:dyDescent="0.35">
      <c r="B99" s="6">
        <v>24</v>
      </c>
      <c r="C99" s="6" t="s">
        <v>124</v>
      </c>
      <c r="D99" s="6">
        <v>120</v>
      </c>
      <c r="E99" s="6">
        <v>3</v>
      </c>
      <c r="G99" s="5">
        <v>1642427474</v>
      </c>
      <c r="H99" s="4">
        <f t="shared" ca="1" si="19"/>
        <v>55</v>
      </c>
      <c r="N99">
        <v>304.71083521914079</v>
      </c>
      <c r="O99">
        <v>4.7601230101620926</v>
      </c>
      <c r="P99">
        <v>304.08591164703091</v>
      </c>
      <c r="Q99">
        <v>303.40786243459661</v>
      </c>
      <c r="R99">
        <v>304.4878342414579</v>
      </c>
      <c r="S99">
        <v>6.4199858323873791</v>
      </c>
      <c r="T99">
        <v>8.3193098528544326E-2</v>
      </c>
      <c r="U99">
        <v>6.4092208848887537</v>
      </c>
      <c r="V99">
        <v>6.3648180464305142</v>
      </c>
      <c r="W99">
        <v>6.4678079634940673</v>
      </c>
      <c r="X99">
        <v>0.14693803855946561</v>
      </c>
      <c r="Y99">
        <v>1.4321832922696621E-3</v>
      </c>
      <c r="Z99">
        <v>0.14695948032267961</v>
      </c>
      <c r="AA99">
        <v>0.1459622649148003</v>
      </c>
      <c r="AB99">
        <v>0.1479453894321448</v>
      </c>
      <c r="AC99">
        <v>0.19928694561353311</v>
      </c>
      <c r="AD99">
        <v>1.579221863924965E-3</v>
      </c>
      <c r="AE99">
        <v>0.19927145849596831</v>
      </c>
      <c r="AF99">
        <v>0.19822449527878219</v>
      </c>
      <c r="AG99">
        <v>0.20040661084375569</v>
      </c>
      <c r="AH99">
        <v>0.13173806891845741</v>
      </c>
      <c r="AI99">
        <v>1.532168654148599E-3</v>
      </c>
      <c r="AJ99">
        <v>0.13174572706007329</v>
      </c>
      <c r="AK99">
        <v>0.1307055477382901</v>
      </c>
      <c r="AL99">
        <v>0.13286052792170661</v>
      </c>
      <c r="AM99">
        <v>0.65798626201498889</v>
      </c>
      <c r="AN99">
        <v>1.498708311321542E-2</v>
      </c>
      <c r="AO99">
        <v>0.65760854198576191</v>
      </c>
      <c r="AP99">
        <v>0.64498000955775536</v>
      </c>
      <c r="AQ99">
        <v>0.67028147825371831</v>
      </c>
      <c r="AR99">
        <v>8.8351401899484419</v>
      </c>
      <c r="AS99">
        <v>3.8592657376367273E-2</v>
      </c>
      <c r="AT99">
        <v>8.8421834480487185</v>
      </c>
      <c r="AU99">
        <v>8.8213437519538651</v>
      </c>
      <c r="AV99">
        <v>8.8591666069837913</v>
      </c>
      <c r="AW99">
        <v>8.8351401899484419</v>
      </c>
      <c r="AX99">
        <v>3.8592657376367273E-2</v>
      </c>
      <c r="AY99">
        <v>8.8421834480487185</v>
      </c>
      <c r="AZ99">
        <v>8.8213437519538651</v>
      </c>
      <c r="BA99">
        <v>8.8591666069837913</v>
      </c>
      <c r="BB99">
        <v>8.8351401899484419</v>
      </c>
      <c r="BC99">
        <v>3.8592657376367273E-2</v>
      </c>
      <c r="BD99">
        <v>8.8421834480487185</v>
      </c>
      <c r="BE99">
        <v>8.8213437519538651</v>
      </c>
      <c r="BF99">
        <v>8.8591666069837913</v>
      </c>
      <c r="BG99">
        <v>1639.381419967573</v>
      </c>
      <c r="BH99">
        <v>18.85780460690787</v>
      </c>
      <c r="BI99">
        <v>1643.577326722648</v>
      </c>
      <c r="BJ99">
        <v>1630.453783103221</v>
      </c>
      <c r="BK99">
        <v>1639.381419967573</v>
      </c>
      <c r="BL99">
        <v>18.85780460690787</v>
      </c>
      <c r="BM99">
        <v>1643.577326722648</v>
      </c>
      <c r="BN99">
        <v>1630.453783103221</v>
      </c>
      <c r="BO99">
        <v>1651.504078088047</v>
      </c>
      <c r="BP99">
        <v>1651.504078088047</v>
      </c>
      <c r="BQ99">
        <v>1639.381419967573</v>
      </c>
      <c r="BR99">
        <v>18.85780460690787</v>
      </c>
      <c r="BS99">
        <v>1643.577326722648</v>
      </c>
      <c r="BT99">
        <v>1630.453783103221</v>
      </c>
      <c r="BU99">
        <v>1651.504078088047</v>
      </c>
      <c r="CA99">
        <v>67.967485381519083</v>
      </c>
      <c r="CB99">
        <v>2.1715318129996408</v>
      </c>
      <c r="CC99">
        <v>67.752097104169536</v>
      </c>
      <c r="CD99">
        <v>66.590047908633778</v>
      </c>
      <c r="CE99">
        <v>68.820914722103907</v>
      </c>
      <c r="CF99">
        <v>0.29616181253108642</v>
      </c>
      <c r="CG99">
        <v>3.8479980207116078E-3</v>
      </c>
      <c r="CH99">
        <v>0.29506583726572788</v>
      </c>
      <c r="CI99">
        <v>0.2938602112397517</v>
      </c>
      <c r="CJ99">
        <v>0.2961742208759896</v>
      </c>
      <c r="CK99">
        <v>0.14246708595085431</v>
      </c>
      <c r="CL99">
        <v>1.9599968985184041E-3</v>
      </c>
      <c r="CM99">
        <v>0.14237371832043999</v>
      </c>
      <c r="CN99">
        <v>0.14077327213156979</v>
      </c>
      <c r="CO99">
        <v>0.14336144798972439</v>
      </c>
      <c r="CP99">
        <v>0.90566248294105456</v>
      </c>
      <c r="CQ99">
        <v>9.5571646663268808E-3</v>
      </c>
      <c r="CR99">
        <v>0.90322385619083279</v>
      </c>
      <c r="CS99">
        <v>0.90193988650732526</v>
      </c>
      <c r="CT99">
        <v>0.90491255548602101</v>
      </c>
      <c r="DA99">
        <v>0</v>
      </c>
      <c r="DB99">
        <v>0</v>
      </c>
      <c r="DC99">
        <v>0</v>
      </c>
    </row>
    <row r="100" spans="1:107" x14ac:dyDescent="0.35">
      <c r="B100" s="6">
        <v>25</v>
      </c>
      <c r="C100" s="6" t="s">
        <v>124</v>
      </c>
      <c r="D100" s="6">
        <v>75</v>
      </c>
      <c r="E100" s="6">
        <v>0</v>
      </c>
      <c r="G100" s="5">
        <v>1642427474</v>
      </c>
      <c r="H100" s="4">
        <f t="shared" ca="1" si="19"/>
        <v>56</v>
      </c>
      <c r="N100">
        <v>34.064819629943408</v>
      </c>
      <c r="O100">
        <v>0.36935763790127379</v>
      </c>
      <c r="P100">
        <v>34.056689004295613</v>
      </c>
      <c r="Q100">
        <v>33.811788865517229</v>
      </c>
      <c r="R100">
        <v>34.258318991466268</v>
      </c>
      <c r="S100">
        <v>4.6499726806037236</v>
      </c>
      <c r="T100">
        <v>0.18294030265970929</v>
      </c>
      <c r="U100">
        <v>4.6257068952230611</v>
      </c>
      <c r="V100">
        <v>4.5103828594436104</v>
      </c>
      <c r="W100">
        <v>4.7704272540267496</v>
      </c>
      <c r="X100">
        <v>0.14927437181901909</v>
      </c>
      <c r="Y100">
        <v>3.0664333735825849E-3</v>
      </c>
      <c r="Z100">
        <v>0.14944686571471011</v>
      </c>
      <c r="AA100">
        <v>0.14837050620692149</v>
      </c>
      <c r="AB100">
        <v>0.15054131527821299</v>
      </c>
      <c r="AC100">
        <v>0.173380151759885</v>
      </c>
      <c r="AD100">
        <v>3.091569038009325E-3</v>
      </c>
      <c r="AE100">
        <v>0.1735790270080721</v>
      </c>
      <c r="AF100">
        <v>0.1724551810172506</v>
      </c>
      <c r="AG100">
        <v>0.17465086403411589</v>
      </c>
      <c r="AH100">
        <v>0.12966486090819671</v>
      </c>
      <c r="AI100">
        <v>3.0928158246645472E-3</v>
      </c>
      <c r="AJ100">
        <v>0.12986435924301459</v>
      </c>
      <c r="AK100">
        <v>0.12874955838337271</v>
      </c>
      <c r="AL100">
        <v>0.1309248898938308</v>
      </c>
      <c r="AM100">
        <v>0.65042090778879846</v>
      </c>
      <c r="AN100">
        <v>2.716816287907442E-2</v>
      </c>
      <c r="AO100">
        <v>0.6517013028489016</v>
      </c>
      <c r="AP100">
        <v>0.63989587021586236</v>
      </c>
      <c r="AQ100">
        <v>0.66351002537157266</v>
      </c>
      <c r="AR100">
        <v>8.6513236442518302</v>
      </c>
      <c r="AS100">
        <v>0.101323811441869</v>
      </c>
      <c r="AT100">
        <v>8.6896257365201688</v>
      </c>
      <c r="AU100">
        <v>8.6137584628578807</v>
      </c>
      <c r="AV100">
        <v>8.7209241218060729</v>
      </c>
      <c r="AW100">
        <v>8.6513236442518302</v>
      </c>
      <c r="AX100">
        <v>0.101323811441869</v>
      </c>
      <c r="AY100">
        <v>8.6896257365201688</v>
      </c>
      <c r="AZ100">
        <v>8.6137584628578807</v>
      </c>
      <c r="BA100">
        <v>8.7209241218060729</v>
      </c>
      <c r="BB100">
        <v>8.6513236442518302</v>
      </c>
      <c r="BC100">
        <v>0.101323811441869</v>
      </c>
      <c r="BD100">
        <v>8.6896257365201688</v>
      </c>
      <c r="BE100">
        <v>8.6137584628578807</v>
      </c>
      <c r="BF100">
        <v>8.7209241218060729</v>
      </c>
      <c r="BG100">
        <v>241.70101534976541</v>
      </c>
      <c r="BH100">
        <v>8.1771913234912148</v>
      </c>
      <c r="BI100">
        <v>241.7405897571914</v>
      </c>
      <c r="BJ100">
        <v>236.29096177665281</v>
      </c>
      <c r="BK100">
        <v>241.70101534976541</v>
      </c>
      <c r="BL100">
        <v>8.1771913234912148</v>
      </c>
      <c r="BM100">
        <v>241.7405897571914</v>
      </c>
      <c r="BN100">
        <v>236.29096177665281</v>
      </c>
      <c r="BO100">
        <v>247.35672767958371</v>
      </c>
      <c r="BP100">
        <v>247.35672767958371</v>
      </c>
      <c r="BQ100">
        <v>241.70101534976541</v>
      </c>
      <c r="BR100">
        <v>8.1771913234912148</v>
      </c>
      <c r="BS100">
        <v>241.7405897571914</v>
      </c>
      <c r="BT100">
        <v>236.29096177665281</v>
      </c>
      <c r="BU100">
        <v>247.35672767958371</v>
      </c>
      <c r="CA100">
        <v>30.11399408479021</v>
      </c>
      <c r="CB100">
        <v>3.4774525310952382E-2</v>
      </c>
      <c r="CC100">
        <v>30.113306124087959</v>
      </c>
      <c r="CD100">
        <v>30.090109754499249</v>
      </c>
      <c r="CE100">
        <v>30.13694857780396</v>
      </c>
      <c r="CF100">
        <v>0.25873647929215421</v>
      </c>
      <c r="CG100">
        <v>1.4478870056446129E-3</v>
      </c>
      <c r="CH100">
        <v>0.2587079798574719</v>
      </c>
      <c r="CI100">
        <v>0.25748569696958551</v>
      </c>
      <c r="CJ100">
        <v>0.25981546270666228</v>
      </c>
      <c r="CK100">
        <v>0.14370893615954061</v>
      </c>
      <c r="CL100">
        <v>1.4389877255603159E-3</v>
      </c>
      <c r="CM100">
        <v>0.14353252240916051</v>
      </c>
      <c r="CN100">
        <v>0.1427829463365182</v>
      </c>
      <c r="CO100">
        <v>0.14457157441369359</v>
      </c>
      <c r="CP100">
        <v>0.48972811714658038</v>
      </c>
      <c r="CQ100">
        <v>1.771467675273797E-3</v>
      </c>
      <c r="CR100">
        <v>0.48973906392723449</v>
      </c>
      <c r="CS100">
        <v>0.48813456068258138</v>
      </c>
      <c r="CT100">
        <v>0.49106804643421292</v>
      </c>
      <c r="DA100">
        <v>0</v>
      </c>
      <c r="DB100">
        <v>0</v>
      </c>
      <c r="DC100">
        <v>0</v>
      </c>
    </row>
    <row r="101" spans="1:107" x14ac:dyDescent="0.35">
      <c r="B101" s="6">
        <v>26</v>
      </c>
      <c r="C101" s="6" t="s">
        <v>124</v>
      </c>
      <c r="D101" s="6">
        <v>75</v>
      </c>
      <c r="E101" s="6">
        <v>6</v>
      </c>
      <c r="G101" s="5">
        <v>1642427474</v>
      </c>
      <c r="H101" s="4">
        <f t="shared" ca="1" si="19"/>
        <v>55</v>
      </c>
      <c r="N101">
        <v>115.0086824441801</v>
      </c>
      <c r="O101">
        <v>1.379458183203532</v>
      </c>
      <c r="P101">
        <v>114.8942776750565</v>
      </c>
      <c r="Q101">
        <v>114.2496858637401</v>
      </c>
      <c r="R101">
        <v>115.8930604250814</v>
      </c>
      <c r="S101">
        <v>16.393447466951208</v>
      </c>
      <c r="T101">
        <v>0.29117916950465961</v>
      </c>
      <c r="U101">
        <v>16.387526173391279</v>
      </c>
      <c r="V101">
        <v>16.181135171118211</v>
      </c>
      <c r="W101">
        <v>16.579116227812751</v>
      </c>
      <c r="X101">
        <v>0.14289762525326261</v>
      </c>
      <c r="Y101">
        <v>1.768865721971852E-3</v>
      </c>
      <c r="Z101">
        <v>0.1429887087745278</v>
      </c>
      <c r="AA101">
        <v>0.14174049358980381</v>
      </c>
      <c r="AB101">
        <v>0.14413742856563841</v>
      </c>
      <c r="AC101">
        <v>0.17280593756730389</v>
      </c>
      <c r="AD101">
        <v>1.7885835873715191E-3</v>
      </c>
      <c r="AE101">
        <v>0.17286899153114679</v>
      </c>
      <c r="AF101">
        <v>0.1715981636713923</v>
      </c>
      <c r="AG101">
        <v>0.17407650410736181</v>
      </c>
      <c r="AH101">
        <v>0.12072234901521101</v>
      </c>
      <c r="AI101">
        <v>1.7873656513537569E-3</v>
      </c>
      <c r="AJ101">
        <v>0.120787664232107</v>
      </c>
      <c r="AK101">
        <v>0.1195439715975859</v>
      </c>
      <c r="AL101">
        <v>0.12197708662539911</v>
      </c>
      <c r="AM101">
        <v>0.65657071733546235</v>
      </c>
      <c r="AN101">
        <v>1.4926925356351589E-2</v>
      </c>
      <c r="AO101">
        <v>0.6563488133548766</v>
      </c>
      <c r="AP101">
        <v>0.64585244558294641</v>
      </c>
      <c r="AQ101">
        <v>0.66708364212144355</v>
      </c>
      <c r="AR101">
        <v>8.3847798750881299</v>
      </c>
      <c r="AS101">
        <v>3.2689196156792763E-2</v>
      </c>
      <c r="AT101">
        <v>8.3891613874582269</v>
      </c>
      <c r="AU101">
        <v>8.3757095702988824</v>
      </c>
      <c r="AV101">
        <v>8.4054797029540449</v>
      </c>
      <c r="AW101">
        <v>8.3847798750881299</v>
      </c>
      <c r="AX101">
        <v>3.2689196156792763E-2</v>
      </c>
      <c r="AY101">
        <v>8.3891613874582269</v>
      </c>
      <c r="AZ101">
        <v>8.3757095702988824</v>
      </c>
      <c r="BA101">
        <v>8.4054797029540449</v>
      </c>
      <c r="BB101">
        <v>8.3847798750881299</v>
      </c>
      <c r="BC101">
        <v>3.2689196156792763E-2</v>
      </c>
      <c r="BD101">
        <v>8.3891613874582269</v>
      </c>
      <c r="BE101">
        <v>8.3757095702988824</v>
      </c>
      <c r="BF101">
        <v>8.4054797029540449</v>
      </c>
      <c r="BG101">
        <v>532.79248535858312</v>
      </c>
      <c r="BH101">
        <v>10.65180840653086</v>
      </c>
      <c r="BI101">
        <v>534.30610664376604</v>
      </c>
      <c r="BJ101">
        <v>527.5860612395544</v>
      </c>
      <c r="BK101">
        <v>532.79248535858312</v>
      </c>
      <c r="BL101">
        <v>10.65180840653086</v>
      </c>
      <c r="BM101">
        <v>534.30610664376604</v>
      </c>
      <c r="BN101">
        <v>527.5860612395544</v>
      </c>
      <c r="BO101">
        <v>539.98597461707107</v>
      </c>
      <c r="BP101">
        <v>539.98597461707107</v>
      </c>
      <c r="BQ101">
        <v>532.79248535858312</v>
      </c>
      <c r="BR101">
        <v>10.65180840653086</v>
      </c>
      <c r="BS101">
        <v>534.30610664376604</v>
      </c>
      <c r="BT101">
        <v>527.5860612395544</v>
      </c>
      <c r="BU101">
        <v>539.98597461707107</v>
      </c>
      <c r="CA101">
        <v>30.465658979961258</v>
      </c>
      <c r="CB101">
        <v>0.69765851345411345</v>
      </c>
      <c r="CC101">
        <v>30.159698863186801</v>
      </c>
      <c r="CD101">
        <v>30.090109754612001</v>
      </c>
      <c r="CE101">
        <v>30.679832843615941</v>
      </c>
      <c r="CF101">
        <v>0.30488528711472362</v>
      </c>
      <c r="CG101">
        <v>2.276362486963441E-3</v>
      </c>
      <c r="CH101">
        <v>0.30470814478438912</v>
      </c>
      <c r="CI101">
        <v>0.30302486020329772</v>
      </c>
      <c r="CJ101">
        <v>0.30604973026785243</v>
      </c>
      <c r="CK101">
        <v>0.15650783652190531</v>
      </c>
      <c r="CL101">
        <v>2.4979595927064131E-3</v>
      </c>
      <c r="CM101">
        <v>0.1561118952172989</v>
      </c>
      <c r="CN101">
        <v>0.15468477426765639</v>
      </c>
      <c r="CO101">
        <v>0.15760069302030291</v>
      </c>
      <c r="CP101">
        <v>0.7672832450474536</v>
      </c>
      <c r="CQ101">
        <v>2.7187775354342888E-3</v>
      </c>
      <c r="CR101">
        <v>0.76715921920841912</v>
      </c>
      <c r="CS101">
        <v>0.7659778973723228</v>
      </c>
      <c r="CT101">
        <v>0.7682212383605409</v>
      </c>
      <c r="DA101">
        <v>0</v>
      </c>
      <c r="DB101">
        <v>0</v>
      </c>
      <c r="DC101">
        <v>0</v>
      </c>
    </row>
    <row r="102" spans="1:107" x14ac:dyDescent="0.35">
      <c r="B102" s="6">
        <v>27</v>
      </c>
      <c r="C102" s="6">
        <v>1</v>
      </c>
      <c r="D102" s="6">
        <v>30</v>
      </c>
      <c r="E102" s="6">
        <v>3</v>
      </c>
      <c r="G102" s="5">
        <v>1642427474</v>
      </c>
      <c r="H102" s="4">
        <f t="shared" ca="1" si="19"/>
        <v>54</v>
      </c>
      <c r="N102">
        <v>44.344768253906452</v>
      </c>
      <c r="O102">
        <v>0.44956179500211768</v>
      </c>
      <c r="P102">
        <v>44.388887950674132</v>
      </c>
      <c r="Q102">
        <v>44.022206842753519</v>
      </c>
      <c r="R102">
        <v>44.609253483189093</v>
      </c>
      <c r="S102">
        <v>4.6877548356179766</v>
      </c>
      <c r="T102">
        <v>0.17506680988903209</v>
      </c>
      <c r="U102">
        <v>4.6577756110345803</v>
      </c>
      <c r="V102">
        <v>4.553346715837912</v>
      </c>
      <c r="W102">
        <v>4.8049627942879596</v>
      </c>
      <c r="X102">
        <v>0.15045635725378351</v>
      </c>
      <c r="Y102">
        <v>1.62964706307921E-3</v>
      </c>
      <c r="Z102">
        <v>0.1504508648993943</v>
      </c>
      <c r="AA102">
        <v>0.14932928022820571</v>
      </c>
      <c r="AB102">
        <v>0.15150235054881209</v>
      </c>
      <c r="AC102">
        <v>0.17552330320267129</v>
      </c>
      <c r="AD102">
        <v>1.7048320782609781E-3</v>
      </c>
      <c r="AE102">
        <v>0.17549657511510389</v>
      </c>
      <c r="AF102">
        <v>0.1744089092650683</v>
      </c>
      <c r="AG102">
        <v>0.17658197968696429</v>
      </c>
      <c r="AH102">
        <v>0.1306687394643386</v>
      </c>
      <c r="AI102">
        <v>1.703388083178101E-3</v>
      </c>
      <c r="AJ102">
        <v>0.1306241423909861</v>
      </c>
      <c r="AK102">
        <v>0.12953873790166509</v>
      </c>
      <c r="AL102">
        <v>0.13175477208537781</v>
      </c>
      <c r="AM102">
        <v>0.64246009281072436</v>
      </c>
      <c r="AN102">
        <v>1.7160301681595599E-2</v>
      </c>
      <c r="AO102">
        <v>0.64278452966541288</v>
      </c>
      <c r="AP102">
        <v>0.63009432748827399</v>
      </c>
      <c r="AQ102">
        <v>0.65542457381475216</v>
      </c>
      <c r="AR102">
        <v>7.6063677545760644</v>
      </c>
      <c r="AS102">
        <v>6.3547990898375151E-2</v>
      </c>
      <c r="AT102">
        <v>7.6106030761708192</v>
      </c>
      <c r="AU102">
        <v>7.5682705281717606</v>
      </c>
      <c r="AV102">
        <v>7.6554884183640954</v>
      </c>
      <c r="AW102">
        <v>7.6063677545760644</v>
      </c>
      <c r="AX102">
        <v>6.3547990898375151E-2</v>
      </c>
      <c r="AY102">
        <v>7.6106030761708192</v>
      </c>
      <c r="AZ102">
        <v>7.5682705281717606</v>
      </c>
      <c r="BA102">
        <v>7.6554884183640954</v>
      </c>
      <c r="BB102">
        <v>7.6063677545760644</v>
      </c>
      <c r="BC102">
        <v>6.3547990898375151E-2</v>
      </c>
      <c r="BD102">
        <v>7.6106030761708192</v>
      </c>
      <c r="BE102">
        <v>7.5682705281717606</v>
      </c>
      <c r="BF102">
        <v>7.6554884183640954</v>
      </c>
      <c r="BG102">
        <v>234.33196491367579</v>
      </c>
      <c r="BH102">
        <v>8.3063924083619014</v>
      </c>
      <c r="BI102">
        <v>234.4552328856619</v>
      </c>
      <c r="BJ102">
        <v>228.69314087372359</v>
      </c>
      <c r="BK102">
        <v>234.33196491367579</v>
      </c>
      <c r="BL102">
        <v>8.3063924083619014</v>
      </c>
      <c r="BM102">
        <v>234.4552328856619</v>
      </c>
      <c r="BN102">
        <v>228.69314087372359</v>
      </c>
      <c r="BO102">
        <v>240.29749672480671</v>
      </c>
      <c r="BP102">
        <v>240.29749672480671</v>
      </c>
      <c r="BQ102">
        <v>234.33196491367579</v>
      </c>
      <c r="BR102">
        <v>8.3063924083619014</v>
      </c>
      <c r="BS102">
        <v>234.4552328856619</v>
      </c>
      <c r="BT102">
        <v>228.69314087372359</v>
      </c>
      <c r="BU102">
        <v>240.29749672480671</v>
      </c>
      <c r="CA102">
        <v>30.10648698620701</v>
      </c>
      <c r="CB102">
        <v>3.5021936751457088E-2</v>
      </c>
      <c r="CC102">
        <v>30.106168779589321</v>
      </c>
      <c r="CD102">
        <v>30.08297241007935</v>
      </c>
      <c r="CE102">
        <v>30.127580813205359</v>
      </c>
      <c r="CF102">
        <v>0.35603663840536071</v>
      </c>
      <c r="CG102">
        <v>1.3120535359978009E-3</v>
      </c>
      <c r="CH102">
        <v>0.35591260320596219</v>
      </c>
      <c r="CI102">
        <v>0.35527557489115741</v>
      </c>
      <c r="CJ102">
        <v>0.35706015457599077</v>
      </c>
      <c r="CK102">
        <v>0.19531660292149849</v>
      </c>
      <c r="CL102">
        <v>1.380351777687371E-3</v>
      </c>
      <c r="CM102">
        <v>0.19527804312323069</v>
      </c>
      <c r="CN102">
        <v>0.19446363850734641</v>
      </c>
      <c r="CO102">
        <v>0.1964345967306261</v>
      </c>
      <c r="CP102">
        <v>0.67098994172382087</v>
      </c>
      <c r="CQ102">
        <v>1.8070959547049419E-3</v>
      </c>
      <c r="CR102">
        <v>0.67131554212136524</v>
      </c>
      <c r="CS102">
        <v>0.67017473963350183</v>
      </c>
      <c r="CT102">
        <v>0.67197913442092938</v>
      </c>
      <c r="DA102">
        <v>0</v>
      </c>
      <c r="DB102">
        <v>0</v>
      </c>
      <c r="DC102">
        <v>0</v>
      </c>
    </row>
    <row r="103" spans="1:107" s="3" customFormat="1" x14ac:dyDescent="0.35">
      <c r="A103" s="14"/>
      <c r="B103" s="3" t="s">
        <v>102</v>
      </c>
      <c r="C103" s="3" t="s">
        <v>125</v>
      </c>
      <c r="D103" s="3" t="s">
        <v>126</v>
      </c>
      <c r="F103" s="11"/>
      <c r="CZ103" s="9"/>
    </row>
    <row r="104" spans="1:107" s="3" customFormat="1" x14ac:dyDescent="0.35">
      <c r="A104" s="14"/>
      <c r="B104" s="3" t="s">
        <v>106</v>
      </c>
      <c r="C104" s="3" t="s">
        <v>127</v>
      </c>
      <c r="D104" s="3" t="s">
        <v>128</v>
      </c>
      <c r="F104" s="11"/>
      <c r="CZ104" s="9"/>
    </row>
    <row r="105" spans="1:107" x14ac:dyDescent="0.35">
      <c r="B105">
        <v>1</v>
      </c>
      <c r="C105" t="s">
        <v>129</v>
      </c>
      <c r="D105">
        <v>60</v>
      </c>
      <c r="G105" s="5">
        <v>1642427474</v>
      </c>
      <c r="H105">
        <v>71.8</v>
      </c>
      <c r="N105">
        <v>30.500694418183819</v>
      </c>
      <c r="O105">
        <v>3.6001170468054879E-2</v>
      </c>
      <c r="P105">
        <v>30.500507062954568</v>
      </c>
      <c r="Q105">
        <v>30.475526357195999</v>
      </c>
      <c r="R105">
        <v>30.52548776863657</v>
      </c>
      <c r="S105">
        <v>11.75633973445092</v>
      </c>
      <c r="T105">
        <v>0.2081886632826539</v>
      </c>
      <c r="U105">
        <v>11.761407688116609</v>
      </c>
      <c r="V105">
        <v>11.58852440049859</v>
      </c>
      <c r="W105">
        <v>11.91517308582995</v>
      </c>
      <c r="X105">
        <v>0.1502427285365317</v>
      </c>
      <c r="Y105">
        <v>2.0874291200347768E-3</v>
      </c>
      <c r="Z105">
        <v>0.1499850454485416</v>
      </c>
      <c r="AA105">
        <v>0.14860567719010029</v>
      </c>
      <c r="AB105">
        <v>0.15190033221804791</v>
      </c>
      <c r="AC105">
        <v>0.17228091831634801</v>
      </c>
      <c r="AD105">
        <v>2.0932506914945691E-3</v>
      </c>
      <c r="AE105">
        <v>0.17198257776953199</v>
      </c>
      <c r="AF105">
        <v>0.17068461479591401</v>
      </c>
      <c r="AG105">
        <v>0.17395213482909089</v>
      </c>
      <c r="AH105">
        <v>0.12883524503634469</v>
      </c>
      <c r="AI105">
        <v>2.0753524350339381E-3</v>
      </c>
      <c r="AJ105">
        <v>0.12854378377199219</v>
      </c>
      <c r="AK105">
        <v>0.12726843349235301</v>
      </c>
      <c r="AL105">
        <v>0.13047037675583761</v>
      </c>
      <c r="AM105">
        <v>0.64917745363475732</v>
      </c>
      <c r="AN105">
        <v>1.64587471148093E-2</v>
      </c>
      <c r="AO105">
        <v>0.64931505457940086</v>
      </c>
      <c r="AP105">
        <v>0.63727198400602236</v>
      </c>
      <c r="AQ105">
        <v>0.66029738836813834</v>
      </c>
      <c r="AR105">
        <v>7.7983769131791956</v>
      </c>
      <c r="AS105">
        <v>5.4120432755307153E-2</v>
      </c>
      <c r="AT105">
        <v>7.8053345880938423</v>
      </c>
      <c r="AU105">
        <v>7.7797261017348553</v>
      </c>
      <c r="AV105">
        <v>7.836618502356532</v>
      </c>
      <c r="AW105">
        <v>7.7983769131791956</v>
      </c>
      <c r="AX105">
        <v>5.4120432755307153E-2</v>
      </c>
      <c r="AY105">
        <v>7.8053345880938423</v>
      </c>
      <c r="AZ105">
        <v>7.7797261017348553</v>
      </c>
      <c r="BA105">
        <v>7.836618502356532</v>
      </c>
      <c r="BB105">
        <v>7.7983769131791956</v>
      </c>
      <c r="BC105">
        <v>5.4120432755307153E-2</v>
      </c>
      <c r="BD105">
        <v>7.8053345880938423</v>
      </c>
      <c r="BE105">
        <v>7.7797261017348553</v>
      </c>
      <c r="BF105">
        <v>7.836618502356532</v>
      </c>
      <c r="BG105">
        <v>217.23697298748851</v>
      </c>
      <c r="BH105">
        <v>10.22763694019139</v>
      </c>
      <c r="BI105">
        <v>218.27286167830951</v>
      </c>
      <c r="BJ105">
        <v>210.20223251789969</v>
      </c>
      <c r="BK105">
        <v>217.23697298748851</v>
      </c>
      <c r="BL105">
        <v>10.22763694019139</v>
      </c>
      <c r="BM105">
        <v>218.27286167830951</v>
      </c>
      <c r="BN105">
        <v>210.20223251789969</v>
      </c>
      <c r="BO105">
        <v>224.72977569705091</v>
      </c>
      <c r="BP105">
        <v>224.72977569705091</v>
      </c>
      <c r="BQ105">
        <v>217.23697298748851</v>
      </c>
      <c r="BR105">
        <v>10.22763694019139</v>
      </c>
      <c r="BS105">
        <v>218.27286167830951</v>
      </c>
      <c r="BT105">
        <v>210.20223251789969</v>
      </c>
      <c r="BU105">
        <v>224.72977569705091</v>
      </c>
      <c r="CA105">
        <v>30.12442551199161</v>
      </c>
      <c r="CB105">
        <v>3.4894223263964401E-2</v>
      </c>
      <c r="CC105">
        <v>30.124012140793521</v>
      </c>
      <c r="CD105">
        <v>30.102600107218279</v>
      </c>
      <c r="CE105">
        <v>30.148992846401281</v>
      </c>
      <c r="CF105">
        <v>0.18921686930701909</v>
      </c>
      <c r="CG105">
        <v>7.9822356566993432E-3</v>
      </c>
      <c r="CH105">
        <v>0.19065633076616639</v>
      </c>
      <c r="CI105">
        <v>0.1826288859288778</v>
      </c>
      <c r="CJ105">
        <v>0.19270697362213821</v>
      </c>
      <c r="CK105">
        <v>9.9461709867323514E-2</v>
      </c>
      <c r="CL105">
        <v>8.4698514817946567E-3</v>
      </c>
      <c r="CM105">
        <v>0.1007017976370537</v>
      </c>
      <c r="CN105">
        <v>9.2141777017165596E-2</v>
      </c>
      <c r="CO105">
        <v>0.1036402249530429</v>
      </c>
      <c r="CP105">
        <v>0.38399922541747261</v>
      </c>
      <c r="CQ105">
        <v>7.3957112749219326E-3</v>
      </c>
      <c r="CR105">
        <v>0.38470178528704818</v>
      </c>
      <c r="CS105">
        <v>0.37789345901201821</v>
      </c>
      <c r="CT105">
        <v>0.38737145246590798</v>
      </c>
      <c r="DA105">
        <v>0</v>
      </c>
      <c r="DB105">
        <v>0</v>
      </c>
      <c r="DC105">
        <v>0</v>
      </c>
    </row>
    <row r="106" spans="1:107" x14ac:dyDescent="0.35">
      <c r="B106">
        <v>2</v>
      </c>
      <c r="C106" t="s">
        <v>130</v>
      </c>
      <c r="D106">
        <v>10</v>
      </c>
      <c r="G106" s="5">
        <v>1642427474</v>
      </c>
      <c r="H106">
        <v>70.8</v>
      </c>
      <c r="N106">
        <v>77.68467150682207</v>
      </c>
      <c r="O106">
        <v>2.5349851909354331</v>
      </c>
      <c r="P106">
        <v>77.064550044006694</v>
      </c>
      <c r="Q106">
        <v>76.595269492104393</v>
      </c>
      <c r="R106">
        <v>77.941997620008948</v>
      </c>
      <c r="S106">
        <v>71.161183924585728</v>
      </c>
      <c r="T106">
        <v>1.9960487270131131</v>
      </c>
      <c r="U106">
        <v>70.680306581461423</v>
      </c>
      <c r="V106">
        <v>69.350275736690207</v>
      </c>
      <c r="W106">
        <v>73.050927324087894</v>
      </c>
      <c r="X106">
        <v>0.14943550917679849</v>
      </c>
      <c r="Y106">
        <v>4.1126494686183216E-3</v>
      </c>
      <c r="Z106">
        <v>0.14796800202948401</v>
      </c>
      <c r="AA106">
        <v>0.1467333543826041</v>
      </c>
      <c r="AB106">
        <v>0.15112019769511159</v>
      </c>
      <c r="AC106">
        <v>0.1627210517641012</v>
      </c>
      <c r="AD106">
        <v>3.9147751364020386E-3</v>
      </c>
      <c r="AE106">
        <v>0.1613139553909104</v>
      </c>
      <c r="AF106">
        <v>0.16020141571604549</v>
      </c>
      <c r="AG106">
        <v>0.16385108854085631</v>
      </c>
      <c r="AH106">
        <v>0.1153476773016</v>
      </c>
      <c r="AI106">
        <v>3.8206936984331108E-3</v>
      </c>
      <c r="AJ106">
        <v>0.1140084087731094</v>
      </c>
      <c r="AK106">
        <v>0.1128687340851303</v>
      </c>
      <c r="AL106">
        <v>0.11639403734688809</v>
      </c>
      <c r="AM106">
        <v>0.65138681025497946</v>
      </c>
      <c r="AN106">
        <v>0.2433208213542852</v>
      </c>
      <c r="AO106">
        <v>0.64924104963881957</v>
      </c>
      <c r="AP106">
        <v>0.63463000775547052</v>
      </c>
      <c r="AQ106">
        <v>0.66293196449256653</v>
      </c>
      <c r="AR106">
        <v>4.8541881889355087</v>
      </c>
      <c r="AS106">
        <v>8.7434170516227441E-3</v>
      </c>
      <c r="AT106">
        <v>4.8578602147437664</v>
      </c>
      <c r="AU106">
        <v>4.8438876037030676</v>
      </c>
      <c r="AV106">
        <v>4.86097994915845</v>
      </c>
      <c r="AW106">
        <v>4.8541881889355087</v>
      </c>
      <c r="AX106">
        <v>8.7434170516227441E-3</v>
      </c>
      <c r="AY106">
        <v>4.8578602147437664</v>
      </c>
      <c r="AZ106">
        <v>4.8438876037030676</v>
      </c>
      <c r="BA106">
        <v>4.86097994915845</v>
      </c>
      <c r="BB106">
        <v>4.8541881889355087</v>
      </c>
      <c r="BC106">
        <v>8.7434170516227441E-3</v>
      </c>
      <c r="BD106">
        <v>4.8578602147437664</v>
      </c>
      <c r="BE106">
        <v>4.8438876037030676</v>
      </c>
      <c r="BF106">
        <v>4.86097994915845</v>
      </c>
      <c r="BG106">
        <v>439.6140624195221</v>
      </c>
      <c r="BH106">
        <v>8.7963709192755761</v>
      </c>
      <c r="BI106">
        <v>440.25836533911519</v>
      </c>
      <c r="BJ106">
        <v>434.3235933874646</v>
      </c>
      <c r="BK106">
        <v>439.6140624195221</v>
      </c>
      <c r="BL106">
        <v>8.7963709192755761</v>
      </c>
      <c r="BM106">
        <v>440.25836533911519</v>
      </c>
      <c r="BN106">
        <v>434.3235933874646</v>
      </c>
      <c r="BO106">
        <v>445.67715915856309</v>
      </c>
      <c r="BP106">
        <v>445.67715915856309</v>
      </c>
      <c r="BQ106">
        <v>439.6140624195221</v>
      </c>
      <c r="BR106">
        <v>8.7963709192755761</v>
      </c>
      <c r="BS106">
        <v>440.25836533911519</v>
      </c>
      <c r="BT106">
        <v>434.3235933874646</v>
      </c>
      <c r="BU106">
        <v>445.67715915856309</v>
      </c>
      <c r="CA106">
        <v>42.930746190070998</v>
      </c>
      <c r="CB106">
        <v>1.554780148343698</v>
      </c>
      <c r="CC106">
        <v>42.766926268321129</v>
      </c>
      <c r="CD106">
        <v>42.276679877839541</v>
      </c>
      <c r="CE106">
        <v>43.028331532775702</v>
      </c>
      <c r="CF106">
        <v>0.35949160718809181</v>
      </c>
      <c r="CG106">
        <v>1.5889304032672979E-2</v>
      </c>
      <c r="CH106">
        <v>0.35897033917250082</v>
      </c>
      <c r="CI106">
        <v>0.34679567043993481</v>
      </c>
      <c r="CJ106">
        <v>0.3663247527960472</v>
      </c>
      <c r="CK106">
        <v>0.15425243120865689</v>
      </c>
      <c r="CL106">
        <v>1.621206215420189E-2</v>
      </c>
      <c r="CM106">
        <v>0.15557526172263481</v>
      </c>
      <c r="CN106">
        <v>0.1380761489371089</v>
      </c>
      <c r="CO106">
        <v>0.16332628449520811</v>
      </c>
      <c r="CP106">
        <v>1.129841807480175</v>
      </c>
      <c r="CQ106">
        <v>2.9418511034026332E-2</v>
      </c>
      <c r="CR106">
        <v>1.124718017130139</v>
      </c>
      <c r="CS106">
        <v>1.1162668379923899</v>
      </c>
      <c r="CT106">
        <v>1.131238733848954</v>
      </c>
      <c r="DA106">
        <v>0</v>
      </c>
      <c r="DB106">
        <v>0</v>
      </c>
      <c r="DC106">
        <v>0</v>
      </c>
    </row>
    <row r="107" spans="1:107" x14ac:dyDescent="0.35">
      <c r="B107">
        <v>3</v>
      </c>
      <c r="C107" t="s">
        <v>131</v>
      </c>
      <c r="D107">
        <v>35</v>
      </c>
      <c r="G107" s="5">
        <v>1642427474</v>
      </c>
      <c r="H107">
        <v>58.6</v>
      </c>
      <c r="N107">
        <v>89.579735577951169</v>
      </c>
      <c r="O107">
        <v>0.48657074253796778</v>
      </c>
      <c r="P107">
        <v>89.567397878921895</v>
      </c>
      <c r="Q107">
        <v>89.205177496162321</v>
      </c>
      <c r="R107">
        <v>90.018835106146923</v>
      </c>
      <c r="S107">
        <v>10.42058988103693</v>
      </c>
      <c r="T107">
        <v>0.14279901408705539</v>
      </c>
      <c r="U107">
        <v>10.41164353069769</v>
      </c>
      <c r="V107">
        <v>10.319754317763209</v>
      </c>
      <c r="W107">
        <v>10.506616274347049</v>
      </c>
      <c r="X107">
        <v>0.15078888801599921</v>
      </c>
      <c r="Y107">
        <v>1.6118854565328189E-3</v>
      </c>
      <c r="Z107">
        <v>0.1507629187042891</v>
      </c>
      <c r="AA107">
        <v>0.14972726187201019</v>
      </c>
      <c r="AB107">
        <v>0.15185510702371549</v>
      </c>
      <c r="AC107">
        <v>0.1794366892345502</v>
      </c>
      <c r="AD107">
        <v>1.638927239835067E-3</v>
      </c>
      <c r="AE107">
        <v>0.17939498659680711</v>
      </c>
      <c r="AF107">
        <v>0.17833445583884669</v>
      </c>
      <c r="AG107">
        <v>0.18050752628097219</v>
      </c>
      <c r="AH107">
        <v>0.13001640632716471</v>
      </c>
      <c r="AI107">
        <v>1.594612711488334E-3</v>
      </c>
      <c r="AJ107">
        <v>0.13000907983950211</v>
      </c>
      <c r="AK107">
        <v>0.12893272038635231</v>
      </c>
      <c r="AL107">
        <v>0.1310583041865499</v>
      </c>
      <c r="AM107">
        <v>0.65364202908308255</v>
      </c>
      <c r="AN107">
        <v>1.336281984508172E-2</v>
      </c>
      <c r="AO107">
        <v>0.65326198488208054</v>
      </c>
      <c r="AP107">
        <v>0.64342837263835939</v>
      </c>
      <c r="AQ107">
        <v>0.6636037649651606</v>
      </c>
      <c r="AR107">
        <v>7.7607754395346609</v>
      </c>
      <c r="AS107">
        <v>1.3577659354109369E-2</v>
      </c>
      <c r="AT107">
        <v>7.7650540343031418</v>
      </c>
      <c r="AU107">
        <v>7.7582245295817209</v>
      </c>
      <c r="AV107">
        <v>7.7677248225150306</v>
      </c>
      <c r="AW107">
        <v>7.7607754395346609</v>
      </c>
      <c r="AX107">
        <v>1.3577659354109369E-2</v>
      </c>
      <c r="AY107">
        <v>7.7650540343031418</v>
      </c>
      <c r="AZ107">
        <v>7.7582245295817209</v>
      </c>
      <c r="BA107">
        <v>7.7677248225150306</v>
      </c>
      <c r="BB107">
        <v>7.7607754395346609</v>
      </c>
      <c r="BC107">
        <v>1.3577659354109369E-2</v>
      </c>
      <c r="BD107">
        <v>7.7650540343031418</v>
      </c>
      <c r="BE107">
        <v>7.7582245295817209</v>
      </c>
      <c r="BF107">
        <v>7.7677248225150306</v>
      </c>
      <c r="BG107">
        <v>424.27371797909302</v>
      </c>
      <c r="BH107">
        <v>8.0300382456991368</v>
      </c>
      <c r="BI107">
        <v>424.50357131546139</v>
      </c>
      <c r="BJ107">
        <v>419.16289319761648</v>
      </c>
      <c r="BK107">
        <v>424.27371797909302</v>
      </c>
      <c r="BL107">
        <v>8.0300382456991368</v>
      </c>
      <c r="BM107">
        <v>424.50357131546139</v>
      </c>
      <c r="BN107">
        <v>419.16289319761648</v>
      </c>
      <c r="BO107">
        <v>429.51122728449309</v>
      </c>
      <c r="BP107">
        <v>429.51122728449309</v>
      </c>
      <c r="BQ107">
        <v>424.27371797909302</v>
      </c>
      <c r="BR107">
        <v>8.0300382456991368</v>
      </c>
      <c r="BS107">
        <v>424.50357131546139</v>
      </c>
      <c r="BT107">
        <v>419.16289319761648</v>
      </c>
      <c r="BU107">
        <v>429.51122728449309</v>
      </c>
      <c r="CA107">
        <v>30.13305773364165</v>
      </c>
      <c r="CB107">
        <v>3.3721788640432918E-2</v>
      </c>
      <c r="CC107">
        <v>30.13293382138249</v>
      </c>
      <c r="CD107">
        <v>30.10973745180911</v>
      </c>
      <c r="CE107">
        <v>30.15613019107343</v>
      </c>
      <c r="CF107">
        <v>0.19179154704754159</v>
      </c>
      <c r="CG107">
        <v>1.4768530092074089E-3</v>
      </c>
      <c r="CH107">
        <v>0.19169988512845851</v>
      </c>
      <c r="CI107">
        <v>0.1908895323011239</v>
      </c>
      <c r="CJ107">
        <v>0.19278440733772911</v>
      </c>
      <c r="CK107">
        <v>9.479584456166805E-2</v>
      </c>
      <c r="CL107">
        <v>1.6641081807888E-3</v>
      </c>
      <c r="CM107">
        <v>9.4516108967691553E-2</v>
      </c>
      <c r="CN107">
        <v>9.3934906357041076E-2</v>
      </c>
      <c r="CO107">
        <v>9.6000854300540422E-2</v>
      </c>
      <c r="CP107">
        <v>0.47482198697065781</v>
      </c>
      <c r="CQ107">
        <v>1.666949187409105E-3</v>
      </c>
      <c r="CR107">
        <v>0.47490326256563298</v>
      </c>
      <c r="CS107">
        <v>0.47376246274323408</v>
      </c>
      <c r="CT107">
        <v>0.4760908829162479</v>
      </c>
      <c r="DA107">
        <v>0</v>
      </c>
      <c r="DB107">
        <v>0</v>
      </c>
      <c r="DC107">
        <v>0</v>
      </c>
    </row>
    <row r="108" spans="1:107" x14ac:dyDescent="0.35">
      <c r="B108">
        <v>4</v>
      </c>
      <c r="C108" t="s">
        <v>129</v>
      </c>
      <c r="D108">
        <v>35</v>
      </c>
      <c r="G108" s="5">
        <v>1642427474</v>
      </c>
      <c r="H108">
        <v>40.700000000000003</v>
      </c>
      <c r="N108">
        <v>402.76787565164591</v>
      </c>
      <c r="O108">
        <v>58.131656703903431</v>
      </c>
      <c r="P108">
        <v>414.18242711081308</v>
      </c>
      <c r="Q108">
        <v>413.1020080530659</v>
      </c>
      <c r="R108">
        <v>414.78062775855648</v>
      </c>
      <c r="S108">
        <v>73.860338787687979</v>
      </c>
      <c r="T108">
        <v>11.7284878637504</v>
      </c>
      <c r="U108">
        <v>76.081424434058846</v>
      </c>
      <c r="V108">
        <v>75.765259417935823</v>
      </c>
      <c r="W108">
        <v>76.435619704647323</v>
      </c>
      <c r="X108">
        <v>0.14357936626412349</v>
      </c>
      <c r="Y108">
        <v>3.0922693324314842E-3</v>
      </c>
      <c r="Z108">
        <v>0.1432464923534382</v>
      </c>
      <c r="AA108">
        <v>0.14177667374057981</v>
      </c>
      <c r="AB108">
        <v>0.14479771631479749</v>
      </c>
      <c r="AC108">
        <v>0.1906874643673486</v>
      </c>
      <c r="AD108">
        <v>2.6034906968728502E-3</v>
      </c>
      <c r="AE108">
        <v>0.1908279150655732</v>
      </c>
      <c r="AF108">
        <v>0.1892450333474672</v>
      </c>
      <c r="AG108">
        <v>0.19222989603617049</v>
      </c>
      <c r="AH108">
        <v>0.1176802810187582</v>
      </c>
      <c r="AI108">
        <v>3.8251118065331441E-3</v>
      </c>
      <c r="AJ108">
        <v>0.1171696493098086</v>
      </c>
      <c r="AK108">
        <v>0.11560033534161671</v>
      </c>
      <c r="AL108">
        <v>0.1187276569843454</v>
      </c>
      <c r="AM108">
        <v>0.65451248784878069</v>
      </c>
      <c r="AN108">
        <v>1.306007692141138E-2</v>
      </c>
      <c r="AO108">
        <v>0.65411550857631695</v>
      </c>
      <c r="AP108">
        <v>0.64425887252229175</v>
      </c>
      <c r="AQ108">
        <v>0.66420156049276846</v>
      </c>
      <c r="AR108">
        <v>7.4910807160642667</v>
      </c>
      <c r="AS108">
        <v>4.3868524211321001E-2</v>
      </c>
      <c r="AT108">
        <v>7.4866590075123396</v>
      </c>
      <c r="AU108">
        <v>7.477719932452664</v>
      </c>
      <c r="AV108">
        <v>7.4944324918281211</v>
      </c>
      <c r="AW108">
        <v>7.4910807160642667</v>
      </c>
      <c r="AX108">
        <v>4.3868524211321001E-2</v>
      </c>
      <c r="AY108">
        <v>7.4866590075123396</v>
      </c>
      <c r="AZ108">
        <v>7.477719932452664</v>
      </c>
      <c r="BA108">
        <v>7.4944324918281211</v>
      </c>
      <c r="BB108">
        <v>7.4910807160642667</v>
      </c>
      <c r="BC108">
        <v>4.3868524211321001E-2</v>
      </c>
      <c r="BD108">
        <v>7.4866590075123396</v>
      </c>
      <c r="BE108">
        <v>7.477719932452664</v>
      </c>
      <c r="BF108">
        <v>7.4944324918281211</v>
      </c>
      <c r="BG108">
        <v>1966.3334189995201</v>
      </c>
      <c r="BH108">
        <v>289.92887219516263</v>
      </c>
      <c r="BI108">
        <v>2017.7464897291891</v>
      </c>
      <c r="BJ108">
        <v>1974.6920218842811</v>
      </c>
      <c r="BK108">
        <v>1966.3334189995201</v>
      </c>
      <c r="BL108">
        <v>289.92887219516263</v>
      </c>
      <c r="BM108">
        <v>2017.7464897291891</v>
      </c>
      <c r="BN108">
        <v>1974.6920218842811</v>
      </c>
      <c r="BO108">
        <v>2059.5572652148771</v>
      </c>
      <c r="BP108">
        <v>2059.5572652148771</v>
      </c>
      <c r="BQ108">
        <v>1966.3334189995201</v>
      </c>
      <c r="BR108">
        <v>289.92887219516263</v>
      </c>
      <c r="BS108">
        <v>2017.7464897291891</v>
      </c>
      <c r="BT108">
        <v>1974.6920218842811</v>
      </c>
      <c r="BU108">
        <v>2059.5572652148771</v>
      </c>
      <c r="CA108">
        <v>114.83996745510321</v>
      </c>
      <c r="CB108">
        <v>15.776370079152681</v>
      </c>
      <c r="CC108">
        <v>117.75546240192639</v>
      </c>
      <c r="CD108">
        <v>116.6679088610405</v>
      </c>
      <c r="CE108">
        <v>118.2805036346554</v>
      </c>
      <c r="CF108">
        <v>0.44295688181435161</v>
      </c>
      <c r="CG108">
        <v>4.6787368620719777E-2</v>
      </c>
      <c r="CH108">
        <v>0.45093206297391192</v>
      </c>
      <c r="CI108">
        <v>0.4471792197592348</v>
      </c>
      <c r="CJ108">
        <v>0.45391011704812673</v>
      </c>
      <c r="CK108">
        <v>0.1636574365101866</v>
      </c>
      <c r="CL108">
        <v>1.390228244791133E-2</v>
      </c>
      <c r="CM108">
        <v>0.1662710159899933</v>
      </c>
      <c r="CN108">
        <v>0.16151559655104489</v>
      </c>
      <c r="CO108">
        <v>0.16927967537737279</v>
      </c>
      <c r="CP108">
        <v>1.8437991367083619</v>
      </c>
      <c r="CQ108">
        <v>0.25484524060016822</v>
      </c>
      <c r="CR108">
        <v>1.8903865515054159</v>
      </c>
      <c r="CS108">
        <v>1.885105606622365</v>
      </c>
      <c r="CT108">
        <v>1.895102935587027</v>
      </c>
      <c r="DA108">
        <v>0</v>
      </c>
      <c r="DB108">
        <v>0</v>
      </c>
      <c r="DC108">
        <v>0</v>
      </c>
    </row>
    <row r="109" spans="1:107" x14ac:dyDescent="0.35">
      <c r="B109">
        <v>5</v>
      </c>
      <c r="C109" t="s">
        <v>131</v>
      </c>
      <c r="D109">
        <v>10</v>
      </c>
      <c r="G109" s="5">
        <v>1642427474</v>
      </c>
      <c r="H109">
        <v>70.599999999999994</v>
      </c>
      <c r="N109">
        <v>30.47622125693157</v>
      </c>
      <c r="O109">
        <v>3.6524328403175009E-2</v>
      </c>
      <c r="P109">
        <v>30.47731069316217</v>
      </c>
      <c r="Q109">
        <v>30.452329987395611</v>
      </c>
      <c r="R109">
        <v>30.502291398930591</v>
      </c>
      <c r="S109">
        <v>5.8899415681618326</v>
      </c>
      <c r="T109">
        <v>0.18894030161053479</v>
      </c>
      <c r="U109">
        <v>5.8451403833459921</v>
      </c>
      <c r="V109">
        <v>5.7588015314003727</v>
      </c>
      <c r="W109">
        <v>5.9826658403948514</v>
      </c>
      <c r="X109">
        <v>0.15031999828432099</v>
      </c>
      <c r="Y109">
        <v>1.829082249722877E-3</v>
      </c>
      <c r="Z109">
        <v>0.15017499125052541</v>
      </c>
      <c r="AA109">
        <v>0.14910315427302201</v>
      </c>
      <c r="AB109">
        <v>0.15135762995395191</v>
      </c>
      <c r="AC109">
        <v>0.17364937229060129</v>
      </c>
      <c r="AD109">
        <v>1.8747102807566531E-3</v>
      </c>
      <c r="AE109">
        <v>0.17348857663514319</v>
      </c>
      <c r="AF109">
        <v>0.1724122170875742</v>
      </c>
      <c r="AG109">
        <v>0.17470061174014981</v>
      </c>
      <c r="AH109">
        <v>0.1302042365829347</v>
      </c>
      <c r="AI109">
        <v>1.852951555187864E-3</v>
      </c>
      <c r="AJ109">
        <v>0.1300543050310439</v>
      </c>
      <c r="AK109">
        <v>0.12898699061467769</v>
      </c>
      <c r="AL109">
        <v>0.13121206983689879</v>
      </c>
      <c r="AM109">
        <v>0.65439490458372185</v>
      </c>
      <c r="AN109">
        <v>1.7596564838247938E-2</v>
      </c>
      <c r="AO109">
        <v>0.65488680455339454</v>
      </c>
      <c r="AP109">
        <v>0.6424572633755341</v>
      </c>
      <c r="AQ109">
        <v>0.66690603024426609</v>
      </c>
      <c r="AR109">
        <v>7.6711889851251422</v>
      </c>
      <c r="AS109">
        <v>2.948617653614756E-2</v>
      </c>
      <c r="AT109">
        <v>7.6723189841350106</v>
      </c>
      <c r="AU109">
        <v>7.6612559377290541</v>
      </c>
      <c r="AV109">
        <v>7.6879897151115628</v>
      </c>
      <c r="AW109">
        <v>7.6711889851251422</v>
      </c>
      <c r="AX109">
        <v>2.948617653614756E-2</v>
      </c>
      <c r="AY109">
        <v>7.6723189841350106</v>
      </c>
      <c r="AZ109">
        <v>7.6612559377290541</v>
      </c>
      <c r="BA109">
        <v>7.6879897151115628</v>
      </c>
      <c r="BB109">
        <v>7.6711889851251422</v>
      </c>
      <c r="BC109">
        <v>2.948617653614756E-2</v>
      </c>
      <c r="BD109">
        <v>7.6723189841350106</v>
      </c>
      <c r="BE109">
        <v>7.6612559377290541</v>
      </c>
      <c r="BF109">
        <v>7.6879897151115628</v>
      </c>
      <c r="BG109">
        <v>239.55200880336579</v>
      </c>
      <c r="BH109">
        <v>10.50299684421022</v>
      </c>
      <c r="BI109">
        <v>241.004653371378</v>
      </c>
      <c r="BJ109">
        <v>234.2208846866022</v>
      </c>
      <c r="BK109">
        <v>239.55200880336579</v>
      </c>
      <c r="BL109">
        <v>10.50299684421022</v>
      </c>
      <c r="BM109">
        <v>241.004653371378</v>
      </c>
      <c r="BN109">
        <v>234.2208846866022</v>
      </c>
      <c r="BO109">
        <v>246.61051300330271</v>
      </c>
      <c r="BP109">
        <v>246.61051300330271</v>
      </c>
      <c r="BQ109">
        <v>239.55200880336579</v>
      </c>
      <c r="BR109">
        <v>10.50299684421022</v>
      </c>
      <c r="BS109">
        <v>241.004653371378</v>
      </c>
      <c r="BT109">
        <v>234.2208846866022</v>
      </c>
      <c r="BU109">
        <v>246.61051300330271</v>
      </c>
      <c r="CA109">
        <v>30.108817527434489</v>
      </c>
      <c r="CB109">
        <v>3.5246893427524628E-2</v>
      </c>
      <c r="CC109">
        <v>30.10795311573634</v>
      </c>
      <c r="CD109">
        <v>30.08475674616724</v>
      </c>
      <c r="CE109">
        <v>30.132933821349159</v>
      </c>
      <c r="CF109">
        <v>0.20470424714499011</v>
      </c>
      <c r="CG109">
        <v>6.0479269996522476E-3</v>
      </c>
      <c r="CH109">
        <v>0.20446384327871561</v>
      </c>
      <c r="CI109">
        <v>0.203103800973957</v>
      </c>
      <c r="CJ109">
        <v>0.20569783069955239</v>
      </c>
      <c r="CK109">
        <v>0.1105704508608084</v>
      </c>
      <c r="CL109">
        <v>5.5031285166525371E-3</v>
      </c>
      <c r="CM109">
        <v>0.1101928235612286</v>
      </c>
      <c r="CN109">
        <v>0.1085973299232931</v>
      </c>
      <c r="CO109">
        <v>0.1119296786777749</v>
      </c>
      <c r="CP109">
        <v>0.40717076533755298</v>
      </c>
      <c r="CQ109">
        <v>7.7090858943164326E-3</v>
      </c>
      <c r="CR109">
        <v>0.40687037960949263</v>
      </c>
      <c r="CS109">
        <v>0.40544955813336658</v>
      </c>
      <c r="CT109">
        <v>0.40864235471201799</v>
      </c>
      <c r="DA109">
        <v>0</v>
      </c>
      <c r="DB109">
        <v>0</v>
      </c>
      <c r="DC109">
        <v>0</v>
      </c>
    </row>
    <row r="110" spans="1:107" x14ac:dyDescent="0.35">
      <c r="B110">
        <v>6</v>
      </c>
      <c r="C110" t="s">
        <v>129</v>
      </c>
      <c r="D110">
        <v>10</v>
      </c>
      <c r="G110" s="5">
        <v>1642427474</v>
      </c>
      <c r="H110">
        <v>52.9</v>
      </c>
      <c r="N110">
        <v>198.75963433816889</v>
      </c>
      <c r="O110">
        <v>1.639767198058923</v>
      </c>
      <c r="P110">
        <v>198.72425089696341</v>
      </c>
      <c r="Q110">
        <v>197.51714598783431</v>
      </c>
      <c r="R110">
        <v>199.868903974022</v>
      </c>
      <c r="S110">
        <v>70.451012735163388</v>
      </c>
      <c r="T110">
        <v>0.4368258365586713</v>
      </c>
      <c r="U110">
        <v>70.431568198618265</v>
      </c>
      <c r="V110">
        <v>70.160833943313264</v>
      </c>
      <c r="W110">
        <v>70.718747968114755</v>
      </c>
      <c r="X110">
        <v>0.14884461694528331</v>
      </c>
      <c r="Y110">
        <v>1.607936792254982E-3</v>
      </c>
      <c r="Z110">
        <v>0.1490398390131579</v>
      </c>
      <c r="AA110">
        <v>0.14760167800595411</v>
      </c>
      <c r="AB110">
        <v>0.15001670308813189</v>
      </c>
      <c r="AC110">
        <v>0.17504225289303291</v>
      </c>
      <c r="AD110">
        <v>1.7276672919581801E-3</v>
      </c>
      <c r="AE110">
        <v>0.1752161789233122</v>
      </c>
      <c r="AF110">
        <v>0.17375088275659831</v>
      </c>
      <c r="AG110">
        <v>0.17622922319207099</v>
      </c>
      <c r="AH110">
        <v>0.1166487908298123</v>
      </c>
      <c r="AI110">
        <v>1.729608561055269E-3</v>
      </c>
      <c r="AJ110">
        <v>0.1167581001023348</v>
      </c>
      <c r="AK110">
        <v>0.11536290310674641</v>
      </c>
      <c r="AL110">
        <v>0.1178344595349215</v>
      </c>
      <c r="AM110">
        <v>0.65164668846661722</v>
      </c>
      <c r="AN110">
        <v>2.175227381858099E-2</v>
      </c>
      <c r="AO110">
        <v>0.65152204644098533</v>
      </c>
      <c r="AP110">
        <v>0.63743150576930108</v>
      </c>
      <c r="AQ110">
        <v>0.66579842283341972</v>
      </c>
      <c r="AR110">
        <v>7.5846284457923607</v>
      </c>
      <c r="AS110">
        <v>7.197116408580416E-2</v>
      </c>
      <c r="AT110">
        <v>7.5911765544537557</v>
      </c>
      <c r="AU110">
        <v>7.5273971324985123</v>
      </c>
      <c r="AV110">
        <v>7.6493985626875354</v>
      </c>
      <c r="AW110">
        <v>7.5846284457923607</v>
      </c>
      <c r="AX110">
        <v>7.197116408580416E-2</v>
      </c>
      <c r="AY110">
        <v>7.5911765544537557</v>
      </c>
      <c r="AZ110">
        <v>7.5273971324985123</v>
      </c>
      <c r="BA110">
        <v>7.6493985626875354</v>
      </c>
      <c r="BB110">
        <v>7.5846284457923607</v>
      </c>
      <c r="BC110">
        <v>7.197116408580416E-2</v>
      </c>
      <c r="BD110">
        <v>7.5911765544537557</v>
      </c>
      <c r="BE110">
        <v>7.5273971324985123</v>
      </c>
      <c r="BF110">
        <v>7.6493985626875354</v>
      </c>
      <c r="BG110">
        <v>363.32083237052927</v>
      </c>
      <c r="BH110">
        <v>77.7009421732172</v>
      </c>
      <c r="BI110">
        <v>384.11752408194752</v>
      </c>
      <c r="BJ110">
        <v>303.34338052523981</v>
      </c>
      <c r="BK110">
        <v>363.32083237052927</v>
      </c>
      <c r="BL110">
        <v>77.7009421732172</v>
      </c>
      <c r="BM110">
        <v>384.11752408194752</v>
      </c>
      <c r="BN110">
        <v>303.34338052523981</v>
      </c>
      <c r="BO110">
        <v>435.67829170216561</v>
      </c>
      <c r="BP110">
        <v>435.67829170216561</v>
      </c>
      <c r="BQ110">
        <v>363.32083237052927</v>
      </c>
      <c r="BR110">
        <v>77.7009421732172</v>
      </c>
      <c r="BS110">
        <v>384.11752408194752</v>
      </c>
      <c r="BT110">
        <v>303.34338052523981</v>
      </c>
      <c r="BU110">
        <v>435.67829170216561</v>
      </c>
      <c r="CA110">
        <v>56.245595938936141</v>
      </c>
      <c r="CB110">
        <v>1.8866195565775761</v>
      </c>
      <c r="CC110">
        <v>55.773846120224732</v>
      </c>
      <c r="CD110">
        <v>54.967326054369643</v>
      </c>
      <c r="CE110">
        <v>57.6884391267414</v>
      </c>
      <c r="CF110">
        <v>0.38624084317159602</v>
      </c>
      <c r="CG110">
        <v>1.829786583772118E-3</v>
      </c>
      <c r="CH110">
        <v>0.3861892355917147</v>
      </c>
      <c r="CI110">
        <v>0.38484809925361252</v>
      </c>
      <c r="CJ110">
        <v>0.3871035853512455</v>
      </c>
      <c r="CK110">
        <v>0.15977049818221831</v>
      </c>
      <c r="CL110">
        <v>1.43574872801087E-3</v>
      </c>
      <c r="CM110">
        <v>0.15960181377239491</v>
      </c>
      <c r="CN110">
        <v>0.15872933412453061</v>
      </c>
      <c r="CO110">
        <v>0.16069218824307571</v>
      </c>
      <c r="CP110">
        <v>1.3004747092271149</v>
      </c>
      <c r="CQ110">
        <v>4.4087182468545436E-3</v>
      </c>
      <c r="CR110">
        <v>1.2997799821559739</v>
      </c>
      <c r="CS110">
        <v>1.2977072486966199</v>
      </c>
      <c r="CT110">
        <v>1.3022079256861441</v>
      </c>
      <c r="DA110">
        <v>0</v>
      </c>
      <c r="DB110">
        <v>0</v>
      </c>
      <c r="DC110">
        <v>0</v>
      </c>
    </row>
    <row r="111" spans="1:107" x14ac:dyDescent="0.35">
      <c r="B111">
        <v>7</v>
      </c>
      <c r="C111" t="s">
        <v>130</v>
      </c>
      <c r="D111">
        <v>60</v>
      </c>
      <c r="G111" s="5">
        <v>1642427474</v>
      </c>
      <c r="H111">
        <v>71.400000000000006</v>
      </c>
      <c r="N111">
        <v>30.489692003385439</v>
      </c>
      <c r="O111">
        <v>3.6603691153155982E-2</v>
      </c>
      <c r="P111">
        <v>30.489801046160888</v>
      </c>
      <c r="Q111">
        <v>30.463036004289961</v>
      </c>
      <c r="R111">
        <v>30.514781751807131</v>
      </c>
      <c r="S111">
        <v>3.748558999595565</v>
      </c>
      <c r="T111">
        <v>0.13810165036410671</v>
      </c>
      <c r="U111">
        <v>3.7166821481440451</v>
      </c>
      <c r="V111">
        <v>3.6471999314500669</v>
      </c>
      <c r="W111">
        <v>3.819877629812908</v>
      </c>
      <c r="X111">
        <v>0.1510380436303502</v>
      </c>
      <c r="Y111">
        <v>1.2660922526575779E-3</v>
      </c>
      <c r="Z111">
        <v>0.1510026122023917</v>
      </c>
      <c r="AA111">
        <v>0.15013428857681099</v>
      </c>
      <c r="AB111">
        <v>0.15190937725037171</v>
      </c>
      <c r="AC111">
        <v>0.17492017000358029</v>
      </c>
      <c r="AD111">
        <v>1.3697509286415669E-3</v>
      </c>
      <c r="AE111">
        <v>0.17490412511730929</v>
      </c>
      <c r="AF111">
        <v>0.17395891861778109</v>
      </c>
      <c r="AG111">
        <v>0.17585837663561341</v>
      </c>
      <c r="AH111">
        <v>0.1315545752580029</v>
      </c>
      <c r="AI111">
        <v>1.3691871596478119E-3</v>
      </c>
      <c r="AJ111">
        <v>0.13154221370735031</v>
      </c>
      <c r="AK111">
        <v>0.1305970072900183</v>
      </c>
      <c r="AL111">
        <v>0.13248742011784739</v>
      </c>
      <c r="AM111">
        <v>0.66025253452503341</v>
      </c>
      <c r="AN111">
        <v>1.305458564681144E-2</v>
      </c>
      <c r="AO111">
        <v>0.66040428440039634</v>
      </c>
      <c r="AP111">
        <v>0.65027958565953381</v>
      </c>
      <c r="AQ111">
        <v>0.66954636240374299</v>
      </c>
      <c r="AR111">
        <v>7.5433790081962506</v>
      </c>
      <c r="AS111">
        <v>2.0228034103754729E-2</v>
      </c>
      <c r="AT111">
        <v>7.5468207727786343</v>
      </c>
      <c r="AU111">
        <v>7.539530791785352</v>
      </c>
      <c r="AV111">
        <v>7.5523235141389033</v>
      </c>
      <c r="AW111">
        <v>7.5433790081962506</v>
      </c>
      <c r="AX111">
        <v>2.0228034103754729E-2</v>
      </c>
      <c r="AY111">
        <v>7.5468207727786343</v>
      </c>
      <c r="AZ111">
        <v>7.539530791785352</v>
      </c>
      <c r="BA111">
        <v>7.5523235141389033</v>
      </c>
      <c r="BB111">
        <v>7.5433790081962506</v>
      </c>
      <c r="BC111">
        <v>2.0228034103754729E-2</v>
      </c>
      <c r="BD111">
        <v>7.5468207727786343</v>
      </c>
      <c r="BE111">
        <v>7.539530791785352</v>
      </c>
      <c r="BF111">
        <v>7.5523235141389033</v>
      </c>
      <c r="BG111">
        <v>356.12439410471598</v>
      </c>
      <c r="BH111">
        <v>9.2253064165826135</v>
      </c>
      <c r="BI111">
        <v>356.09849656471488</v>
      </c>
      <c r="BJ111">
        <v>349.9129323409046</v>
      </c>
      <c r="BK111">
        <v>356.12439410471598</v>
      </c>
      <c r="BL111">
        <v>9.2253064165826135</v>
      </c>
      <c r="BM111">
        <v>356.09849656471488</v>
      </c>
      <c r="BN111">
        <v>349.9129323409046</v>
      </c>
      <c r="BO111">
        <v>362.53279979073881</v>
      </c>
      <c r="BP111">
        <v>362.53279979073881</v>
      </c>
      <c r="BQ111">
        <v>356.12439410471598</v>
      </c>
      <c r="BR111">
        <v>9.2253064165826135</v>
      </c>
      <c r="BS111">
        <v>356.09849656471488</v>
      </c>
      <c r="BT111">
        <v>349.9129323409046</v>
      </c>
      <c r="BU111">
        <v>362.53279979073881</v>
      </c>
      <c r="CA111">
        <v>30.120143105311829</v>
      </c>
      <c r="CB111">
        <v>3.6236191826628607E-2</v>
      </c>
      <c r="CC111">
        <v>30.120443468549869</v>
      </c>
      <c r="CD111">
        <v>30.09724709891546</v>
      </c>
      <c r="CE111">
        <v>30.143639838204191</v>
      </c>
      <c r="CF111">
        <v>0.19869300117327249</v>
      </c>
      <c r="CG111">
        <v>1.920700130560529E-3</v>
      </c>
      <c r="CH111">
        <v>0.1986130953618061</v>
      </c>
      <c r="CI111">
        <v>0.1971544601921115</v>
      </c>
      <c r="CJ111">
        <v>0.20017122387636421</v>
      </c>
      <c r="CK111">
        <v>0.11388456762852819</v>
      </c>
      <c r="CL111">
        <v>1.9198632757116321E-3</v>
      </c>
      <c r="CM111">
        <v>0.11384030937185741</v>
      </c>
      <c r="CN111">
        <v>0.1124451527902567</v>
      </c>
      <c r="CO111">
        <v>0.11574103578712749</v>
      </c>
      <c r="CP111">
        <v>0.37035998831029171</v>
      </c>
      <c r="CQ111">
        <v>2.333732339897789E-3</v>
      </c>
      <c r="CR111">
        <v>0.36982998465036648</v>
      </c>
      <c r="CS111">
        <v>0.36847534263112891</v>
      </c>
      <c r="CT111">
        <v>0.37160961242925999</v>
      </c>
      <c r="DA111">
        <v>0</v>
      </c>
      <c r="DB111">
        <v>0</v>
      </c>
      <c r="DC111">
        <v>0</v>
      </c>
    </row>
    <row r="112" spans="1:107" x14ac:dyDescent="0.35">
      <c r="B112">
        <v>8</v>
      </c>
      <c r="C112" t="s">
        <v>131</v>
      </c>
      <c r="D112">
        <v>60</v>
      </c>
      <c r="G112" s="5">
        <v>1642427474</v>
      </c>
      <c r="H112">
        <v>45.4</v>
      </c>
      <c r="N112">
        <v>314.08423679005739</v>
      </c>
      <c r="O112">
        <v>59.178515771067453</v>
      </c>
      <c r="P112">
        <v>327.43221927134022</v>
      </c>
      <c r="Q112">
        <v>326.33618816722822</v>
      </c>
      <c r="R112">
        <v>330.05921450427542</v>
      </c>
      <c r="S112">
        <v>17.36985050765724</v>
      </c>
      <c r="T112">
        <v>0.18260182415417381</v>
      </c>
      <c r="U112">
        <v>17.363566499711911</v>
      </c>
      <c r="V112">
        <v>17.250709266617459</v>
      </c>
      <c r="W112">
        <v>17.486085463369118</v>
      </c>
      <c r="X112">
        <v>0.14695758086663621</v>
      </c>
      <c r="Y112">
        <v>1.669328413987616E-3</v>
      </c>
      <c r="Z112">
        <v>0.14703636314215751</v>
      </c>
      <c r="AA112">
        <v>0.145702220088259</v>
      </c>
      <c r="AB112">
        <v>0.14821674057091799</v>
      </c>
      <c r="AC112">
        <v>0.1977781779417668</v>
      </c>
      <c r="AD112">
        <v>6.4270838171119078E-3</v>
      </c>
      <c r="AE112">
        <v>0.199199098189343</v>
      </c>
      <c r="AF112">
        <v>0.19759360384439609</v>
      </c>
      <c r="AG112">
        <v>0.20056037648585581</v>
      </c>
      <c r="AH112">
        <v>0.1311503173604523</v>
      </c>
      <c r="AI112">
        <v>2.330409900038204E-3</v>
      </c>
      <c r="AJ112">
        <v>0.1314698534087182</v>
      </c>
      <c r="AK112">
        <v>0.13000003480826869</v>
      </c>
      <c r="AL112">
        <v>0.1327519874681253</v>
      </c>
      <c r="AM112">
        <v>0.65989497569046618</v>
      </c>
      <c r="AN112">
        <v>1.530006655116027E-2</v>
      </c>
      <c r="AO112">
        <v>0.65928105376494595</v>
      </c>
      <c r="AP112">
        <v>0.64768530129381441</v>
      </c>
      <c r="AQ112">
        <v>0.67169990647763544</v>
      </c>
      <c r="AR112">
        <v>8.0447320204944344</v>
      </c>
      <c r="AS112">
        <v>2.6082779721304659E-2</v>
      </c>
      <c r="AT112">
        <v>8.0499823546221911</v>
      </c>
      <c r="AU112">
        <v>8.0349332570182863</v>
      </c>
      <c r="AV112">
        <v>8.0591315385807079</v>
      </c>
      <c r="AW112">
        <v>8.0447320204944344</v>
      </c>
      <c r="AX112">
        <v>2.6082779721304659E-2</v>
      </c>
      <c r="AY112">
        <v>8.0499823546221911</v>
      </c>
      <c r="AZ112">
        <v>8.0349332570182863</v>
      </c>
      <c r="BA112">
        <v>8.0591315385807079</v>
      </c>
      <c r="BB112">
        <v>8.0447320204944344</v>
      </c>
      <c r="BC112">
        <v>2.6082779721304659E-2</v>
      </c>
      <c r="BD112">
        <v>8.0499823546221911</v>
      </c>
      <c r="BE112">
        <v>8.0349332570182863</v>
      </c>
      <c r="BF112">
        <v>8.0591315385807079</v>
      </c>
      <c r="BG112">
        <v>1692.3187320384659</v>
      </c>
      <c r="BH112">
        <v>25.141842547295209</v>
      </c>
      <c r="BI112">
        <v>1694.118595950091</v>
      </c>
      <c r="BJ112">
        <v>1674.172205082413</v>
      </c>
      <c r="BK112">
        <v>1692.3187320384659</v>
      </c>
      <c r="BL112">
        <v>25.141842547295209</v>
      </c>
      <c r="BM112">
        <v>1694.118595950091</v>
      </c>
      <c r="BN112">
        <v>1674.172205082413</v>
      </c>
      <c r="BO112">
        <v>1706.360248475155</v>
      </c>
      <c r="BP112">
        <v>1706.360248475155</v>
      </c>
      <c r="BQ112">
        <v>1692.3187320384659</v>
      </c>
      <c r="BR112">
        <v>25.141842547295209</v>
      </c>
      <c r="BS112">
        <v>1694.118595950091</v>
      </c>
      <c r="BT112">
        <v>1674.172205082413</v>
      </c>
      <c r="BU112">
        <v>1706.360248475155</v>
      </c>
      <c r="CA112">
        <v>86.721501212140112</v>
      </c>
      <c r="CB112">
        <v>13.58636517770873</v>
      </c>
      <c r="CC112">
        <v>89.484426214896587</v>
      </c>
      <c r="CD112">
        <v>87.863356185181374</v>
      </c>
      <c r="CE112">
        <v>91.532398863568872</v>
      </c>
      <c r="CF112">
        <v>0.34790702025186548</v>
      </c>
      <c r="CG112">
        <v>0.1370357957312214</v>
      </c>
      <c r="CH112">
        <v>0.31568843721061612</v>
      </c>
      <c r="CI112">
        <v>0.31430228215053913</v>
      </c>
      <c r="CJ112">
        <v>0.31804161441994039</v>
      </c>
      <c r="CK112">
        <v>0.16873512202823851</v>
      </c>
      <c r="CL112">
        <v>0.1403953138454854</v>
      </c>
      <c r="CM112">
        <v>0.13566399974913959</v>
      </c>
      <c r="CN112">
        <v>0.1341643975053301</v>
      </c>
      <c r="CO112">
        <v>0.1383210554642969</v>
      </c>
      <c r="CP112">
        <v>1.2266711845500731</v>
      </c>
      <c r="CQ112">
        <v>5.9053613293916667E-2</v>
      </c>
      <c r="CR112">
        <v>1.2241378678877051</v>
      </c>
      <c r="CS112">
        <v>1.221439356361776</v>
      </c>
      <c r="CT112">
        <v>1.2291292591725671</v>
      </c>
      <c r="DA112">
        <v>0</v>
      </c>
      <c r="DB112">
        <v>0</v>
      </c>
      <c r="DC112">
        <v>0</v>
      </c>
    </row>
    <row r="113" spans="2:107" x14ac:dyDescent="0.35">
      <c r="B113">
        <v>9</v>
      </c>
      <c r="C113" t="s">
        <v>130</v>
      </c>
      <c r="D113">
        <v>35</v>
      </c>
      <c r="G113" s="5">
        <v>1642427474</v>
      </c>
      <c r="H113">
        <v>70</v>
      </c>
      <c r="N113">
        <v>35.939944817728083</v>
      </c>
      <c r="O113">
        <v>0.50012483523817985</v>
      </c>
      <c r="P113">
        <v>35.903476950264348</v>
      </c>
      <c r="Q113">
        <v>35.692925279934769</v>
      </c>
      <c r="R113">
        <v>36.180049060099947</v>
      </c>
      <c r="S113">
        <v>6.4408131391793226</v>
      </c>
      <c r="T113">
        <v>0.1364261669218006</v>
      </c>
      <c r="U113">
        <v>6.4215550067009701</v>
      </c>
      <c r="V113">
        <v>6.3399442340928829</v>
      </c>
      <c r="W113">
        <v>6.5169388820993532</v>
      </c>
      <c r="X113">
        <v>0.14738084843226579</v>
      </c>
      <c r="Y113">
        <v>1.4760464404365791E-3</v>
      </c>
      <c r="Z113">
        <v>0.1474433898420783</v>
      </c>
      <c r="AA113">
        <v>0.14631728264856131</v>
      </c>
      <c r="AB113">
        <v>0.14850618177082309</v>
      </c>
      <c r="AC113">
        <v>0.1711982774987737</v>
      </c>
      <c r="AD113">
        <v>1.5357013852348941E-3</v>
      </c>
      <c r="AE113">
        <v>0.17122731708806949</v>
      </c>
      <c r="AF113">
        <v>0.1701238224433019</v>
      </c>
      <c r="AG113">
        <v>0.17232402796500279</v>
      </c>
      <c r="AH113">
        <v>0.1272193842696259</v>
      </c>
      <c r="AI113">
        <v>1.5203678197296829E-3</v>
      </c>
      <c r="AJ113">
        <v>0.12725034341703989</v>
      </c>
      <c r="AK113">
        <v>0.1261558938954794</v>
      </c>
      <c r="AL113">
        <v>0.128335747909646</v>
      </c>
      <c r="AM113">
        <v>0.65343928667516216</v>
      </c>
      <c r="AN113">
        <v>1.4345647866458471E-2</v>
      </c>
      <c r="AO113">
        <v>0.6534675541835383</v>
      </c>
      <c r="AP113">
        <v>0.64171392487822421</v>
      </c>
      <c r="AQ113">
        <v>0.66438657286120484</v>
      </c>
      <c r="AR113">
        <v>7.4987064341694998</v>
      </c>
      <c r="AS113">
        <v>6.901336976862885E-3</v>
      </c>
      <c r="AT113">
        <v>7.4984991092003304</v>
      </c>
      <c r="AU113">
        <v>7.4968471358281157</v>
      </c>
      <c r="AV113">
        <v>7.5008274131773529</v>
      </c>
      <c r="AW113">
        <v>7.4987064341694998</v>
      </c>
      <c r="AX113">
        <v>6.901336976862885E-3</v>
      </c>
      <c r="AY113">
        <v>7.4984991092003304</v>
      </c>
      <c r="AZ113">
        <v>7.4968471358281157</v>
      </c>
      <c r="BA113">
        <v>7.5008274131773529</v>
      </c>
      <c r="BB113">
        <v>7.4987064341694998</v>
      </c>
      <c r="BC113">
        <v>6.901336976862885E-3</v>
      </c>
      <c r="BD113">
        <v>7.4984991092003304</v>
      </c>
      <c r="BE113">
        <v>7.4968471358281157</v>
      </c>
      <c r="BF113">
        <v>7.5008274131773529</v>
      </c>
      <c r="BG113">
        <v>318.15096551524698</v>
      </c>
      <c r="BH113">
        <v>9.5434581290528779</v>
      </c>
      <c r="BI113">
        <v>318.63975367027729</v>
      </c>
      <c r="BJ113">
        <v>311.765533373724</v>
      </c>
      <c r="BK113">
        <v>318.15096551524698</v>
      </c>
      <c r="BL113">
        <v>9.5434581290528779</v>
      </c>
      <c r="BM113">
        <v>318.63975367027729</v>
      </c>
      <c r="BN113">
        <v>311.765533373724</v>
      </c>
      <c r="BO113">
        <v>324.67319668487062</v>
      </c>
      <c r="BP113">
        <v>324.67319668487062</v>
      </c>
      <c r="BQ113">
        <v>318.15096551524698</v>
      </c>
      <c r="BR113">
        <v>9.5434581290528779</v>
      </c>
      <c r="BS113">
        <v>318.63975367027729</v>
      </c>
      <c r="BT113">
        <v>311.765533373724</v>
      </c>
      <c r="BU113">
        <v>324.67319668487062</v>
      </c>
      <c r="CA113">
        <v>30.11476729706316</v>
      </c>
      <c r="CB113">
        <v>3.3266759164138238E-2</v>
      </c>
      <c r="CC113">
        <v>30.11509046011378</v>
      </c>
      <c r="CD113">
        <v>30.091894090595389</v>
      </c>
      <c r="CE113">
        <v>30.13650249359495</v>
      </c>
      <c r="CF113">
        <v>0.23784469877855441</v>
      </c>
      <c r="CG113">
        <v>2.1218342984097981E-3</v>
      </c>
      <c r="CH113">
        <v>0.2376721105452162</v>
      </c>
      <c r="CI113">
        <v>0.23596091482516321</v>
      </c>
      <c r="CJ113">
        <v>0.23924419566540089</v>
      </c>
      <c r="CK113">
        <v>0.14058873988111359</v>
      </c>
      <c r="CL113">
        <v>2.213521291881855E-3</v>
      </c>
      <c r="CM113">
        <v>0.140642265144833</v>
      </c>
      <c r="CN113">
        <v>0.13867040742284639</v>
      </c>
      <c r="CO113">
        <v>0.14205588006020259</v>
      </c>
      <c r="CP113">
        <v>0.44678029913358519</v>
      </c>
      <c r="CQ113">
        <v>2.600729333637853E-3</v>
      </c>
      <c r="CR113">
        <v>0.44675243289659228</v>
      </c>
      <c r="CS113">
        <v>0.44528298953598971</v>
      </c>
      <c r="CT113">
        <v>0.44830291176147669</v>
      </c>
      <c r="DA113">
        <v>0</v>
      </c>
      <c r="DB113">
        <v>0</v>
      </c>
      <c r="DC113">
        <v>0</v>
      </c>
    </row>
  </sheetData>
  <sortState xmlns:xlrd2="http://schemas.microsoft.com/office/spreadsheetml/2017/richdata2" ref="G65:G73">
    <sortCondition ref="G65:G7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Simulation IMPRESS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Kogut, Igor Dr.</cp:lastModifiedBy>
  <dcterms:created xsi:type="dcterms:W3CDTF">2023-11-20T13:54:03Z</dcterms:created>
  <dcterms:modified xsi:type="dcterms:W3CDTF">2023-12-29T10:06:33Z</dcterms:modified>
</cp:coreProperties>
</file>