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Intozi Dropbox/Naresh Kamboj/Mac/Documents/Intozi/Development/Reports/"/>
    </mc:Choice>
  </mc:AlternateContent>
  <xr:revisionPtr revIDLastSave="0" documentId="13_ncr:1_{4CA357B9-3578-304C-8120-AD7C65175E75}" xr6:coauthVersionLast="47" xr6:coauthVersionMax="47" xr10:uidLastSave="{00000000-0000-0000-0000-000000000000}"/>
  <bookViews>
    <workbookView xWindow="0" yWindow="500" windowWidth="28800" windowHeight="16100" activeTab="2" xr2:uid="{5A743027-4CA2-8941-8886-FBEE5532A3D8}"/>
  </bookViews>
  <sheets>
    <sheet name="FRS-Report" sheetId="1" r:id="rId1"/>
    <sheet name="Crowd-Analytics" sheetId="2" r:id="rId2"/>
    <sheet name="PPE-KIT" sheetId="3" r:id="rId3"/>
    <sheet name="VIDS" sheetId="4" r:id="rId4"/>
    <sheet name="VSDS" sheetId="5" r:id="rId5"/>
    <sheet name="VSDS-Classificatio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7" i="6" l="1"/>
  <c r="H17" i="6"/>
  <c r="G17" i="6"/>
  <c r="F17" i="6"/>
  <c r="E17" i="6"/>
  <c r="H16" i="6"/>
  <c r="G16" i="6"/>
  <c r="F16" i="6"/>
  <c r="E16" i="6"/>
  <c r="H15" i="6"/>
  <c r="G15" i="6"/>
  <c r="F15" i="6"/>
  <c r="E15" i="6"/>
  <c r="H14" i="6"/>
  <c r="G14" i="6"/>
  <c r="F14" i="6"/>
  <c r="I14" i="6" s="1"/>
  <c r="E14" i="6"/>
  <c r="I16" i="6"/>
  <c r="I15" i="6"/>
  <c r="I13" i="6"/>
  <c r="I12" i="6"/>
  <c r="I11" i="6"/>
  <c r="G12" i="2"/>
  <c r="D13" i="2" s="1"/>
  <c r="G13" i="2" s="1"/>
  <c r="D14" i="2" s="1"/>
  <c r="G14" i="2" s="1"/>
  <c r="D15" i="2" s="1"/>
  <c r="G15" i="2" s="1"/>
  <c r="D16" i="2" s="1"/>
  <c r="G16" i="2" s="1"/>
  <c r="D17" i="2" s="1"/>
  <c r="G17" i="2" s="1"/>
  <c r="D18" i="2" s="1"/>
  <c r="G18" i="2" s="1"/>
  <c r="D19" i="2" s="1"/>
  <c r="G19" i="2" s="1"/>
  <c r="D20" i="2" s="1"/>
  <c r="G20" i="2" s="1"/>
  <c r="D21" i="2" s="1"/>
  <c r="G21" i="2" s="1"/>
  <c r="D22" i="2" s="1"/>
  <c r="G22" i="2" s="1"/>
  <c r="D23" i="2" s="1"/>
  <c r="G23" i="2" s="1"/>
  <c r="G11" i="2"/>
  <c r="G10" i="2"/>
  <c r="G9" i="2"/>
</calcChain>
</file>

<file path=xl/sharedStrings.xml><?xml version="1.0" encoding="utf-8"?>
<sst xmlns="http://schemas.openxmlformats.org/spreadsheetml/2006/main" count="230" uniqueCount="123">
  <si>
    <t>Record_id</t>
  </si>
  <si>
    <t>Location</t>
  </si>
  <si>
    <t>Direction</t>
  </si>
  <si>
    <t>NA</t>
  </si>
  <si>
    <t>Zone-1</t>
  </si>
  <si>
    <t>Entry</t>
  </si>
  <si>
    <t>Detection_Date</t>
  </si>
  <si>
    <t>Detection_Time</t>
  </si>
  <si>
    <t>Person Name</t>
  </si>
  <si>
    <t>Person type</t>
  </si>
  <si>
    <t>Guest</t>
  </si>
  <si>
    <t>Registered</t>
  </si>
  <si>
    <t>Vinay Pathak</t>
  </si>
  <si>
    <t>Sohail Abbassi</t>
  </si>
  <si>
    <t>Saksham Jain</t>
  </si>
  <si>
    <t>Nidhi Patil</t>
  </si>
  <si>
    <t>Zone-2</t>
  </si>
  <si>
    <t>Device Name</t>
  </si>
  <si>
    <t>Entrance-1</t>
  </si>
  <si>
    <t>Entrance-5</t>
  </si>
  <si>
    <t>Entrance-4</t>
  </si>
  <si>
    <t>Registration_ID</t>
  </si>
  <si>
    <t>Department</t>
  </si>
  <si>
    <t>Deepak Tyagi</t>
  </si>
  <si>
    <t>Blacklisted</t>
  </si>
  <si>
    <t>EMP-490669</t>
  </si>
  <si>
    <t>EMP-490325</t>
  </si>
  <si>
    <t>EMP-490898</t>
  </si>
  <si>
    <t>Entrance-2</t>
  </si>
  <si>
    <t>Zone-3</t>
  </si>
  <si>
    <t>Exit</t>
  </si>
  <si>
    <t>Exit-1</t>
  </si>
  <si>
    <t>Exit-3</t>
  </si>
  <si>
    <t>EMP-490876</t>
  </si>
  <si>
    <t>EMP-490769</t>
  </si>
  <si>
    <t>Start Date</t>
  </si>
  <si>
    <t>End Date</t>
  </si>
  <si>
    <t>Start Time</t>
  </si>
  <si>
    <t>End Time</t>
  </si>
  <si>
    <t>Record no.</t>
  </si>
  <si>
    <t>Total Detection</t>
  </si>
  <si>
    <t>Account</t>
  </si>
  <si>
    <t>Production</t>
  </si>
  <si>
    <t>Purchase</t>
  </si>
  <si>
    <t>Interval</t>
  </si>
  <si>
    <t>30 Minutes</t>
  </si>
  <si>
    <t>Net Count-Closing</t>
  </si>
  <si>
    <t>Total Count-Opening</t>
  </si>
  <si>
    <t>Lathe Machine Area</t>
  </si>
  <si>
    <t>Event</t>
  </si>
  <si>
    <t>PPE KIT Detection</t>
  </si>
  <si>
    <t>Event Type</t>
  </si>
  <si>
    <t>Person Without Safety Jacket</t>
  </si>
  <si>
    <t>Severity Level</t>
  </si>
  <si>
    <t>High</t>
  </si>
  <si>
    <t>No Gloves</t>
  </si>
  <si>
    <t>No Helmet</t>
  </si>
  <si>
    <t>No Shoes</t>
  </si>
  <si>
    <t>Acknowlegement</t>
  </si>
  <si>
    <t>Event Time</t>
  </si>
  <si>
    <t>Ackn_Time</t>
  </si>
  <si>
    <t>Yes</t>
  </si>
  <si>
    <t>Ackn_by</t>
  </si>
  <si>
    <t>Rohit Gossain</t>
  </si>
  <si>
    <t>No</t>
  </si>
  <si>
    <t>Srl No.</t>
  </si>
  <si>
    <t>Record ID</t>
  </si>
  <si>
    <t>Highway Stretch</t>
  </si>
  <si>
    <t>Incident Type</t>
  </si>
  <si>
    <t>Incident Severity</t>
  </si>
  <si>
    <t>Incident Date</t>
  </si>
  <si>
    <t>Incident Time</t>
  </si>
  <si>
    <t>Syncing Date</t>
  </si>
  <si>
    <t>Syncing Time</t>
  </si>
  <si>
    <t>Jaipur to Kota</t>
  </si>
  <si>
    <t>Kota Jaipur Highway (NH-15)</t>
  </si>
  <si>
    <t>Slow Moving</t>
  </si>
  <si>
    <t>Medium</t>
  </si>
  <si>
    <t>Sikar Bypass</t>
  </si>
  <si>
    <t>VIDS-78 (Kota-Jaipur)</t>
  </si>
  <si>
    <t>Road Accident</t>
  </si>
  <si>
    <t>VIDS-79 (Kota-Jaipur)</t>
  </si>
  <si>
    <t>VIDS-84 (Kota-Jaipur)</t>
  </si>
  <si>
    <t>Kota to Jaipur</t>
  </si>
  <si>
    <t>Daruhera Junction</t>
  </si>
  <si>
    <t>Poor Visiblity</t>
  </si>
  <si>
    <t>Captured Date</t>
  </si>
  <si>
    <t>Captured Time</t>
  </si>
  <si>
    <t>Vehicle Class</t>
  </si>
  <si>
    <t>Vehicle Number</t>
  </si>
  <si>
    <t>Speed</t>
  </si>
  <si>
    <t>Speed Limit</t>
  </si>
  <si>
    <t>Violation</t>
  </si>
  <si>
    <t>Violation Type</t>
  </si>
  <si>
    <t>Car</t>
  </si>
  <si>
    <t>MP34D6790</t>
  </si>
  <si>
    <t>Overspeed</t>
  </si>
  <si>
    <t>Two Wheeler</t>
  </si>
  <si>
    <t>MP34D7809</t>
  </si>
  <si>
    <t>Truck</t>
  </si>
  <si>
    <t>GJ69D4098</t>
  </si>
  <si>
    <t>RJ42D1090</t>
  </si>
  <si>
    <t>Number Plate Patch</t>
  </si>
  <si>
    <t>VSDS-78 (Kota-Jaipur)</t>
  </si>
  <si>
    <t>VSDS-81 (Kota-Jaipur)</t>
  </si>
  <si>
    <t>VSDS-72 (Kota-Jaipur)</t>
  </si>
  <si>
    <t>Kota Police Check Post</t>
  </si>
  <si>
    <t>Kota Toll Plaza</t>
  </si>
  <si>
    <t>11:00:00 AM to 11:30 AM</t>
  </si>
  <si>
    <t>Bus</t>
  </si>
  <si>
    <t>Motorbike</t>
  </si>
  <si>
    <t>Total</t>
  </si>
  <si>
    <t>11:30:00 AM to 12:00 PM</t>
  </si>
  <si>
    <t>12:00:00 PM to 01:00 PM</t>
  </si>
  <si>
    <t>01:00:00 PM to 01:30 PM</t>
  </si>
  <si>
    <t>01:30:00 PM to 02:00 PM</t>
  </si>
  <si>
    <t>02:00:00 PM to 02:30 PM</t>
  </si>
  <si>
    <t>Classwise Vehicle Count Summary report</t>
  </si>
  <si>
    <t>Vehicle Category</t>
  </si>
  <si>
    <t>Private</t>
  </si>
  <si>
    <t>Commercial</t>
  </si>
  <si>
    <t>Electric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</si>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</sst>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18" fontId="0" fillId="0" borderId="0" xfId="0" applyNumberFormat="1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0" fillId="0" borderId="1" xfId="0" applyBorder="1"/>
    <xf numFmtId="18" fontId="0" fillId="0" borderId="1" xfId="0" applyNumberFormat="1" applyBorder="1"/>
    <xf numFmtId="0" fontId="0" fillId="0" borderId="2" xfId="0" applyBorder="1"/>
    <xf numFmtId="18" fontId="0" fillId="0" borderId="2" xfId="0" applyNumberFormat="1" applyBorder="1"/>
    <xf numFmtId="0" fontId="1" fillId="0" borderId="4" xfId="0" applyFont="1" applyBorder="1"/>
    <xf numFmtId="0" fontId="1" fillId="0" borderId="5" xfId="0" applyFon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CED0C-4A29-7140-8DF9-A7724E6BE471}">
  <dimension ref="A1:L23"/>
  <sheetViews>
    <sheetView workbookViewId="0">
      <selection activeCell="D11" sqref="D11"/>
    </sheetView>
  </sheetViews>
  <sheetFormatPr baseColWidth="10" defaultRowHeight="16" x14ac:dyDescent="0.2"/>
  <cols>
    <col min="2" max="2" width="12.83203125" customWidth="1"/>
    <col min="3" max="3" width="16.33203125" customWidth="1"/>
    <col min="4" max="4" width="13.83203125" customWidth="1"/>
    <col min="8" max="8" width="13.6640625" customWidth="1"/>
    <col min="9" max="9" width="14.33203125" customWidth="1"/>
    <col min="10" max="10" width="14.1640625" customWidth="1"/>
  </cols>
  <sheetData>
    <row r="1" spans="1:12" x14ac:dyDescent="0.2">
      <c r="K1" s="3"/>
      <c r="L1" s="3"/>
    </row>
    <row r="3" spans="1:12" x14ac:dyDescent="0.2">
      <c r="B3" s="3" t="s">
        <v>35</v>
      </c>
      <c r="C3" s="1">
        <v>45187</v>
      </c>
      <c r="E3" t="s">
        <v>122</v>
      </c>
      <c r="H3" t="s">
        <v>36</v>
      </c>
      <c r="I3" s="1">
        <v>45187</v>
      </c>
    </row>
    <row r="5" spans="1:12" x14ac:dyDescent="0.2">
      <c r="B5" s="3" t="s">
        <v>37</v>
      </c>
      <c r="C5" s="2">
        <v>0.45833333333333331</v>
      </c>
      <c r="H5" t="s">
        <v>38</v>
      </c>
      <c r="I5" s="2">
        <v>0.54166666666666663</v>
      </c>
    </row>
    <row r="8" spans="1:12" x14ac:dyDescent="0.2">
      <c r="A8" s="3" t="s">
        <v>39</v>
      </c>
      <c r="B8" s="3" t="s">
        <v>0</v>
      </c>
      <c r="C8" s="3" t="s">
        <v>6</v>
      </c>
      <c r="D8" s="3" t="s">
        <v>7</v>
      </c>
      <c r="E8" s="3" t="s">
        <v>1</v>
      </c>
      <c r="F8" s="3" t="s">
        <v>17</v>
      </c>
      <c r="G8" s="3" t="s">
        <v>2</v>
      </c>
      <c r="H8" s="3" t="s">
        <v>8</v>
      </c>
      <c r="I8" s="3" t="s">
        <v>9</v>
      </c>
      <c r="J8" s="3" t="s">
        <v>21</v>
      </c>
      <c r="K8" s="3" t="s">
        <v>22</v>
      </c>
    </row>
    <row r="9" spans="1:12" x14ac:dyDescent="0.2">
      <c r="A9">
        <v>1</v>
      </c>
      <c r="B9">
        <v>30626</v>
      </c>
      <c r="C9" s="1">
        <v>45187</v>
      </c>
      <c r="D9" s="2">
        <v>0.46597222222222223</v>
      </c>
      <c r="E9" t="s">
        <v>4</v>
      </c>
      <c r="F9" t="s">
        <v>18</v>
      </c>
      <c r="G9" t="s">
        <v>5</v>
      </c>
      <c r="H9" t="s">
        <v>3</v>
      </c>
      <c r="I9" t="s">
        <v>10</v>
      </c>
      <c r="J9" t="s">
        <v>3</v>
      </c>
      <c r="K9" t="s">
        <v>3</v>
      </c>
    </row>
    <row r="10" spans="1:12" x14ac:dyDescent="0.2">
      <c r="A10">
        <v>2</v>
      </c>
      <c r="B10">
        <v>30627</v>
      </c>
      <c r="C10" s="1">
        <v>45187</v>
      </c>
      <c r="D10" s="2">
        <v>0.48958333333333331</v>
      </c>
      <c r="E10" t="s">
        <v>4</v>
      </c>
      <c r="F10" t="s">
        <v>18</v>
      </c>
      <c r="G10" t="s">
        <v>5</v>
      </c>
      <c r="H10" t="s">
        <v>12</v>
      </c>
      <c r="I10" t="s">
        <v>11</v>
      </c>
      <c r="J10" t="s">
        <v>33</v>
      </c>
      <c r="K10" t="s">
        <v>42</v>
      </c>
    </row>
    <row r="11" spans="1:12" x14ac:dyDescent="0.2">
      <c r="A11">
        <v>3</v>
      </c>
      <c r="B11">
        <v>30628</v>
      </c>
      <c r="C11" s="1">
        <v>45187</v>
      </c>
      <c r="D11" s="2">
        <v>0.50694444444444442</v>
      </c>
      <c r="E11" t="s">
        <v>16</v>
      </c>
      <c r="F11" t="s">
        <v>19</v>
      </c>
      <c r="G11" t="s">
        <v>5</v>
      </c>
      <c r="H11" t="s">
        <v>13</v>
      </c>
      <c r="I11" t="s">
        <v>11</v>
      </c>
      <c r="J11" t="s">
        <v>26</v>
      </c>
      <c r="K11" t="s">
        <v>41</v>
      </c>
    </row>
    <row r="12" spans="1:12" x14ac:dyDescent="0.2">
      <c r="A12">
        <v>4</v>
      </c>
      <c r="B12">
        <v>30629</v>
      </c>
      <c r="C12" s="1">
        <v>45187</v>
      </c>
      <c r="D12" s="2">
        <v>0.50902777777777775</v>
      </c>
      <c r="E12" t="s">
        <v>16</v>
      </c>
      <c r="F12" t="s">
        <v>20</v>
      </c>
      <c r="G12" t="s">
        <v>5</v>
      </c>
      <c r="H12" t="s">
        <v>14</v>
      </c>
      <c r="I12" t="s">
        <v>11</v>
      </c>
      <c r="J12" t="s">
        <v>34</v>
      </c>
      <c r="K12" t="s">
        <v>43</v>
      </c>
    </row>
    <row r="13" spans="1:12" x14ac:dyDescent="0.2">
      <c r="A13">
        <v>5</v>
      </c>
      <c r="B13">
        <v>30630</v>
      </c>
      <c r="C13" s="1">
        <v>45187</v>
      </c>
      <c r="D13" s="2">
        <v>0.53055555555555556</v>
      </c>
      <c r="E13" t="s">
        <v>4</v>
      </c>
      <c r="F13" t="s">
        <v>32</v>
      </c>
      <c r="G13" t="s">
        <v>30</v>
      </c>
      <c r="H13" t="s">
        <v>15</v>
      </c>
      <c r="I13" t="s">
        <v>11</v>
      </c>
      <c r="J13" t="s">
        <v>27</v>
      </c>
      <c r="K13" t="s">
        <v>43</v>
      </c>
    </row>
    <row r="14" spans="1:12" x14ac:dyDescent="0.2">
      <c r="A14">
        <v>6</v>
      </c>
      <c r="B14">
        <v>30631</v>
      </c>
      <c r="C14" s="1">
        <v>45187</v>
      </c>
      <c r="D14" s="2">
        <v>0.53611111111111109</v>
      </c>
      <c r="E14" t="s">
        <v>29</v>
      </c>
      <c r="F14" t="s">
        <v>28</v>
      </c>
      <c r="G14" t="s">
        <v>5</v>
      </c>
      <c r="H14" t="s">
        <v>23</v>
      </c>
      <c r="I14" t="s">
        <v>24</v>
      </c>
      <c r="J14" t="s">
        <v>25</v>
      </c>
      <c r="K14" t="s">
        <v>43</v>
      </c>
    </row>
    <row r="15" spans="1:12" x14ac:dyDescent="0.2">
      <c r="A15">
        <v>7</v>
      </c>
      <c r="B15">
        <v>30632</v>
      </c>
      <c r="C15" s="1">
        <v>45187</v>
      </c>
      <c r="D15" s="2">
        <v>0.53680555555555554</v>
      </c>
      <c r="E15" t="s">
        <v>16</v>
      </c>
      <c r="F15" t="s">
        <v>31</v>
      </c>
      <c r="G15" t="s">
        <v>30</v>
      </c>
      <c r="I15" t="s">
        <v>10</v>
      </c>
      <c r="J15" t="s">
        <v>3</v>
      </c>
      <c r="K15" t="s">
        <v>3</v>
      </c>
    </row>
    <row r="18" spans="4:5" x14ac:dyDescent="0.2">
      <c r="D18" t="s">
        <v>40</v>
      </c>
      <c r="E18">
        <v>7</v>
      </c>
    </row>
    <row r="21" spans="4:5" x14ac:dyDescent="0.2">
      <c r="D21" t="s">
        <v>5</v>
      </c>
      <c r="E21">
        <v>5</v>
      </c>
    </row>
    <row r="23" spans="4:5" x14ac:dyDescent="0.2">
      <c r="D23" t="s">
        <v>30</v>
      </c>
      <c r="E2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A36B5-872B-D14B-ABA5-D3076B796D9D}">
  <dimension ref="A2:G23"/>
  <sheetViews>
    <sheetView workbookViewId="0">
      <selection activeCell="E21" sqref="E21"/>
    </sheetView>
  </sheetViews>
  <sheetFormatPr baseColWidth="10" defaultRowHeight="16" x14ac:dyDescent="0.2"/>
  <cols>
    <col min="4" max="4" width="17.83203125" customWidth="1"/>
    <col min="7" max="7" width="21.1640625" customWidth="1"/>
  </cols>
  <sheetData>
    <row r="2" spans="1:7" x14ac:dyDescent="0.2">
      <c r="C2" s="3" t="s">
        <v>35</v>
      </c>
      <c r="D2" s="1">
        <v>45187</v>
      </c>
      <c r="F2" t="s">
        <v>36</v>
      </c>
      <c r="G2" s="1">
        <v>45187</v>
      </c>
    </row>
    <row r="4" spans="1:7" x14ac:dyDescent="0.2">
      <c r="C4" s="3" t="s">
        <v>37</v>
      </c>
      <c r="D4" s="2">
        <v>0.45833333333333331</v>
      </c>
      <c r="F4" t="s">
        <v>38</v>
      </c>
      <c r="G4" s="2">
        <v>0.75</v>
      </c>
    </row>
    <row r="6" spans="1:7" x14ac:dyDescent="0.2">
      <c r="C6" s="3" t="s">
        <v>44</v>
      </c>
      <c r="D6" t="s">
        <v>45</v>
      </c>
      <c r="F6" s="3" t="s">
        <v>1</v>
      </c>
      <c r="G6" t="s">
        <v>48</v>
      </c>
    </row>
    <row r="8" spans="1:7" x14ac:dyDescent="0.2">
      <c r="A8" s="3" t="s">
        <v>39</v>
      </c>
      <c r="B8" s="3" t="s">
        <v>0</v>
      </c>
      <c r="C8" s="3" t="s">
        <v>6</v>
      </c>
      <c r="D8" s="3" t="s">
        <v>47</v>
      </c>
      <c r="E8" s="3" t="s">
        <v>5</v>
      </c>
      <c r="F8" s="3" t="s">
        <v>30</v>
      </c>
      <c r="G8" s="3" t="s">
        <v>46</v>
      </c>
    </row>
    <row r="9" spans="1:7" x14ac:dyDescent="0.2">
      <c r="A9">
        <v>1</v>
      </c>
      <c r="B9">
        <v>678902</v>
      </c>
      <c r="C9" s="2">
        <v>0.45833333333333331</v>
      </c>
      <c r="D9">
        <v>48</v>
      </c>
      <c r="E9">
        <v>12</v>
      </c>
      <c r="F9">
        <v>7</v>
      </c>
      <c r="G9">
        <f t="shared" ref="G9:G23" si="0">D9+E9-F9</f>
        <v>53</v>
      </c>
    </row>
    <row r="10" spans="1:7" x14ac:dyDescent="0.2">
      <c r="A10">
        <v>2</v>
      </c>
      <c r="B10">
        <v>678903</v>
      </c>
      <c r="C10" s="2">
        <v>0.47916666666666669</v>
      </c>
      <c r="D10">
        <v>53</v>
      </c>
      <c r="E10">
        <v>8</v>
      </c>
      <c r="F10">
        <v>14</v>
      </c>
      <c r="G10">
        <f t="shared" si="0"/>
        <v>47</v>
      </c>
    </row>
    <row r="11" spans="1:7" x14ac:dyDescent="0.2">
      <c r="A11">
        <v>3</v>
      </c>
      <c r="B11">
        <v>678904</v>
      </c>
      <c r="C11" s="2">
        <v>0.5</v>
      </c>
      <c r="D11">
        <v>47</v>
      </c>
      <c r="E11">
        <v>19</v>
      </c>
      <c r="F11">
        <v>3</v>
      </c>
      <c r="G11">
        <f t="shared" si="0"/>
        <v>63</v>
      </c>
    </row>
    <row r="12" spans="1:7" x14ac:dyDescent="0.2">
      <c r="A12">
        <v>4</v>
      </c>
      <c r="B12">
        <v>678905</v>
      </c>
      <c r="C12" s="2">
        <v>0.52083333333333337</v>
      </c>
      <c r="D12">
        <v>63</v>
      </c>
      <c r="E12">
        <v>11</v>
      </c>
      <c r="F12">
        <v>14</v>
      </c>
      <c r="G12">
        <f t="shared" si="0"/>
        <v>60</v>
      </c>
    </row>
    <row r="13" spans="1:7" x14ac:dyDescent="0.2">
      <c r="A13">
        <v>5</v>
      </c>
      <c r="B13">
        <v>678906</v>
      </c>
      <c r="C13" s="2">
        <v>0.54166666666666663</v>
      </c>
      <c r="D13">
        <f t="shared" ref="D13:D23" si="1">G12</f>
        <v>60</v>
      </c>
      <c r="E13">
        <v>7</v>
      </c>
      <c r="F13">
        <v>32</v>
      </c>
      <c r="G13">
        <f t="shared" si="0"/>
        <v>35</v>
      </c>
    </row>
    <row r="14" spans="1:7" x14ac:dyDescent="0.2">
      <c r="A14">
        <v>6</v>
      </c>
      <c r="B14">
        <v>678907</v>
      </c>
      <c r="C14" s="2">
        <v>0.5625</v>
      </c>
      <c r="D14">
        <f t="shared" si="1"/>
        <v>35</v>
      </c>
      <c r="E14">
        <v>26</v>
      </c>
      <c r="F14">
        <v>11</v>
      </c>
      <c r="G14">
        <f t="shared" si="0"/>
        <v>50</v>
      </c>
    </row>
    <row r="15" spans="1:7" x14ac:dyDescent="0.2">
      <c r="A15">
        <v>7</v>
      </c>
      <c r="B15">
        <v>678908</v>
      </c>
      <c r="C15" s="2">
        <v>0.58333333333333337</v>
      </c>
      <c r="D15">
        <f t="shared" si="1"/>
        <v>50</v>
      </c>
      <c r="E15">
        <v>8</v>
      </c>
      <c r="F15">
        <v>3</v>
      </c>
      <c r="G15">
        <f t="shared" si="0"/>
        <v>55</v>
      </c>
    </row>
    <row r="16" spans="1:7" x14ac:dyDescent="0.2">
      <c r="A16">
        <v>8</v>
      </c>
      <c r="B16">
        <v>678909</v>
      </c>
      <c r="C16" s="2">
        <v>0.60416666666666663</v>
      </c>
      <c r="D16">
        <f t="shared" si="1"/>
        <v>55</v>
      </c>
      <c r="E16">
        <v>2</v>
      </c>
      <c r="F16">
        <v>6</v>
      </c>
      <c r="G16">
        <f t="shared" si="0"/>
        <v>51</v>
      </c>
    </row>
    <row r="17" spans="1:7" x14ac:dyDescent="0.2">
      <c r="A17">
        <v>9</v>
      </c>
      <c r="B17">
        <v>678910</v>
      </c>
      <c r="C17" s="2">
        <v>0.625</v>
      </c>
      <c r="D17">
        <f t="shared" si="1"/>
        <v>51</v>
      </c>
      <c r="E17">
        <v>0</v>
      </c>
      <c r="F17">
        <v>0</v>
      </c>
      <c r="G17">
        <f t="shared" si="0"/>
        <v>51</v>
      </c>
    </row>
    <row r="18" spans="1:7" x14ac:dyDescent="0.2">
      <c r="A18">
        <v>10</v>
      </c>
      <c r="B18">
        <v>678911</v>
      </c>
      <c r="C18" s="2">
        <v>0.64583333333333337</v>
      </c>
      <c r="D18">
        <f t="shared" si="1"/>
        <v>51</v>
      </c>
      <c r="E18">
        <v>0</v>
      </c>
      <c r="F18">
        <v>9</v>
      </c>
      <c r="G18">
        <f t="shared" si="0"/>
        <v>42</v>
      </c>
    </row>
    <row r="19" spans="1:7" x14ac:dyDescent="0.2">
      <c r="A19">
        <v>11</v>
      </c>
      <c r="B19">
        <v>678912</v>
      </c>
      <c r="C19" s="2">
        <v>0.66666666666666663</v>
      </c>
      <c r="D19">
        <f t="shared" si="1"/>
        <v>42</v>
      </c>
      <c r="E19">
        <v>8</v>
      </c>
      <c r="F19">
        <v>6</v>
      </c>
      <c r="G19">
        <f t="shared" si="0"/>
        <v>44</v>
      </c>
    </row>
    <row r="20" spans="1:7" x14ac:dyDescent="0.2">
      <c r="A20">
        <v>12</v>
      </c>
      <c r="B20">
        <v>678913</v>
      </c>
      <c r="C20" s="2">
        <v>0.6875</v>
      </c>
      <c r="D20">
        <f t="shared" si="1"/>
        <v>44</v>
      </c>
      <c r="E20">
        <v>1</v>
      </c>
      <c r="F20">
        <v>4</v>
      </c>
      <c r="G20">
        <f t="shared" si="0"/>
        <v>41</v>
      </c>
    </row>
    <row r="21" spans="1:7" x14ac:dyDescent="0.2">
      <c r="A21">
        <v>13</v>
      </c>
      <c r="B21">
        <v>678914</v>
      </c>
      <c r="C21" s="2">
        <v>0.70833333333333337</v>
      </c>
      <c r="D21">
        <f t="shared" si="1"/>
        <v>41</v>
      </c>
      <c r="E21">
        <v>3</v>
      </c>
      <c r="F21">
        <v>1</v>
      </c>
      <c r="G21">
        <f t="shared" si="0"/>
        <v>43</v>
      </c>
    </row>
    <row r="22" spans="1:7" x14ac:dyDescent="0.2">
      <c r="A22">
        <v>14</v>
      </c>
      <c r="B22">
        <v>678915</v>
      </c>
      <c r="C22" s="2">
        <v>0.72916666666666663</v>
      </c>
      <c r="D22">
        <f t="shared" si="1"/>
        <v>43</v>
      </c>
      <c r="E22">
        <v>12</v>
      </c>
      <c r="F22">
        <v>4</v>
      </c>
      <c r="G22">
        <f t="shared" si="0"/>
        <v>51</v>
      </c>
    </row>
    <row r="23" spans="1:7" x14ac:dyDescent="0.2">
      <c r="A23">
        <v>15</v>
      </c>
      <c r="B23">
        <v>678916</v>
      </c>
      <c r="C23" s="2">
        <v>0.75</v>
      </c>
      <c r="D23">
        <f t="shared" si="1"/>
        <v>51</v>
      </c>
      <c r="E23">
        <v>3</v>
      </c>
      <c r="F23">
        <v>17</v>
      </c>
      <c r="G23">
        <f t="shared" si="0"/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C6216-BB21-6143-B98C-3FFDAA45A785}">
  <dimension ref="A2:I16"/>
  <sheetViews>
    <sheetView tabSelected="1" workbookViewId="0">
      <selection activeCell="B14" sqref="B14"/>
    </sheetView>
  </sheetViews>
  <sheetFormatPr baseColWidth="10" defaultRowHeight="16" x14ac:dyDescent="0.2"/>
  <cols>
    <col min="3" max="3" width="13.83203125" customWidth="1"/>
    <col min="4" max="4" width="25.6640625" customWidth="1"/>
    <col min="5" max="5" width="13.5" customWidth="1"/>
    <col min="6" max="6" width="12.33203125" customWidth="1"/>
  </cols>
  <sheetData>
    <row r="2" spans="1:9" x14ac:dyDescent="0.2">
      <c r="C2" s="3" t="s">
        <v>35</v>
      </c>
      <c r="D2" s="1">
        <v>45187</v>
      </c>
      <c r="F2" s="3" t="s">
        <v>36</v>
      </c>
      <c r="G2" s="1">
        <v>45187</v>
      </c>
    </row>
    <row r="4" spans="1:9" x14ac:dyDescent="0.2">
      <c r="C4" s="3" t="s">
        <v>37</v>
      </c>
      <c r="D4" s="2">
        <v>0.45833333333333331</v>
      </c>
      <c r="F4" s="3" t="s">
        <v>38</v>
      </c>
      <c r="G4" s="2">
        <v>0.75</v>
      </c>
    </row>
    <row r="6" spans="1:9" x14ac:dyDescent="0.2">
      <c r="C6" s="3" t="s">
        <v>44</v>
      </c>
      <c r="D6" t="s">
        <v>45</v>
      </c>
      <c r="F6" s="3" t="s">
        <v>1</v>
      </c>
      <c r="G6" t="s">
        <v>48</v>
      </c>
    </row>
    <row r="8" spans="1:9" x14ac:dyDescent="0.2">
      <c r="C8" s="3" t="s">
        <v>49</v>
      </c>
      <c r="D8" t="s">
        <v>50</v>
      </c>
    </row>
    <row r="10" spans="1:9" x14ac:dyDescent="0.2">
      <c r="A10" s="3" t="s">
        <v>39</v>
      </c>
      <c r="B10" s="3" t="s">
        <v>0</v>
      </c>
      <c r="C10" s="3" t="s">
        <v>6</v>
      </c>
      <c r="D10" s="3" t="s">
        <v>51</v>
      </c>
      <c r="E10" s="3" t="s">
        <v>53</v>
      </c>
      <c r="F10" s="3" t="s">
        <v>59</v>
      </c>
      <c r="G10" s="3" t="s">
        <v>58</v>
      </c>
      <c r="H10" s="3" t="s">
        <v>60</v>
      </c>
      <c r="I10" s="3" t="s">
        <v>62</v>
      </c>
    </row>
    <row r="11" spans="1:9" x14ac:dyDescent="0.2">
      <c r="A11">
        <v>1</v>
      </c>
      <c r="B11">
        <v>6756780</v>
      </c>
      <c r="C11" s="1">
        <v>45221</v>
      </c>
      <c r="D11" t="s">
        <v>52</v>
      </c>
      <c r="E11" t="s">
        <v>54</v>
      </c>
      <c r="F11" s="2">
        <v>0.4909722222222222</v>
      </c>
      <c r="G11" t="s">
        <v>61</v>
      </c>
      <c r="H11" s="2">
        <v>0.50347222222222221</v>
      </c>
      <c r="I11" t="s">
        <v>63</v>
      </c>
    </row>
    <row r="12" spans="1:9" x14ac:dyDescent="0.2">
      <c r="A12">
        <v>2</v>
      </c>
      <c r="B12">
        <v>6756781</v>
      </c>
      <c r="C12" s="1">
        <v>45221</v>
      </c>
      <c r="D12" t="s">
        <v>55</v>
      </c>
      <c r="E12" t="s">
        <v>54</v>
      </c>
      <c r="F12" s="2">
        <v>0.49652777777777773</v>
      </c>
      <c r="G12" t="s">
        <v>61</v>
      </c>
      <c r="H12" s="2">
        <v>0.50347222222222221</v>
      </c>
      <c r="I12" t="s">
        <v>63</v>
      </c>
    </row>
    <row r="13" spans="1:9" x14ac:dyDescent="0.2">
      <c r="A13">
        <v>3</v>
      </c>
      <c r="B13">
        <v>6756782</v>
      </c>
      <c r="C13" s="1">
        <v>45221</v>
      </c>
      <c r="D13" t="s">
        <v>56</v>
      </c>
      <c r="E13" t="s">
        <v>54</v>
      </c>
      <c r="F13" s="2">
        <v>0.49861111111111112</v>
      </c>
      <c r="G13" t="s">
        <v>61</v>
      </c>
      <c r="H13" s="2">
        <v>0.50416666666666665</v>
      </c>
      <c r="I13" t="s">
        <v>63</v>
      </c>
    </row>
    <row r="14" spans="1:9" x14ac:dyDescent="0.2">
      <c r="A14">
        <v>4</v>
      </c>
      <c r="B14">
        <v>6756783</v>
      </c>
      <c r="C14" s="1">
        <v>45221</v>
      </c>
      <c r="D14" t="s">
        <v>57</v>
      </c>
      <c r="E14" t="s">
        <v>54</v>
      </c>
      <c r="F14" s="2">
        <v>0.50069444444444444</v>
      </c>
      <c r="G14" t="s">
        <v>61</v>
      </c>
      <c r="H14" s="2">
        <v>0.50416666666666665</v>
      </c>
      <c r="I14" t="s">
        <v>63</v>
      </c>
    </row>
    <row r="15" spans="1:9" x14ac:dyDescent="0.2">
      <c r="A15">
        <v>5</v>
      </c>
      <c r="B15">
        <v>6756784</v>
      </c>
      <c r="C15" s="1">
        <v>45221</v>
      </c>
      <c r="D15" t="s">
        <v>52</v>
      </c>
      <c r="E15" t="s">
        <v>54</v>
      </c>
      <c r="F15" s="2">
        <v>0.50694444444444442</v>
      </c>
      <c r="G15" t="s">
        <v>64</v>
      </c>
    </row>
    <row r="16" spans="1:9" x14ac:dyDescent="0.2">
      <c r="A16">
        <v>6</v>
      </c>
      <c r="B16">
        <v>6756785</v>
      </c>
      <c r="C16" s="1">
        <v>45221</v>
      </c>
      <c r="D16" t="s">
        <v>55</v>
      </c>
      <c r="E16" t="s">
        <v>54</v>
      </c>
      <c r="F16" s="2">
        <v>0.50694444444444442</v>
      </c>
      <c r="G16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DBD3F-3213-8447-93B6-73710D5E9FEE}">
  <dimension ref="A1:L4"/>
  <sheetViews>
    <sheetView workbookViewId="0"/>
  </sheetViews>
  <sheetFormatPr baseColWidth="10" defaultRowHeight="16" x14ac:dyDescent="0.2"/>
  <cols>
    <col min="3" max="3" width="13.5" customWidth="1"/>
    <col min="4" max="4" width="13" customWidth="1"/>
    <col min="5" max="5" width="15.33203125" customWidth="1"/>
    <col min="6" max="6" width="15.1640625" customWidth="1"/>
    <col min="7" max="7" width="14.1640625" customWidth="1"/>
    <col min="8" max="8" width="16.1640625" customWidth="1"/>
    <col min="10" max="10" width="16.1640625" customWidth="1"/>
    <col min="11" max="11" width="13.33203125" customWidth="1"/>
    <col min="12" max="12" width="15.83203125" customWidth="1"/>
  </cols>
  <sheetData>
    <row r="1" spans="1:12" x14ac:dyDescent="0.2">
      <c r="A1" s="3" t="s">
        <v>65</v>
      </c>
      <c r="B1" s="3" t="s">
        <v>66</v>
      </c>
      <c r="C1" s="3" t="s">
        <v>70</v>
      </c>
      <c r="D1" s="3" t="s">
        <v>71</v>
      </c>
      <c r="E1" s="3" t="s">
        <v>72</v>
      </c>
      <c r="F1" s="3" t="s">
        <v>73</v>
      </c>
      <c r="G1" s="3" t="s">
        <v>17</v>
      </c>
      <c r="H1" s="3" t="s">
        <v>1</v>
      </c>
      <c r="I1" s="3" t="s">
        <v>2</v>
      </c>
      <c r="J1" s="3" t="s">
        <v>67</v>
      </c>
      <c r="K1" s="3" t="s">
        <v>68</v>
      </c>
      <c r="L1" s="3" t="s">
        <v>69</v>
      </c>
    </row>
    <row r="2" spans="1:12" x14ac:dyDescent="0.2">
      <c r="A2">
        <v>1</v>
      </c>
      <c r="B2">
        <v>879098</v>
      </c>
      <c r="C2" s="1">
        <v>45252</v>
      </c>
      <c r="D2" s="2">
        <v>0.42638888888888887</v>
      </c>
      <c r="E2" s="1">
        <v>45252</v>
      </c>
      <c r="F2" s="2">
        <v>0.4284722222222222</v>
      </c>
      <c r="G2" t="s">
        <v>79</v>
      </c>
      <c r="H2" t="s">
        <v>78</v>
      </c>
      <c r="I2" t="s">
        <v>74</v>
      </c>
      <c r="J2" t="s">
        <v>75</v>
      </c>
      <c r="K2" t="s">
        <v>76</v>
      </c>
      <c r="L2" t="s">
        <v>77</v>
      </c>
    </row>
    <row r="3" spans="1:12" x14ac:dyDescent="0.2">
      <c r="A3">
        <v>2</v>
      </c>
      <c r="B3">
        <v>879099</v>
      </c>
      <c r="C3" s="1">
        <v>45252</v>
      </c>
      <c r="D3" s="2">
        <v>0.4284722222222222</v>
      </c>
      <c r="E3" s="1">
        <v>45252</v>
      </c>
      <c r="F3" s="2">
        <v>0.42986111111111108</v>
      </c>
      <c r="G3" t="s">
        <v>81</v>
      </c>
      <c r="H3" t="s">
        <v>78</v>
      </c>
      <c r="I3" t="s">
        <v>74</v>
      </c>
      <c r="J3" t="s">
        <v>75</v>
      </c>
      <c r="K3" t="s">
        <v>80</v>
      </c>
      <c r="L3" t="s">
        <v>54</v>
      </c>
    </row>
    <row r="4" spans="1:12" x14ac:dyDescent="0.2">
      <c r="A4">
        <v>3</v>
      </c>
      <c r="B4">
        <v>879100</v>
      </c>
      <c r="C4" s="1">
        <v>45252</v>
      </c>
      <c r="D4" s="2">
        <v>0.43055555555555558</v>
      </c>
      <c r="E4" s="1">
        <v>45252</v>
      </c>
      <c r="F4" s="2">
        <v>0.43402777777777773</v>
      </c>
      <c r="G4" t="s">
        <v>82</v>
      </c>
      <c r="H4" t="s">
        <v>84</v>
      </c>
      <c r="I4" t="s">
        <v>83</v>
      </c>
      <c r="J4" t="s">
        <v>75</v>
      </c>
      <c r="K4" t="s">
        <v>85</v>
      </c>
      <c r="L4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BE05F-BE2E-A94D-AF76-771034D4D2ED}">
  <dimension ref="A1:R5"/>
  <sheetViews>
    <sheetView workbookViewId="0"/>
  </sheetViews>
  <sheetFormatPr baseColWidth="10" defaultRowHeight="16" x14ac:dyDescent="0.2"/>
  <cols>
    <col min="3" max="3" width="15.83203125" customWidth="1"/>
    <col min="4" max="4" width="15" customWidth="1"/>
    <col min="8" max="8" width="14.33203125" customWidth="1"/>
    <col min="10" max="10" width="9.6640625" customWidth="1"/>
    <col min="11" max="11" width="11.33203125" customWidth="1"/>
    <col min="12" max="12" width="12.83203125" customWidth="1"/>
    <col min="13" max="13" width="14.6640625" customWidth="1"/>
    <col min="14" max="14" width="14.5" customWidth="1"/>
    <col min="15" max="15" width="18.33203125" customWidth="1"/>
  </cols>
  <sheetData>
    <row r="1" spans="1:18" x14ac:dyDescent="0.2">
      <c r="A1" s="4" t="s">
        <v>65</v>
      </c>
      <c r="B1" s="4" t="s">
        <v>66</v>
      </c>
      <c r="C1" s="4" t="s">
        <v>86</v>
      </c>
      <c r="D1" s="4" t="s">
        <v>87</v>
      </c>
      <c r="E1" s="4" t="s">
        <v>72</v>
      </c>
      <c r="F1" s="4" t="s">
        <v>73</v>
      </c>
      <c r="G1" s="4" t="s">
        <v>88</v>
      </c>
      <c r="H1" s="4" t="s">
        <v>118</v>
      </c>
      <c r="I1" s="4" t="s">
        <v>89</v>
      </c>
      <c r="J1" s="4" t="s">
        <v>90</v>
      </c>
      <c r="K1" s="4" t="s">
        <v>91</v>
      </c>
      <c r="L1" s="4" t="s">
        <v>92</v>
      </c>
      <c r="M1" s="4" t="s">
        <v>93</v>
      </c>
      <c r="N1" s="4" t="s">
        <v>17</v>
      </c>
      <c r="O1" s="4" t="s">
        <v>1</v>
      </c>
      <c r="P1" s="4" t="s">
        <v>2</v>
      </c>
      <c r="Q1" s="4" t="s">
        <v>67</v>
      </c>
      <c r="R1" s="4" t="s">
        <v>102</v>
      </c>
    </row>
    <row r="2" spans="1:18" x14ac:dyDescent="0.2">
      <c r="A2">
        <v>1</v>
      </c>
      <c r="B2">
        <v>6788900</v>
      </c>
      <c r="C2" s="1">
        <v>45252</v>
      </c>
      <c r="D2" s="2">
        <v>0.54166666666666663</v>
      </c>
      <c r="E2" s="1">
        <v>45252</v>
      </c>
      <c r="F2" s="2">
        <v>0.54513888888888895</v>
      </c>
      <c r="G2" t="s">
        <v>94</v>
      </c>
      <c r="H2" t="s">
        <v>119</v>
      </c>
      <c r="I2" t="s">
        <v>95</v>
      </c>
      <c r="J2">
        <v>97</v>
      </c>
      <c r="K2">
        <v>90</v>
      </c>
      <c r="L2" t="s">
        <v>61</v>
      </c>
      <c r="M2" t="s">
        <v>96</v>
      </c>
      <c r="N2" t="s">
        <v>103</v>
      </c>
      <c r="O2" t="s">
        <v>106</v>
      </c>
      <c r="P2" t="s">
        <v>83</v>
      </c>
      <c r="Q2" t="s">
        <v>75</v>
      </c>
    </row>
    <row r="3" spans="1:18" x14ac:dyDescent="0.2">
      <c r="A3">
        <v>2</v>
      </c>
      <c r="B3">
        <v>6788901</v>
      </c>
      <c r="C3" s="1">
        <v>45252</v>
      </c>
      <c r="D3" s="2">
        <v>0.54861111111111105</v>
      </c>
      <c r="E3" s="1">
        <v>45252</v>
      </c>
      <c r="F3" s="2">
        <v>0.54861111111111105</v>
      </c>
      <c r="G3" t="s">
        <v>97</v>
      </c>
      <c r="H3" t="s">
        <v>119</v>
      </c>
      <c r="I3" t="s">
        <v>98</v>
      </c>
      <c r="J3">
        <v>38</v>
      </c>
      <c r="K3">
        <v>40</v>
      </c>
      <c r="L3" t="s">
        <v>61</v>
      </c>
      <c r="M3" t="s">
        <v>56</v>
      </c>
      <c r="N3" t="s">
        <v>104</v>
      </c>
      <c r="O3" t="s">
        <v>107</v>
      </c>
      <c r="P3" t="s">
        <v>83</v>
      </c>
      <c r="Q3" t="s">
        <v>75</v>
      </c>
    </row>
    <row r="4" spans="1:18" x14ac:dyDescent="0.2">
      <c r="A4">
        <v>3</v>
      </c>
      <c r="B4">
        <v>6788902</v>
      </c>
      <c r="C4" s="1">
        <v>45252</v>
      </c>
      <c r="D4" s="2">
        <v>0.55208333333333337</v>
      </c>
      <c r="E4" s="1">
        <v>45252</v>
      </c>
      <c r="F4" s="2">
        <v>0.55208333333333337</v>
      </c>
      <c r="G4" t="s">
        <v>99</v>
      </c>
      <c r="H4" t="s">
        <v>120</v>
      </c>
      <c r="I4" t="s">
        <v>100</v>
      </c>
      <c r="J4">
        <v>83</v>
      </c>
      <c r="K4">
        <v>70</v>
      </c>
      <c r="L4" t="s">
        <v>61</v>
      </c>
      <c r="M4" t="s">
        <v>96</v>
      </c>
      <c r="N4" t="s">
        <v>105</v>
      </c>
      <c r="O4" t="s">
        <v>107</v>
      </c>
      <c r="P4" t="s">
        <v>83</v>
      </c>
      <c r="Q4" t="s">
        <v>75</v>
      </c>
    </row>
    <row r="5" spans="1:18" x14ac:dyDescent="0.2">
      <c r="A5">
        <v>4</v>
      </c>
      <c r="B5">
        <v>6788903</v>
      </c>
      <c r="C5" s="1">
        <v>45252</v>
      </c>
      <c r="D5" s="2">
        <v>0.55208333333333337</v>
      </c>
      <c r="E5" s="1">
        <v>45252</v>
      </c>
      <c r="F5" s="2">
        <v>0.55208333333333337</v>
      </c>
      <c r="G5" t="s">
        <v>94</v>
      </c>
      <c r="H5" t="s">
        <v>121</v>
      </c>
      <c r="I5" t="s">
        <v>101</v>
      </c>
      <c r="J5">
        <v>80</v>
      </c>
      <c r="K5">
        <v>90</v>
      </c>
      <c r="L5" t="s">
        <v>64</v>
      </c>
      <c r="M5" t="s">
        <v>96</v>
      </c>
      <c r="N5" t="s">
        <v>105</v>
      </c>
      <c r="O5" t="s">
        <v>107</v>
      </c>
      <c r="P5" t="s">
        <v>83</v>
      </c>
      <c r="Q5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2C76C-30A7-F542-9749-2A5322BACEC6}">
  <dimension ref="B2:I17"/>
  <sheetViews>
    <sheetView workbookViewId="0">
      <selection activeCell="D15" sqref="D15"/>
    </sheetView>
  </sheetViews>
  <sheetFormatPr baseColWidth="10" defaultRowHeight="16" x14ac:dyDescent="0.2"/>
  <cols>
    <col min="4" max="4" width="22.83203125" customWidth="1"/>
  </cols>
  <sheetData>
    <row r="2" spans="2:9" x14ac:dyDescent="0.2">
      <c r="D2" s="3" t="s">
        <v>117</v>
      </c>
    </row>
    <row r="4" spans="2:9" x14ac:dyDescent="0.2">
      <c r="C4" s="3" t="s">
        <v>35</v>
      </c>
      <c r="D4" s="1">
        <v>45187</v>
      </c>
      <c r="F4" t="s">
        <v>36</v>
      </c>
      <c r="G4" s="1">
        <v>45187</v>
      </c>
    </row>
    <row r="6" spans="2:9" x14ac:dyDescent="0.2">
      <c r="C6" s="3" t="s">
        <v>37</v>
      </c>
      <c r="D6" s="2">
        <v>0.45833333333333331</v>
      </c>
      <c r="F6" t="s">
        <v>38</v>
      </c>
      <c r="G6" s="2">
        <v>0.75</v>
      </c>
    </row>
    <row r="8" spans="2:9" x14ac:dyDescent="0.2">
      <c r="C8" s="3" t="s">
        <v>44</v>
      </c>
      <c r="D8" t="s">
        <v>45</v>
      </c>
      <c r="F8" s="3" t="s">
        <v>1</v>
      </c>
    </row>
    <row r="10" spans="2:9" x14ac:dyDescent="0.2">
      <c r="B10" s="5" t="s">
        <v>39</v>
      </c>
      <c r="C10" s="5" t="s">
        <v>0</v>
      </c>
      <c r="D10" s="5" t="s">
        <v>44</v>
      </c>
      <c r="E10" s="5" t="s">
        <v>94</v>
      </c>
      <c r="F10" s="5" t="s">
        <v>109</v>
      </c>
      <c r="G10" s="5" t="s">
        <v>99</v>
      </c>
      <c r="H10" s="5" t="s">
        <v>110</v>
      </c>
      <c r="I10" s="5" t="s">
        <v>111</v>
      </c>
    </row>
    <row r="11" spans="2:9" x14ac:dyDescent="0.2">
      <c r="B11" s="6">
        <v>1</v>
      </c>
      <c r="C11" s="6">
        <v>678902</v>
      </c>
      <c r="D11" s="7" t="s">
        <v>108</v>
      </c>
      <c r="E11" s="6">
        <v>78</v>
      </c>
      <c r="F11" s="6">
        <v>12</v>
      </c>
      <c r="G11" s="6">
        <v>58</v>
      </c>
      <c r="H11" s="6">
        <v>93</v>
      </c>
      <c r="I11" s="6">
        <f t="shared" ref="I11:I16" si="0">SUM(E11:H11)</f>
        <v>241</v>
      </c>
    </row>
    <row r="12" spans="2:9" x14ac:dyDescent="0.2">
      <c r="B12" s="6">
        <v>2</v>
      </c>
      <c r="C12" s="6">
        <v>678903</v>
      </c>
      <c r="D12" s="7" t="s">
        <v>112</v>
      </c>
      <c r="E12" s="6">
        <v>89</v>
      </c>
      <c r="F12" s="6">
        <v>20</v>
      </c>
      <c r="G12" s="6">
        <v>67</v>
      </c>
      <c r="H12" s="6">
        <v>137</v>
      </c>
      <c r="I12" s="6">
        <f t="shared" si="0"/>
        <v>313</v>
      </c>
    </row>
    <row r="13" spans="2:9" x14ac:dyDescent="0.2">
      <c r="B13" s="6">
        <v>3</v>
      </c>
      <c r="C13" s="6">
        <v>678904</v>
      </c>
      <c r="D13" s="7" t="s">
        <v>113</v>
      </c>
      <c r="E13" s="6">
        <v>71</v>
      </c>
      <c r="F13" s="6">
        <v>22</v>
      </c>
      <c r="G13" s="6">
        <v>38</v>
      </c>
      <c r="H13" s="6">
        <v>110</v>
      </c>
      <c r="I13" s="6">
        <f t="shared" si="0"/>
        <v>241</v>
      </c>
    </row>
    <row r="14" spans="2:9" x14ac:dyDescent="0.2">
      <c r="B14" s="6">
        <v>4</v>
      </c>
      <c r="C14" s="6">
        <v>678905</v>
      </c>
      <c r="D14" s="7" t="s">
        <v>114</v>
      </c>
      <c r="E14" s="6">
        <f t="shared" ref="E14:H16" si="1">E13+11</f>
        <v>82</v>
      </c>
      <c r="F14" s="6">
        <f t="shared" si="1"/>
        <v>33</v>
      </c>
      <c r="G14" s="6">
        <f t="shared" si="1"/>
        <v>49</v>
      </c>
      <c r="H14" s="6">
        <f t="shared" si="1"/>
        <v>121</v>
      </c>
      <c r="I14" s="6">
        <f t="shared" si="0"/>
        <v>285</v>
      </c>
    </row>
    <row r="15" spans="2:9" x14ac:dyDescent="0.2">
      <c r="B15" s="6">
        <v>5</v>
      </c>
      <c r="C15" s="6">
        <v>678906</v>
      </c>
      <c r="D15" s="7" t="s">
        <v>115</v>
      </c>
      <c r="E15" s="6">
        <f t="shared" si="1"/>
        <v>93</v>
      </c>
      <c r="F15" s="6">
        <f t="shared" si="1"/>
        <v>44</v>
      </c>
      <c r="G15" s="6">
        <f t="shared" si="1"/>
        <v>60</v>
      </c>
      <c r="H15" s="6">
        <f t="shared" si="1"/>
        <v>132</v>
      </c>
      <c r="I15" s="6">
        <f t="shared" si="0"/>
        <v>329</v>
      </c>
    </row>
    <row r="16" spans="2:9" ht="17" thickBot="1" x14ac:dyDescent="0.25">
      <c r="B16" s="8">
        <v>6</v>
      </c>
      <c r="C16" s="8">
        <v>678907</v>
      </c>
      <c r="D16" s="9" t="s">
        <v>116</v>
      </c>
      <c r="E16" s="8">
        <f t="shared" si="1"/>
        <v>104</v>
      </c>
      <c r="F16" s="8">
        <f t="shared" si="1"/>
        <v>55</v>
      </c>
      <c r="G16" s="8">
        <f t="shared" si="1"/>
        <v>71</v>
      </c>
      <c r="H16" s="8">
        <f t="shared" si="1"/>
        <v>143</v>
      </c>
      <c r="I16" s="8">
        <f t="shared" si="0"/>
        <v>373</v>
      </c>
    </row>
    <row r="17" spans="2:9" ht="17" thickBot="1" x14ac:dyDescent="0.25">
      <c r="B17" s="12" t="s">
        <v>111</v>
      </c>
      <c r="C17" s="13"/>
      <c r="D17" s="13"/>
      <c r="E17" s="10">
        <f>SUM(E11:E16)</f>
        <v>517</v>
      </c>
      <c r="F17" s="10">
        <f>SUM(F11:F16)</f>
        <v>186</v>
      </c>
      <c r="G17" s="10">
        <f>SUM(G11:G16)</f>
        <v>343</v>
      </c>
      <c r="H17" s="10">
        <f>SUM(H11:H16)</f>
        <v>736</v>
      </c>
      <c r="I17" s="11">
        <f>SUM(I11:I16)</f>
        <v>1782</v>
      </c>
    </row>
  </sheetData>
  <mergeCells count="1">
    <mergeCell ref="B17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FRS-Report</vt:lpstr>
      <vt:lpstr>Crowd-Analytics</vt:lpstr>
      <vt:lpstr>PPE-KIT</vt:lpstr>
      <vt:lpstr>VIDS</vt:lpstr>
      <vt:lpstr>VSDS</vt:lpstr>
      <vt:lpstr>VSDS-Classification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2023-11-22T10:13:46Z</dcterms:created>
  <dcterms:modified xsi:type="dcterms:W3CDTF">2024-02-13T05:59:41Z</dcterms:modified>
</cp:coreProperties>
</file>