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 Biro Umrah\"/>
    </mc:Choice>
  </mc:AlternateContent>
  <xr:revisionPtr revIDLastSave="0" documentId="13_ncr:1_{8CBD5127-239C-4EDE-89D4-84BBB3924E74}" xr6:coauthVersionLast="45" xr6:coauthVersionMax="45" xr10:uidLastSave="{00000000-0000-0000-0000-000000000000}"/>
  <bookViews>
    <workbookView xWindow="-120" yWindow="-120" windowWidth="20730" windowHeight="11160" xr2:uid="{89ADF914-0312-4E9C-BA84-6A45F825A232}"/>
  </bookViews>
  <sheets>
    <sheet name="TOP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42" i="1" s="1"/>
  <c r="N32" i="1"/>
  <c r="N43" i="1" s="1"/>
  <c r="N33" i="1"/>
  <c r="N44" i="1" s="1"/>
  <c r="N34" i="1"/>
  <c r="N45" i="1" s="1"/>
  <c r="N35" i="1"/>
  <c r="N46" i="1" s="1"/>
  <c r="N36" i="1"/>
  <c r="N47" i="1" s="1"/>
  <c r="N37" i="1"/>
  <c r="N48" i="1" s="1"/>
  <c r="M32" i="1"/>
  <c r="M43" i="1" s="1"/>
  <c r="M33" i="1"/>
  <c r="M44" i="1" s="1"/>
  <c r="M34" i="1"/>
  <c r="M45" i="1" s="1"/>
  <c r="M35" i="1"/>
  <c r="M46" i="1" s="1"/>
  <c r="M36" i="1"/>
  <c r="M47" i="1" s="1"/>
  <c r="M37" i="1"/>
  <c r="M48" i="1" s="1"/>
  <c r="L32" i="1"/>
  <c r="L43" i="1" s="1"/>
  <c r="L33" i="1"/>
  <c r="L44" i="1" s="1"/>
  <c r="L34" i="1"/>
  <c r="L45" i="1" s="1"/>
  <c r="L35" i="1"/>
  <c r="L46" i="1" s="1"/>
  <c r="L36" i="1"/>
  <c r="L47" i="1" s="1"/>
  <c r="L37" i="1"/>
  <c r="L48" i="1" s="1"/>
  <c r="K32" i="1"/>
  <c r="K43" i="1" s="1"/>
  <c r="K33" i="1"/>
  <c r="K44" i="1" s="1"/>
  <c r="K34" i="1"/>
  <c r="K45" i="1" s="1"/>
  <c r="K35" i="1"/>
  <c r="K46" i="1" s="1"/>
  <c r="K36" i="1"/>
  <c r="K47" i="1" s="1"/>
  <c r="K37" i="1"/>
  <c r="K48" i="1" s="1"/>
  <c r="J32" i="1"/>
  <c r="J43" i="1" s="1"/>
  <c r="J33" i="1"/>
  <c r="J44" i="1" s="1"/>
  <c r="J34" i="1"/>
  <c r="J45" i="1" s="1"/>
  <c r="J35" i="1"/>
  <c r="J46" i="1" s="1"/>
  <c r="J36" i="1"/>
  <c r="J47" i="1" s="1"/>
  <c r="J37" i="1"/>
  <c r="J48" i="1" s="1"/>
  <c r="I32" i="1"/>
  <c r="I43" i="1" s="1"/>
  <c r="I33" i="1"/>
  <c r="I44" i="1" s="1"/>
  <c r="I34" i="1"/>
  <c r="I45" i="1" s="1"/>
  <c r="I35" i="1"/>
  <c r="I46" i="1" s="1"/>
  <c r="I36" i="1"/>
  <c r="I47" i="1" s="1"/>
  <c r="I37" i="1"/>
  <c r="I48" i="1" s="1"/>
  <c r="H32" i="1"/>
  <c r="H43" i="1" s="1"/>
  <c r="H33" i="1"/>
  <c r="H44" i="1" s="1"/>
  <c r="H34" i="1"/>
  <c r="H45" i="1" s="1"/>
  <c r="H35" i="1"/>
  <c r="H46" i="1" s="1"/>
  <c r="H36" i="1"/>
  <c r="H47" i="1" s="1"/>
  <c r="H37" i="1"/>
  <c r="H48" i="1" s="1"/>
  <c r="G32" i="1"/>
  <c r="G43" i="1" s="1"/>
  <c r="G33" i="1"/>
  <c r="G44" i="1" s="1"/>
  <c r="G34" i="1"/>
  <c r="G45" i="1" s="1"/>
  <c r="G35" i="1"/>
  <c r="G46" i="1" s="1"/>
  <c r="G36" i="1"/>
  <c r="G47" i="1" s="1"/>
  <c r="G37" i="1"/>
  <c r="G48" i="1" s="1"/>
  <c r="N31" i="1"/>
  <c r="N42" i="1" s="1"/>
  <c r="M31" i="1"/>
  <c r="M42" i="1" s="1"/>
  <c r="L31" i="1"/>
  <c r="L42" i="1" s="1"/>
  <c r="K31" i="1"/>
  <c r="K42" i="1" s="1"/>
  <c r="J31" i="1"/>
  <c r="J42" i="1" s="1"/>
  <c r="I31" i="1"/>
  <c r="I42" i="1" s="1"/>
  <c r="H31" i="1"/>
  <c r="H42" i="1" s="1"/>
  <c r="G31" i="1"/>
  <c r="G42" i="1" s="1"/>
  <c r="F32" i="1"/>
  <c r="F43" i="1" s="1"/>
  <c r="F33" i="1"/>
  <c r="F44" i="1" s="1"/>
  <c r="F34" i="1"/>
  <c r="F45" i="1" s="1"/>
  <c r="F35" i="1"/>
  <c r="F46" i="1" s="1"/>
  <c r="F36" i="1"/>
  <c r="F47" i="1" s="1"/>
  <c r="F37" i="1"/>
  <c r="F48" i="1" s="1"/>
  <c r="F31" i="1"/>
  <c r="F42" i="1" s="1"/>
  <c r="E34" i="1"/>
  <c r="E45" i="1" s="1"/>
  <c r="E33" i="1"/>
  <c r="E44" i="1" s="1"/>
  <c r="E32" i="1"/>
  <c r="E43" i="1" s="1"/>
  <c r="E35" i="1"/>
  <c r="E46" i="1" s="1"/>
  <c r="E36" i="1"/>
  <c r="E47" i="1" s="1"/>
  <c r="H57" i="1" s="1"/>
  <c r="E37" i="1"/>
  <c r="E48" i="1" s="1"/>
  <c r="H52" i="1" l="1"/>
  <c r="E52" i="1"/>
  <c r="H58" i="1"/>
  <c r="H54" i="1"/>
  <c r="E55" i="1"/>
  <c r="H56" i="1"/>
  <c r="E58" i="1"/>
  <c r="E54" i="1"/>
  <c r="H55" i="1"/>
  <c r="E56" i="1"/>
  <c r="H53" i="1"/>
  <c r="E57" i="1"/>
  <c r="E53" i="1"/>
  <c r="N56" i="1"/>
  <c r="N58" i="1"/>
  <c r="N61" i="1"/>
  <c r="N53" i="1"/>
  <c r="N57" i="1"/>
  <c r="K55" i="1"/>
  <c r="K54" i="1"/>
  <c r="N54" i="1" l="1"/>
  <c r="K59" i="1"/>
  <c r="K58" i="1"/>
  <c r="K71" i="1" s="1"/>
  <c r="N59" i="1"/>
  <c r="K72" i="1" s="1"/>
  <c r="N55" i="1"/>
  <c r="N60" i="1"/>
  <c r="N52" i="1"/>
  <c r="K53" i="1"/>
  <c r="K66" i="1" s="1"/>
  <c r="K60" i="1"/>
  <c r="K56" i="1"/>
  <c r="K69" i="1" s="1"/>
  <c r="K61" i="1"/>
  <c r="K74" i="1" s="1"/>
  <c r="K57" i="1"/>
  <c r="K70" i="1" s="1"/>
  <c r="K52" i="1"/>
  <c r="K65" i="1" s="1"/>
  <c r="K67" i="1"/>
  <c r="K68" i="1"/>
  <c r="K73" i="1" l="1"/>
  <c r="L67" i="1"/>
  <c r="L73" i="1"/>
  <c r="L68" i="1"/>
  <c r="L65" i="1"/>
  <c r="L74" i="1"/>
  <c r="L71" i="1"/>
  <c r="L70" i="1"/>
  <c r="L69" i="1"/>
  <c r="L66" i="1"/>
  <c r="L72" i="1"/>
</calcChain>
</file>

<file path=xl/sharedStrings.xml><?xml version="1.0" encoding="utf-8"?>
<sst xmlns="http://schemas.openxmlformats.org/spreadsheetml/2006/main" count="146" uniqueCount="66">
  <si>
    <t>Alternatif</t>
  </si>
  <si>
    <t>Kriteria</t>
  </si>
  <si>
    <t>C1</t>
  </si>
  <si>
    <t>C2</t>
  </si>
  <si>
    <t>C3</t>
  </si>
  <si>
    <t>C4</t>
  </si>
  <si>
    <t>C5</t>
  </si>
  <si>
    <t>C6</t>
  </si>
  <si>
    <t>C7</t>
  </si>
  <si>
    <t>Lovina Tour</t>
  </si>
  <si>
    <t>BMP Tour &amp; Travel</t>
  </si>
  <si>
    <t>PT Namira Angkasa Jayatama</t>
  </si>
  <si>
    <t>PT Penjuru Wisata Negeri</t>
  </si>
  <si>
    <t>PT Ar-Raudhah</t>
  </si>
  <si>
    <t>Pakem Travel</t>
  </si>
  <si>
    <t>Fairus Tour &amp; Travel</t>
  </si>
  <si>
    <t>Sriwijaya Mega Wisata</t>
  </si>
  <si>
    <t>PT Muna Bina Insani</t>
  </si>
  <si>
    <t>Al-Ahram Hajj</t>
  </si>
  <si>
    <t>Bobot</t>
  </si>
  <si>
    <t>Lovina</t>
  </si>
  <si>
    <t>BMP</t>
  </si>
  <si>
    <t>Namira</t>
  </si>
  <si>
    <t>Penjuru</t>
  </si>
  <si>
    <t>Ar-Raudhah</t>
  </si>
  <si>
    <t>Pakem</t>
  </si>
  <si>
    <t>Fairus</t>
  </si>
  <si>
    <t>Sriwijaya</t>
  </si>
  <si>
    <t>Muna</t>
  </si>
  <si>
    <t>Al-Ahram</t>
  </si>
  <si>
    <t>A+</t>
  </si>
  <si>
    <t>A-</t>
  </si>
  <si>
    <t>D1+</t>
  </si>
  <si>
    <t>D2+</t>
  </si>
  <si>
    <t>D3+</t>
  </si>
  <si>
    <t>D4+</t>
  </si>
  <si>
    <t>D5+</t>
  </si>
  <si>
    <t>D6+</t>
  </si>
  <si>
    <t>D7+</t>
  </si>
  <si>
    <t>D8+</t>
  </si>
  <si>
    <t>D9+</t>
  </si>
  <si>
    <t>D10+</t>
  </si>
  <si>
    <t>Skor</t>
  </si>
  <si>
    <t>Rank</t>
  </si>
  <si>
    <t>D1-</t>
  </si>
  <si>
    <t>D2-</t>
  </si>
  <si>
    <t>D3-</t>
  </si>
  <si>
    <t>D4-</t>
  </si>
  <si>
    <t>D5-</t>
  </si>
  <si>
    <t>D6-</t>
  </si>
  <si>
    <t>D7-</t>
  </si>
  <si>
    <t>D8-</t>
  </si>
  <si>
    <t>D9-</t>
  </si>
  <si>
    <t>D10-</t>
  </si>
  <si>
    <t>Jenis</t>
  </si>
  <si>
    <t>Benefit</t>
  </si>
  <si>
    <t>Cost</t>
  </si>
  <si>
    <t>MATRIKS KEPUTUSAN</t>
  </si>
  <si>
    <t>MATRIKS NORMALISASI</t>
  </si>
  <si>
    <t>MATRIKS NORMALISASI TERBOBOT</t>
  </si>
  <si>
    <t>SOLUSI IDEAL POSITIF</t>
  </si>
  <si>
    <t>SOLUSI IDEAL NEGATIF</t>
  </si>
  <si>
    <t>JARAK ALTERNATIF DG SOLUSI IDEAL POSITIF</t>
  </si>
  <si>
    <t>JARAK ALTERNATIF DG SOLUSI IDEAL NEGATIF</t>
  </si>
  <si>
    <t>PERANGKINGAN</t>
  </si>
  <si>
    <t>RATING KECOCOKAN ALTERNATIF PADA TIAP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</si>
</sst>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146D-E054-4100-9744-DD833F7CAC06}">
  <dimension ref="D2:P74"/>
  <sheetViews>
    <sheetView tabSelected="1" topLeftCell="B1" workbookViewId="0">
      <selection activeCell="D2" sqref="D2"/>
    </sheetView>
  </sheetViews>
  <sheetFormatPr defaultRowHeight="15" x14ac:dyDescent="0.25"/>
  <cols>
    <col min="4" max="4" width="26.85546875" bestFit="1" customWidth="1"/>
    <col min="9" max="9" width="11.42578125" bestFit="1" customWidth="1"/>
    <col min="10" max="10" width="26.85546875" bestFit="1" customWidth="1"/>
  </cols>
  <sheetData>
    <row r="2" spans="4:11" x14ac:dyDescent="0.25">
      <c r="D2" s="16" t="s">
        <v>65</v>
      </c>
    </row>
    <row r="3" spans="4:11" x14ac:dyDescent="0.25">
      <c r="D3" s="18" t="s">
        <v>0</v>
      </c>
      <c r="E3" s="17" t="s">
        <v>1</v>
      </c>
      <c r="F3" s="17"/>
      <c r="G3" s="17"/>
      <c r="H3" s="17"/>
      <c r="I3" s="17"/>
      <c r="J3" s="17"/>
      <c r="K3" s="17"/>
    </row>
    <row r="4" spans="4:11" x14ac:dyDescent="0.25">
      <c r="D4" s="18"/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4:11" x14ac:dyDescent="0.25">
      <c r="D5" s="1" t="s">
        <v>9</v>
      </c>
      <c r="E5" s="1">
        <v>5</v>
      </c>
      <c r="F5" s="1">
        <v>3</v>
      </c>
      <c r="G5" s="1">
        <v>5</v>
      </c>
      <c r="H5" s="1">
        <v>2</v>
      </c>
      <c r="I5" s="1">
        <v>5</v>
      </c>
      <c r="J5" s="1">
        <v>4</v>
      </c>
      <c r="K5" s="1">
        <v>4</v>
      </c>
    </row>
    <row r="6" spans="4:11" x14ac:dyDescent="0.25">
      <c r="D6" s="1" t="s">
        <v>10</v>
      </c>
      <c r="E6" s="1">
        <v>5</v>
      </c>
      <c r="F6" s="1">
        <v>3</v>
      </c>
      <c r="G6" s="1">
        <v>5</v>
      </c>
      <c r="H6" s="1">
        <v>3</v>
      </c>
      <c r="I6" s="1">
        <v>4</v>
      </c>
      <c r="J6" s="1">
        <v>4</v>
      </c>
      <c r="K6" s="1">
        <v>5</v>
      </c>
    </row>
    <row r="7" spans="4:11" x14ac:dyDescent="0.25">
      <c r="D7" s="1" t="s">
        <v>11</v>
      </c>
      <c r="E7" s="1">
        <v>4</v>
      </c>
      <c r="F7" s="1">
        <v>4</v>
      </c>
      <c r="G7" s="1">
        <v>5</v>
      </c>
      <c r="H7" s="1">
        <v>5</v>
      </c>
      <c r="I7" s="1">
        <v>3</v>
      </c>
      <c r="J7" s="1">
        <v>5</v>
      </c>
      <c r="K7" s="1">
        <v>3</v>
      </c>
    </row>
    <row r="8" spans="4:11" x14ac:dyDescent="0.25">
      <c r="D8" s="1" t="s">
        <v>12</v>
      </c>
      <c r="E8" s="1">
        <v>3</v>
      </c>
      <c r="F8" s="1">
        <v>3</v>
      </c>
      <c r="G8" s="1">
        <v>5</v>
      </c>
      <c r="H8" s="1">
        <v>2</v>
      </c>
      <c r="I8" s="1">
        <v>2</v>
      </c>
      <c r="J8" s="1">
        <v>2</v>
      </c>
      <c r="K8" s="1">
        <v>2</v>
      </c>
    </row>
    <row r="9" spans="4:11" x14ac:dyDescent="0.25">
      <c r="D9" s="1" t="s">
        <v>13</v>
      </c>
      <c r="E9" s="1">
        <v>4</v>
      </c>
      <c r="F9" s="1">
        <v>4</v>
      </c>
      <c r="G9" s="1">
        <v>3</v>
      </c>
      <c r="H9" s="1">
        <v>4</v>
      </c>
      <c r="I9" s="1">
        <v>3</v>
      </c>
      <c r="J9" s="1">
        <v>3</v>
      </c>
      <c r="K9" s="1">
        <v>4</v>
      </c>
    </row>
    <row r="10" spans="4:11" x14ac:dyDescent="0.25">
      <c r="D10" s="1" t="s">
        <v>14</v>
      </c>
      <c r="E10" s="1">
        <v>4</v>
      </c>
      <c r="F10" s="1">
        <v>4</v>
      </c>
      <c r="G10" s="1">
        <v>4</v>
      </c>
      <c r="H10" s="1">
        <v>3</v>
      </c>
      <c r="I10" s="1">
        <v>5</v>
      </c>
      <c r="J10" s="1">
        <v>2</v>
      </c>
      <c r="K10" s="1">
        <v>4</v>
      </c>
    </row>
    <row r="11" spans="4:11" x14ac:dyDescent="0.25">
      <c r="D11" s="1" t="s">
        <v>15</v>
      </c>
      <c r="E11" s="1">
        <v>3</v>
      </c>
      <c r="F11" s="1">
        <v>3</v>
      </c>
      <c r="G11" s="1">
        <v>3</v>
      </c>
      <c r="H11" s="1">
        <v>4</v>
      </c>
      <c r="I11" s="1">
        <v>4</v>
      </c>
      <c r="J11" s="1">
        <v>3</v>
      </c>
      <c r="K11" s="1">
        <v>5</v>
      </c>
    </row>
    <row r="12" spans="4:11" x14ac:dyDescent="0.25">
      <c r="D12" s="1" t="s">
        <v>16</v>
      </c>
      <c r="E12" s="1">
        <v>2</v>
      </c>
      <c r="F12" s="1">
        <v>3</v>
      </c>
      <c r="G12" s="1">
        <v>3</v>
      </c>
      <c r="H12" s="1">
        <v>3</v>
      </c>
      <c r="I12" s="1">
        <v>4</v>
      </c>
      <c r="J12" s="1">
        <v>2</v>
      </c>
      <c r="K12" s="1">
        <v>4</v>
      </c>
    </row>
    <row r="13" spans="4:11" x14ac:dyDescent="0.25">
      <c r="D13" s="1" t="s">
        <v>17</v>
      </c>
      <c r="E13" s="1">
        <v>3</v>
      </c>
      <c r="F13" s="1">
        <v>2</v>
      </c>
      <c r="G13" s="1">
        <v>2</v>
      </c>
      <c r="H13" s="1">
        <v>2</v>
      </c>
      <c r="I13" s="1">
        <v>4</v>
      </c>
      <c r="J13" s="1">
        <v>3</v>
      </c>
      <c r="K13" s="1">
        <v>3</v>
      </c>
    </row>
    <row r="14" spans="4:11" x14ac:dyDescent="0.25">
      <c r="D14" s="1" t="s">
        <v>18</v>
      </c>
      <c r="E14" s="1">
        <v>3</v>
      </c>
      <c r="F14" s="1">
        <v>2</v>
      </c>
      <c r="G14" s="1">
        <v>5</v>
      </c>
      <c r="H14" s="1">
        <v>2</v>
      </c>
      <c r="I14" s="1">
        <v>2</v>
      </c>
      <c r="J14" s="1">
        <v>3</v>
      </c>
      <c r="K14" s="1">
        <v>5</v>
      </c>
    </row>
    <row r="15" spans="4:11" x14ac:dyDescent="0.25">
      <c r="D15" s="1" t="s">
        <v>19</v>
      </c>
      <c r="E15" s="1">
        <v>0.17649999999999999</v>
      </c>
      <c r="F15" s="1">
        <v>0.1691</v>
      </c>
      <c r="G15" s="1">
        <v>7.3200000000000001E-2</v>
      </c>
      <c r="H15" s="1">
        <v>0.19120000000000001</v>
      </c>
      <c r="I15" s="1">
        <v>0.1174</v>
      </c>
      <c r="J15" s="1">
        <v>0.1101</v>
      </c>
      <c r="K15" s="1">
        <v>0.16170000000000001</v>
      </c>
    </row>
    <row r="17" spans="4:16" x14ac:dyDescent="0.25">
      <c r="D17" s="16" t="s">
        <v>57</v>
      </c>
    </row>
    <row r="18" spans="4:16" x14ac:dyDescent="0.25">
      <c r="D18" s="19" t="s">
        <v>1</v>
      </c>
      <c r="E18" s="17" t="s">
        <v>0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4:16" x14ac:dyDescent="0.25">
      <c r="D19" s="20"/>
      <c r="E19" s="4" t="s">
        <v>20</v>
      </c>
      <c r="F19" s="4" t="s">
        <v>21</v>
      </c>
      <c r="G19" s="4" t="s">
        <v>22</v>
      </c>
      <c r="H19" s="4" t="s">
        <v>23</v>
      </c>
      <c r="I19" s="4" t="s">
        <v>24</v>
      </c>
      <c r="J19" s="4" t="s">
        <v>25</v>
      </c>
      <c r="K19" s="4" t="s">
        <v>26</v>
      </c>
      <c r="L19" s="4" t="s">
        <v>27</v>
      </c>
      <c r="M19" s="4" t="s">
        <v>28</v>
      </c>
      <c r="N19" s="4" t="s">
        <v>29</v>
      </c>
    </row>
    <row r="20" spans="4:16" x14ac:dyDescent="0.25">
      <c r="D20" s="3" t="s">
        <v>2</v>
      </c>
      <c r="E20" s="3">
        <v>5</v>
      </c>
      <c r="F20" s="3">
        <v>5</v>
      </c>
      <c r="G20" s="3">
        <v>4</v>
      </c>
      <c r="H20" s="3">
        <v>3</v>
      </c>
      <c r="I20" s="3">
        <v>4</v>
      </c>
      <c r="J20" s="3">
        <v>4</v>
      </c>
      <c r="K20" s="3">
        <v>3</v>
      </c>
      <c r="L20" s="3">
        <v>2</v>
      </c>
      <c r="M20" s="3">
        <v>3</v>
      </c>
      <c r="N20" s="3">
        <v>3</v>
      </c>
    </row>
    <row r="21" spans="4:16" x14ac:dyDescent="0.25">
      <c r="D21" s="3" t="s">
        <v>3</v>
      </c>
      <c r="E21" s="3">
        <v>3</v>
      </c>
      <c r="F21" s="3">
        <v>3</v>
      </c>
      <c r="G21" s="3">
        <v>4</v>
      </c>
      <c r="H21" s="3">
        <v>3</v>
      </c>
      <c r="I21" s="3">
        <v>4</v>
      </c>
      <c r="J21" s="3">
        <v>4</v>
      </c>
      <c r="K21" s="3">
        <v>3</v>
      </c>
      <c r="L21" s="3">
        <v>3</v>
      </c>
      <c r="M21" s="3">
        <v>2</v>
      </c>
      <c r="N21" s="3">
        <v>2</v>
      </c>
    </row>
    <row r="22" spans="4:16" x14ac:dyDescent="0.25">
      <c r="D22" s="3" t="s">
        <v>4</v>
      </c>
      <c r="E22" s="3">
        <v>5</v>
      </c>
      <c r="F22" s="3">
        <v>5</v>
      </c>
      <c r="G22" s="3">
        <v>5</v>
      </c>
      <c r="H22" s="3">
        <v>5</v>
      </c>
      <c r="I22" s="3">
        <v>3</v>
      </c>
      <c r="J22" s="3">
        <v>4</v>
      </c>
      <c r="K22" s="3">
        <v>3</v>
      </c>
      <c r="L22" s="3">
        <v>3</v>
      </c>
      <c r="M22" s="3">
        <v>2</v>
      </c>
      <c r="N22" s="3">
        <v>5</v>
      </c>
    </row>
    <row r="23" spans="4:16" x14ac:dyDescent="0.25">
      <c r="D23" s="3" t="s">
        <v>5</v>
      </c>
      <c r="E23" s="3">
        <v>2</v>
      </c>
      <c r="F23" s="3">
        <v>3</v>
      </c>
      <c r="G23" s="3">
        <v>5</v>
      </c>
      <c r="H23" s="3">
        <v>2</v>
      </c>
      <c r="I23" s="3">
        <v>4</v>
      </c>
      <c r="J23" s="3">
        <v>3</v>
      </c>
      <c r="K23" s="3">
        <v>4</v>
      </c>
      <c r="L23" s="3">
        <v>3</v>
      </c>
      <c r="M23" s="3">
        <v>2</v>
      </c>
      <c r="N23" s="3">
        <v>2</v>
      </c>
    </row>
    <row r="24" spans="4:16" x14ac:dyDescent="0.25">
      <c r="D24" s="3" t="s">
        <v>6</v>
      </c>
      <c r="E24" s="3">
        <v>5</v>
      </c>
      <c r="F24" s="3">
        <v>4</v>
      </c>
      <c r="G24" s="3">
        <v>3</v>
      </c>
      <c r="H24" s="3">
        <v>2</v>
      </c>
      <c r="I24" s="3">
        <v>3</v>
      </c>
      <c r="J24" s="3">
        <v>5</v>
      </c>
      <c r="K24" s="3">
        <v>4</v>
      </c>
      <c r="L24" s="3">
        <v>4</v>
      </c>
      <c r="M24" s="3">
        <v>4</v>
      </c>
      <c r="N24" s="3">
        <v>2</v>
      </c>
    </row>
    <row r="25" spans="4:16" x14ac:dyDescent="0.25">
      <c r="D25" s="3" t="s">
        <v>7</v>
      </c>
      <c r="E25" s="3">
        <v>4</v>
      </c>
      <c r="F25" s="3">
        <v>4</v>
      </c>
      <c r="G25" s="3">
        <v>5</v>
      </c>
      <c r="H25" s="3">
        <v>2</v>
      </c>
      <c r="I25" s="3">
        <v>3</v>
      </c>
      <c r="J25" s="3">
        <v>2</v>
      </c>
      <c r="K25" s="3">
        <v>3</v>
      </c>
      <c r="L25" s="3">
        <v>2</v>
      </c>
      <c r="M25" s="3">
        <v>3</v>
      </c>
      <c r="N25" s="3">
        <v>3</v>
      </c>
    </row>
    <row r="26" spans="4:16" x14ac:dyDescent="0.25">
      <c r="D26" s="3" t="s">
        <v>8</v>
      </c>
      <c r="E26" s="3">
        <v>4</v>
      </c>
      <c r="F26" s="3">
        <v>5</v>
      </c>
      <c r="G26" s="3">
        <v>3</v>
      </c>
      <c r="H26" s="3">
        <v>2</v>
      </c>
      <c r="I26" s="3">
        <v>4</v>
      </c>
      <c r="J26" s="3">
        <v>4</v>
      </c>
      <c r="K26" s="3">
        <v>5</v>
      </c>
      <c r="L26" s="3">
        <v>4</v>
      </c>
      <c r="M26" s="3">
        <v>3</v>
      </c>
      <c r="N26" s="3">
        <v>5</v>
      </c>
    </row>
    <row r="27" spans="4:16" s="5" customFormat="1" x14ac:dyDescent="0.25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6" x14ac:dyDescent="0.25">
      <c r="D28" s="16" t="s">
        <v>58</v>
      </c>
    </row>
    <row r="29" spans="4:16" x14ac:dyDescent="0.25">
      <c r="D29" s="18" t="s">
        <v>1</v>
      </c>
      <c r="E29" s="21" t="s">
        <v>0</v>
      </c>
      <c r="F29" s="22"/>
      <c r="G29" s="22"/>
      <c r="H29" s="22"/>
      <c r="I29" s="22"/>
      <c r="J29" s="22"/>
      <c r="K29" s="22"/>
      <c r="L29" s="22"/>
      <c r="M29" s="22"/>
      <c r="N29" s="23"/>
      <c r="O29" s="24" t="s">
        <v>19</v>
      </c>
      <c r="P29" s="17" t="s">
        <v>54</v>
      </c>
    </row>
    <row r="30" spans="4:16" x14ac:dyDescent="0.25">
      <c r="D30" s="18"/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28</v>
      </c>
      <c r="N30" s="4" t="s">
        <v>29</v>
      </c>
      <c r="O30" s="25"/>
      <c r="P30" s="17"/>
    </row>
    <row r="31" spans="4:16" x14ac:dyDescent="0.25">
      <c r="D31" s="3" t="s">
        <v>2</v>
      </c>
      <c r="E31" s="3">
        <f t="shared" ref="E31:E37" si="0">E20/SQRT(E20^2+F20^2+G20^2+H20^2+I20^2+J20^2+K20^2+L20^2+M20^2+N20^2)</f>
        <v>0.42562826537937432</v>
      </c>
      <c r="F31" s="3">
        <f t="shared" ref="F31:F37" si="1">F20/SQRT(E20^2+F20^2+G20^2+H20^2+I20^2+J20^2+K20^2+L20^2+M20^2+N20^2)</f>
        <v>0.42562826537937432</v>
      </c>
      <c r="G31" s="3">
        <f t="shared" ref="G31:G37" si="2">G20/SQRT(E20^2+F20^2+G20^2+H20^2+I20^2+J20^2+K20^2+L20^2+M20^2+N20^2)</f>
        <v>0.34050261230349943</v>
      </c>
      <c r="H31" s="3">
        <f t="shared" ref="H31:H37" si="3">H20/SQRT(E20^2+F20^2+G20^2+H20^2+I20^2+J20^2+K20^2+L20^2+M20^2+N20^2)</f>
        <v>0.2553769592276246</v>
      </c>
      <c r="I31" s="3">
        <f t="shared" ref="I31:I37" si="4">I20/SQRT(E20^2+F20^2+G20^2+H20^2+I20^2+J20^2+K20^2+L20^2+M20^2+N20^2)</f>
        <v>0.34050261230349943</v>
      </c>
      <c r="J31" s="3">
        <f t="shared" ref="J31:J37" si="5">J20/SQRT(E20^2+F20^2+G20^2+H20^2+I20^2+J20^2+K20^2+L20^2+M20^2+N20^2)</f>
        <v>0.34050261230349943</v>
      </c>
      <c r="K31" s="3">
        <f t="shared" ref="K31:K37" si="6">K20/SQRT(E20^2+F20^2+G20^2+H20^2+I20^2+J20^2+K20^2+L20^2+M20^2+N20^2)</f>
        <v>0.2553769592276246</v>
      </c>
      <c r="L31" s="3">
        <f t="shared" ref="L31:L37" si="7">L20/SQRT(E20^2+F20^2+G20^2+H20^2+I20^2+J20^2+K20^2+L20^2+M20^2+N20^2)</f>
        <v>0.17025130615174972</v>
      </c>
      <c r="M31" s="3">
        <f t="shared" ref="M31:M37" si="8">M20/SQRT(E20^2+F20^2+G20^2+H20^2+I20^2+J20^2+K20^2+L20^2+M20^2+N20^2)</f>
        <v>0.2553769592276246</v>
      </c>
      <c r="N31" s="3">
        <f t="shared" ref="N31:N37" si="9">N20/SQRT(E20^2+F20^2+G20^2+H20^2+I20^2+J20^2+K20^2+L20^2+M20^2+N20^2)</f>
        <v>0.2553769592276246</v>
      </c>
      <c r="O31" s="3">
        <v>0.17649999999999999</v>
      </c>
      <c r="P31" s="10" t="s">
        <v>55</v>
      </c>
    </row>
    <row r="32" spans="4:16" x14ac:dyDescent="0.25">
      <c r="D32" s="3" t="s">
        <v>3</v>
      </c>
      <c r="E32" s="3">
        <f t="shared" si="0"/>
        <v>0.29851115706299675</v>
      </c>
      <c r="F32" s="3">
        <f t="shared" si="1"/>
        <v>0.29851115706299675</v>
      </c>
      <c r="G32" s="3">
        <f t="shared" si="2"/>
        <v>0.39801487608399566</v>
      </c>
      <c r="H32" s="3">
        <f t="shared" si="3"/>
        <v>0.29851115706299675</v>
      </c>
      <c r="I32" s="3">
        <f t="shared" si="4"/>
        <v>0.39801487608399566</v>
      </c>
      <c r="J32" s="3">
        <f t="shared" si="5"/>
        <v>0.39801487608399566</v>
      </c>
      <c r="K32" s="3">
        <f t="shared" si="6"/>
        <v>0.29851115706299675</v>
      </c>
      <c r="L32" s="3">
        <f t="shared" si="7"/>
        <v>0.29851115706299675</v>
      </c>
      <c r="M32" s="3">
        <f t="shared" si="8"/>
        <v>0.19900743804199783</v>
      </c>
      <c r="N32" s="3">
        <f t="shared" si="9"/>
        <v>0.19900743804199783</v>
      </c>
      <c r="O32" s="3">
        <v>0.1691</v>
      </c>
      <c r="P32" s="10" t="s">
        <v>55</v>
      </c>
    </row>
    <row r="33" spans="4:16" x14ac:dyDescent="0.25">
      <c r="D33" s="3" t="s">
        <v>4</v>
      </c>
      <c r="E33" s="3">
        <f t="shared" si="0"/>
        <v>0.38124642583151169</v>
      </c>
      <c r="F33" s="3">
        <f t="shared" si="1"/>
        <v>0.38124642583151169</v>
      </c>
      <c r="G33" s="3">
        <f t="shared" si="2"/>
        <v>0.38124642583151169</v>
      </c>
      <c r="H33" s="3">
        <f t="shared" si="3"/>
        <v>0.38124642583151169</v>
      </c>
      <c r="I33" s="3">
        <f t="shared" si="4"/>
        <v>0.228747855498907</v>
      </c>
      <c r="J33" s="3">
        <f t="shared" si="5"/>
        <v>0.30499714066520933</v>
      </c>
      <c r="K33" s="3">
        <f t="shared" si="6"/>
        <v>0.228747855498907</v>
      </c>
      <c r="L33" s="3">
        <f t="shared" si="7"/>
        <v>0.228747855498907</v>
      </c>
      <c r="M33" s="3">
        <f t="shared" si="8"/>
        <v>0.15249857033260467</v>
      </c>
      <c r="N33" s="3">
        <f t="shared" si="9"/>
        <v>0.38124642583151169</v>
      </c>
      <c r="O33" s="3">
        <v>7.3200000000000001E-2</v>
      </c>
      <c r="P33" s="10" t="s">
        <v>55</v>
      </c>
    </row>
    <row r="34" spans="4:16" x14ac:dyDescent="0.25">
      <c r="D34" s="3" t="s">
        <v>5</v>
      </c>
      <c r="E34" s="3">
        <f t="shared" si="0"/>
        <v>0.2</v>
      </c>
      <c r="F34" s="3">
        <f t="shared" si="1"/>
        <v>0.3</v>
      </c>
      <c r="G34" s="3">
        <f t="shared" si="2"/>
        <v>0.5</v>
      </c>
      <c r="H34" s="3">
        <f t="shared" si="3"/>
        <v>0.2</v>
      </c>
      <c r="I34" s="3">
        <f t="shared" si="4"/>
        <v>0.4</v>
      </c>
      <c r="J34" s="3">
        <f t="shared" si="5"/>
        <v>0.3</v>
      </c>
      <c r="K34" s="3">
        <f t="shared" si="6"/>
        <v>0.4</v>
      </c>
      <c r="L34" s="3">
        <f t="shared" si="7"/>
        <v>0.3</v>
      </c>
      <c r="M34" s="3">
        <f t="shared" si="8"/>
        <v>0.2</v>
      </c>
      <c r="N34" s="3">
        <f t="shared" si="9"/>
        <v>0.2</v>
      </c>
      <c r="O34" s="3">
        <v>0.19120000000000001</v>
      </c>
      <c r="P34" s="10" t="s">
        <v>55</v>
      </c>
    </row>
    <row r="35" spans="4:16" x14ac:dyDescent="0.25">
      <c r="D35" s="3" t="s">
        <v>6</v>
      </c>
      <c r="E35" s="3">
        <f t="shared" si="0"/>
        <v>0.42257712736425829</v>
      </c>
      <c r="F35" s="3">
        <f t="shared" si="1"/>
        <v>0.33806170189140661</v>
      </c>
      <c r="G35" s="3">
        <f t="shared" si="2"/>
        <v>0.25354627641855498</v>
      </c>
      <c r="H35" s="3">
        <f t="shared" si="3"/>
        <v>0.1690308509457033</v>
      </c>
      <c r="I35" s="3">
        <f t="shared" si="4"/>
        <v>0.25354627641855498</v>
      </c>
      <c r="J35" s="3">
        <f t="shared" si="5"/>
        <v>0.42257712736425829</v>
      </c>
      <c r="K35" s="3">
        <f t="shared" si="6"/>
        <v>0.33806170189140661</v>
      </c>
      <c r="L35" s="3">
        <f t="shared" si="7"/>
        <v>0.33806170189140661</v>
      </c>
      <c r="M35" s="3">
        <f t="shared" si="8"/>
        <v>0.33806170189140661</v>
      </c>
      <c r="N35" s="3">
        <f t="shared" si="9"/>
        <v>0.1690308509457033</v>
      </c>
      <c r="O35" s="3">
        <v>0.1174</v>
      </c>
      <c r="P35" s="10" t="s">
        <v>56</v>
      </c>
    </row>
    <row r="36" spans="4:16" x14ac:dyDescent="0.25">
      <c r="D36" s="3" t="s">
        <v>7</v>
      </c>
      <c r="E36" s="3">
        <f t="shared" si="0"/>
        <v>0.39036002917941331</v>
      </c>
      <c r="F36" s="3">
        <f t="shared" si="1"/>
        <v>0.39036002917941331</v>
      </c>
      <c r="G36" s="3">
        <f t="shared" si="2"/>
        <v>0.4879500364742666</v>
      </c>
      <c r="H36" s="3">
        <f t="shared" si="3"/>
        <v>0.19518001458970666</v>
      </c>
      <c r="I36" s="3">
        <f t="shared" si="4"/>
        <v>0.29277002188455997</v>
      </c>
      <c r="J36" s="3">
        <f t="shared" si="5"/>
        <v>0.19518001458970666</v>
      </c>
      <c r="K36" s="3">
        <f t="shared" si="6"/>
        <v>0.29277002188455997</v>
      </c>
      <c r="L36" s="3">
        <f t="shared" si="7"/>
        <v>0.19518001458970666</v>
      </c>
      <c r="M36" s="3">
        <f t="shared" si="8"/>
        <v>0.29277002188455997</v>
      </c>
      <c r="N36" s="3">
        <f t="shared" si="9"/>
        <v>0.29277002188455997</v>
      </c>
      <c r="O36" s="3">
        <v>0.1101</v>
      </c>
      <c r="P36" s="10" t="s">
        <v>56</v>
      </c>
    </row>
    <row r="37" spans="4:16" x14ac:dyDescent="0.25">
      <c r="D37" s="3" t="s">
        <v>8</v>
      </c>
      <c r="E37" s="3">
        <f t="shared" si="0"/>
        <v>0.31524416249564025</v>
      </c>
      <c r="F37" s="3">
        <f t="shared" si="1"/>
        <v>0.39405520311955033</v>
      </c>
      <c r="G37" s="3">
        <f t="shared" si="2"/>
        <v>0.23643312187173018</v>
      </c>
      <c r="H37" s="3">
        <f t="shared" si="3"/>
        <v>0.15762208124782012</v>
      </c>
      <c r="I37" s="3">
        <f t="shared" si="4"/>
        <v>0.31524416249564025</v>
      </c>
      <c r="J37" s="3">
        <f t="shared" si="5"/>
        <v>0.31524416249564025</v>
      </c>
      <c r="K37" s="3">
        <f t="shared" si="6"/>
        <v>0.39405520311955033</v>
      </c>
      <c r="L37" s="3">
        <f t="shared" si="7"/>
        <v>0.31524416249564025</v>
      </c>
      <c r="M37" s="3">
        <f t="shared" si="8"/>
        <v>0.23643312187173018</v>
      </c>
      <c r="N37" s="3">
        <f t="shared" si="9"/>
        <v>0.39405520311955033</v>
      </c>
      <c r="O37" s="3">
        <v>0.16170000000000001</v>
      </c>
      <c r="P37" s="10" t="s">
        <v>55</v>
      </c>
    </row>
    <row r="38" spans="4:16" s="5" customFormat="1" x14ac:dyDescent="0.2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4:16" x14ac:dyDescent="0.25">
      <c r="D39" s="16" t="s">
        <v>59</v>
      </c>
    </row>
    <row r="40" spans="4:16" x14ac:dyDescent="0.25">
      <c r="D40" s="19" t="s">
        <v>1</v>
      </c>
      <c r="E40" s="17" t="s">
        <v>0</v>
      </c>
      <c r="F40" s="17"/>
      <c r="G40" s="17"/>
      <c r="H40" s="17"/>
      <c r="I40" s="17"/>
      <c r="J40" s="17"/>
      <c r="K40" s="17"/>
      <c r="L40" s="17"/>
      <c r="M40" s="17"/>
      <c r="N40" s="17"/>
    </row>
    <row r="41" spans="4:16" x14ac:dyDescent="0.25">
      <c r="D41" s="20"/>
      <c r="E41" s="4" t="s">
        <v>20</v>
      </c>
      <c r="F41" s="4" t="s">
        <v>21</v>
      </c>
      <c r="G41" s="4" t="s">
        <v>22</v>
      </c>
      <c r="H41" s="4" t="s">
        <v>23</v>
      </c>
      <c r="I41" s="4" t="s">
        <v>24</v>
      </c>
      <c r="J41" s="4" t="s">
        <v>25</v>
      </c>
      <c r="K41" s="4" t="s">
        <v>26</v>
      </c>
      <c r="L41" s="4" t="s">
        <v>27</v>
      </c>
      <c r="M41" s="4" t="s">
        <v>28</v>
      </c>
      <c r="N41" s="4" t="s">
        <v>29</v>
      </c>
    </row>
    <row r="42" spans="4:16" x14ac:dyDescent="0.25">
      <c r="D42" s="3" t="s">
        <v>2</v>
      </c>
      <c r="E42" s="3">
        <f t="shared" ref="E42:E48" si="10">E31*O31</f>
        <v>7.5123388839459557E-2</v>
      </c>
      <c r="F42" s="3">
        <f t="shared" ref="F42:F48" si="11">F31*O31</f>
        <v>7.5123388839459557E-2</v>
      </c>
      <c r="G42" s="3">
        <f t="shared" ref="G42:G48" si="12">G31*O31</f>
        <v>6.0098711071567647E-2</v>
      </c>
      <c r="H42" s="3">
        <f t="shared" ref="H42:H48" si="13">H31*O31</f>
        <v>4.5074033303675737E-2</v>
      </c>
      <c r="I42" s="3">
        <f t="shared" ref="I42:I48" si="14">I31*O31</f>
        <v>6.0098711071567647E-2</v>
      </c>
      <c r="J42" s="3">
        <f t="shared" ref="J42:J48" si="15">J31*O31</f>
        <v>6.0098711071567647E-2</v>
      </c>
      <c r="K42" s="3">
        <f t="shared" ref="K42:K48" si="16">K31*O31</f>
        <v>4.5074033303675737E-2</v>
      </c>
      <c r="L42" s="3">
        <f t="shared" ref="L42:L48" si="17">L31*O31</f>
        <v>3.0049355535783823E-2</v>
      </c>
      <c r="M42" s="3">
        <f t="shared" ref="M42:M48" si="18">M31*O31</f>
        <v>4.5074033303675737E-2</v>
      </c>
      <c r="N42" s="3">
        <f t="shared" ref="N42:N48" si="19">N31*O31</f>
        <v>4.5074033303675737E-2</v>
      </c>
    </row>
    <row r="43" spans="4:16" x14ac:dyDescent="0.25">
      <c r="D43" s="3" t="s">
        <v>3</v>
      </c>
      <c r="E43" s="3">
        <f t="shared" si="10"/>
        <v>5.0478236659352749E-2</v>
      </c>
      <c r="F43" s="3">
        <f t="shared" si="11"/>
        <v>5.0478236659352749E-2</v>
      </c>
      <c r="G43" s="3">
        <f t="shared" si="12"/>
        <v>6.730431554580367E-2</v>
      </c>
      <c r="H43" s="3">
        <f t="shared" si="13"/>
        <v>5.0478236659352749E-2</v>
      </c>
      <c r="I43" s="3">
        <f t="shared" si="14"/>
        <v>6.730431554580367E-2</v>
      </c>
      <c r="J43" s="3">
        <f t="shared" si="15"/>
        <v>6.730431554580367E-2</v>
      </c>
      <c r="K43" s="3">
        <f t="shared" si="16"/>
        <v>5.0478236659352749E-2</v>
      </c>
      <c r="L43" s="3">
        <f t="shared" si="17"/>
        <v>5.0478236659352749E-2</v>
      </c>
      <c r="M43" s="3">
        <f t="shared" si="18"/>
        <v>3.3652157772901835E-2</v>
      </c>
      <c r="N43" s="3">
        <f t="shared" si="19"/>
        <v>3.3652157772901835E-2</v>
      </c>
    </row>
    <row r="44" spans="4:16" x14ac:dyDescent="0.25">
      <c r="D44" s="3" t="s">
        <v>4</v>
      </c>
      <c r="E44" s="3">
        <f t="shared" si="10"/>
        <v>2.7907238370866658E-2</v>
      </c>
      <c r="F44" s="3">
        <f t="shared" si="11"/>
        <v>2.7907238370866658E-2</v>
      </c>
      <c r="G44" s="3">
        <f t="shared" si="12"/>
        <v>2.7907238370866658E-2</v>
      </c>
      <c r="H44" s="3">
        <f t="shared" si="13"/>
        <v>2.7907238370866658E-2</v>
      </c>
      <c r="I44" s="3">
        <f t="shared" si="14"/>
        <v>1.6744343022519991E-2</v>
      </c>
      <c r="J44" s="3">
        <f t="shared" si="15"/>
        <v>2.2325790696693323E-2</v>
      </c>
      <c r="K44" s="3">
        <f t="shared" si="16"/>
        <v>1.6744343022519991E-2</v>
      </c>
      <c r="L44" s="3">
        <f t="shared" si="17"/>
        <v>1.6744343022519991E-2</v>
      </c>
      <c r="M44" s="3">
        <f t="shared" si="18"/>
        <v>1.1162895348346661E-2</v>
      </c>
      <c r="N44" s="3">
        <f t="shared" si="19"/>
        <v>2.7907238370866658E-2</v>
      </c>
    </row>
    <row r="45" spans="4:16" x14ac:dyDescent="0.25">
      <c r="D45" s="3" t="s">
        <v>5</v>
      </c>
      <c r="E45" s="3">
        <f t="shared" si="10"/>
        <v>3.8240000000000003E-2</v>
      </c>
      <c r="F45" s="3">
        <f t="shared" si="11"/>
        <v>5.7360000000000001E-2</v>
      </c>
      <c r="G45" s="3">
        <f t="shared" si="12"/>
        <v>9.5600000000000004E-2</v>
      </c>
      <c r="H45" s="3">
        <f t="shared" si="13"/>
        <v>3.8240000000000003E-2</v>
      </c>
      <c r="I45" s="3">
        <f t="shared" si="14"/>
        <v>7.6480000000000006E-2</v>
      </c>
      <c r="J45" s="3">
        <f t="shared" si="15"/>
        <v>5.7360000000000001E-2</v>
      </c>
      <c r="K45" s="3">
        <f t="shared" si="16"/>
        <v>7.6480000000000006E-2</v>
      </c>
      <c r="L45" s="3">
        <f t="shared" si="17"/>
        <v>5.7360000000000001E-2</v>
      </c>
      <c r="M45" s="3">
        <f t="shared" si="18"/>
        <v>3.8240000000000003E-2</v>
      </c>
      <c r="N45" s="3">
        <f t="shared" si="19"/>
        <v>3.8240000000000003E-2</v>
      </c>
    </row>
    <row r="46" spans="4:16" x14ac:dyDescent="0.25">
      <c r="D46" s="3" t="s">
        <v>6</v>
      </c>
      <c r="E46" s="3">
        <f t="shared" si="10"/>
        <v>4.9610554752563922E-2</v>
      </c>
      <c r="F46" s="3">
        <f t="shared" si="11"/>
        <v>3.9688443802051138E-2</v>
      </c>
      <c r="G46" s="3">
        <f t="shared" si="12"/>
        <v>2.9766332851538357E-2</v>
      </c>
      <c r="H46" s="3">
        <f t="shared" si="13"/>
        <v>1.9844221901025569E-2</v>
      </c>
      <c r="I46" s="3">
        <f t="shared" si="14"/>
        <v>2.9766332851538357E-2</v>
      </c>
      <c r="J46" s="3">
        <f t="shared" si="15"/>
        <v>4.9610554752563922E-2</v>
      </c>
      <c r="K46" s="3">
        <f t="shared" si="16"/>
        <v>3.9688443802051138E-2</v>
      </c>
      <c r="L46" s="3">
        <f t="shared" si="17"/>
        <v>3.9688443802051138E-2</v>
      </c>
      <c r="M46" s="3">
        <f t="shared" si="18"/>
        <v>3.9688443802051138E-2</v>
      </c>
      <c r="N46" s="3">
        <f t="shared" si="19"/>
        <v>1.9844221901025569E-2</v>
      </c>
    </row>
    <row r="47" spans="4:16" x14ac:dyDescent="0.25">
      <c r="D47" s="3" t="s">
        <v>7</v>
      </c>
      <c r="E47" s="3">
        <f t="shared" si="10"/>
        <v>4.2978639212653408E-2</v>
      </c>
      <c r="F47" s="3">
        <f t="shared" si="11"/>
        <v>4.2978639212653408E-2</v>
      </c>
      <c r="G47" s="3">
        <f t="shared" si="12"/>
        <v>5.3723299015816753E-2</v>
      </c>
      <c r="H47" s="3">
        <f t="shared" si="13"/>
        <v>2.1489319606326704E-2</v>
      </c>
      <c r="I47" s="3">
        <f t="shared" si="14"/>
        <v>3.2233979409490056E-2</v>
      </c>
      <c r="J47" s="3">
        <f t="shared" si="15"/>
        <v>2.1489319606326704E-2</v>
      </c>
      <c r="K47" s="3">
        <f t="shared" si="16"/>
        <v>3.2233979409490056E-2</v>
      </c>
      <c r="L47" s="3">
        <f t="shared" si="17"/>
        <v>2.1489319606326704E-2</v>
      </c>
      <c r="M47" s="3">
        <f t="shared" si="18"/>
        <v>3.2233979409490056E-2</v>
      </c>
      <c r="N47" s="3">
        <f t="shared" si="19"/>
        <v>3.2233979409490056E-2</v>
      </c>
    </row>
    <row r="48" spans="4:16" x14ac:dyDescent="0.25">
      <c r="D48" s="3" t="s">
        <v>8</v>
      </c>
      <c r="E48" s="3">
        <f t="shared" si="10"/>
        <v>5.0974981075545031E-2</v>
      </c>
      <c r="F48" s="3">
        <f t="shared" si="11"/>
        <v>6.3718726344431292E-2</v>
      </c>
      <c r="G48" s="3">
        <f t="shared" si="12"/>
        <v>3.823123580665877E-2</v>
      </c>
      <c r="H48" s="3">
        <f t="shared" si="13"/>
        <v>2.5487490537772516E-2</v>
      </c>
      <c r="I48" s="3">
        <f t="shared" si="14"/>
        <v>5.0974981075545031E-2</v>
      </c>
      <c r="J48" s="3">
        <f t="shared" si="15"/>
        <v>5.0974981075545031E-2</v>
      </c>
      <c r="K48" s="3">
        <f t="shared" si="16"/>
        <v>6.3718726344431292E-2</v>
      </c>
      <c r="L48" s="3">
        <f t="shared" si="17"/>
        <v>5.0974981075545031E-2</v>
      </c>
      <c r="M48" s="3">
        <f t="shared" si="18"/>
        <v>3.823123580665877E-2</v>
      </c>
      <c r="N48" s="3">
        <f t="shared" si="19"/>
        <v>6.3718726344431292E-2</v>
      </c>
    </row>
    <row r="49" spans="4:14" s="5" customFormat="1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4:14" x14ac:dyDescent="0.25">
      <c r="D50" s="16" t="s">
        <v>60</v>
      </c>
      <c r="G50" s="16" t="s">
        <v>61</v>
      </c>
    </row>
    <row r="51" spans="4:14" x14ac:dyDescent="0.25">
      <c r="D51" s="7" t="s">
        <v>1</v>
      </c>
      <c r="E51" s="7" t="s">
        <v>30</v>
      </c>
      <c r="G51" s="7" t="s">
        <v>1</v>
      </c>
      <c r="H51" s="7" t="s">
        <v>31</v>
      </c>
      <c r="J51" s="16" t="s">
        <v>62</v>
      </c>
      <c r="K51" s="5"/>
      <c r="M51" s="16" t="s">
        <v>63</v>
      </c>
    </row>
    <row r="52" spans="4:14" x14ac:dyDescent="0.25">
      <c r="D52" s="6" t="s">
        <v>2</v>
      </c>
      <c r="E52" s="6">
        <f>MAX(E42,F42,G42,H42,I42,J42,K42,L42,M42,N42)</f>
        <v>7.5123388839459557E-2</v>
      </c>
      <c r="G52" s="6" t="s">
        <v>2</v>
      </c>
      <c r="H52" s="6">
        <f>MIN(E42,F42,G42,H42,I42,J42,K42,L42,M42,N42)</f>
        <v>3.0049355535783823E-2</v>
      </c>
      <c r="J52" s="9" t="s">
        <v>32</v>
      </c>
      <c r="K52" s="8">
        <f>SQRT((E52-E42)^2+(E53-E43)^2+(E54-E44)^2+(E55-E45)^2+(E56-E46)^2+(E57-E47)^2+(E58-E48)^2)</f>
        <v>7.1298772799696625E-2</v>
      </c>
      <c r="M52" s="9" t="s">
        <v>44</v>
      </c>
      <c r="N52" s="8">
        <f>SQRT((H52-E42)^2+(H53-E43)^2+(H54-E44)^2+(H55-E45)^2+(H56-E46)^2+(H57-E47)^2+(H58-E48)^2)</f>
        <v>5.7967390146603209E-2</v>
      </c>
    </row>
    <row r="53" spans="4:14" x14ac:dyDescent="0.25">
      <c r="D53" s="6" t="s">
        <v>3</v>
      </c>
      <c r="E53" s="6">
        <f>MAX(E43,F43,G43,H43,I43,J43,K43,L43,M43,N43)</f>
        <v>6.730431554580367E-2</v>
      </c>
      <c r="G53" s="6" t="s">
        <v>3</v>
      </c>
      <c r="H53" s="6">
        <f>MIN(E43,F43,G43,H43,I43,J43,K43,L43,M43,N43)</f>
        <v>3.3652157772901835E-2</v>
      </c>
      <c r="J53" s="9" t="s">
        <v>33</v>
      </c>
      <c r="K53" s="8">
        <f>SQRT((E52-F42)^2+(E53-F43)^2+(E54-F44)^2+(E55-F45)^2+(E56-F46)^2+(E57-F47)^2+(E58-F48)^2)</f>
        <v>5.0999985595028059E-2</v>
      </c>
      <c r="M53" s="9" t="s">
        <v>45</v>
      </c>
      <c r="N53" s="8">
        <f>SQRT((H52-F42)^2+(H53-F43)^2+(H54-F44)^2+(H55-F45)^2+(H56-F46)^2+(H57-F47)^2+(H58-F48)^2)</f>
        <v>6.8090059652743007E-2</v>
      </c>
    </row>
    <row r="54" spans="4:14" x14ac:dyDescent="0.25">
      <c r="D54" s="6" t="s">
        <v>4</v>
      </c>
      <c r="E54" s="6">
        <f>MAX(E44,F44,G44,H44,I44,J44,K44,L44,M44,N44)</f>
        <v>2.7907238370866658E-2</v>
      </c>
      <c r="G54" s="6" t="s">
        <v>4</v>
      </c>
      <c r="H54" s="6">
        <f>MIN(E44,F44,G44,H44,I44,J44,K44,L44,M44,N44)</f>
        <v>1.1162895348346661E-2</v>
      </c>
      <c r="J54" s="9" t="s">
        <v>34</v>
      </c>
      <c r="K54" s="8">
        <f>SQRT((E52-G42)^2+(E53-G43)^2+(E54-G44)^2+(E55-G45)^2+(E56-G46)^2+(E57-G47)^2+(E58-G48)^2)</f>
        <v>4.486458325035176E-2</v>
      </c>
      <c r="M54" s="9" t="s">
        <v>46</v>
      </c>
      <c r="N54" s="8">
        <f>SQRT((H52-G42)^2+(H53-G43)^2+(H54-G44)^2+(H55-G45)^2+(H56-G46)^2+(H57-G47)^2+(H58-G48)^2)</f>
        <v>7.8499492358100234E-2</v>
      </c>
    </row>
    <row r="55" spans="4:14" x14ac:dyDescent="0.25">
      <c r="D55" s="6" t="s">
        <v>5</v>
      </c>
      <c r="E55" s="6">
        <f>MAX(E45,F45,G45,H45,I45,J45,K45,L45,M45,N45)</f>
        <v>9.5600000000000004E-2</v>
      </c>
      <c r="G55" s="6" t="s">
        <v>5</v>
      </c>
      <c r="H55" s="6">
        <f>MIN(E45,F45,G45,H45,I45,J45,K45,L45,M45,N45)</f>
        <v>3.8240000000000003E-2</v>
      </c>
      <c r="J55" s="9" t="s">
        <v>35</v>
      </c>
      <c r="K55" s="8">
        <f>SQRT((E52-H42)^2+(E53-H43)^2+(E54-H44)^2+(E55-H45)^2+(E56-H46)^2+(E57-H47)^2+(E58-H48)^2)</f>
        <v>7.7057625775216826E-2</v>
      </c>
      <c r="M55" s="9" t="s">
        <v>47</v>
      </c>
      <c r="N55" s="8">
        <f>SQRT((H52-H42)^2+(H53-H43)^2+(H54-H44)^2+(H55-H45)^2+(H56-H46)^2+(H57-H47)^2+(H58-H48)^2)</f>
        <v>5.2098895343163171E-2</v>
      </c>
    </row>
    <row r="56" spans="4:14" x14ac:dyDescent="0.25">
      <c r="D56" s="6" t="s">
        <v>6</v>
      </c>
      <c r="E56" s="6">
        <f>MIN(E46,F46,G46,H46,I46,J46,K46,L46,M46,N46)</f>
        <v>1.9844221901025569E-2</v>
      </c>
      <c r="G56" s="6" t="s">
        <v>6</v>
      </c>
      <c r="H56" s="6">
        <f>MAX(E46,F46,G46,H46,I46,J46,K46,L46,M46,N46)</f>
        <v>4.9610554752563922E-2</v>
      </c>
      <c r="J56" s="9" t="s">
        <v>36</v>
      </c>
      <c r="K56" s="8">
        <f>SQRT((E52-I42)^2+(E53-I43)^2+(E54-I44)^2+(E55-I45)^2+(E56-I46)^2+(E57-I47)^2+(E58-I48)^2)</f>
        <v>3.3048821734902839E-2</v>
      </c>
      <c r="M56" s="9" t="s">
        <v>48</v>
      </c>
      <c r="N56" s="8">
        <f>SQRT((H52-I42)^2+(H53-I43)^2+(H54-I44)^2+(H55-I45)^2+(H56-I46)^2+(H57-I47)^2+(H58-I48)^2)</f>
        <v>7.0951235527937057E-2</v>
      </c>
    </row>
    <row r="57" spans="4:14" x14ac:dyDescent="0.25">
      <c r="D57" s="6" t="s">
        <v>7</v>
      </c>
      <c r="E57" s="6">
        <f>MIN(E47,F47,G47,H47,I47,J47,K47,L47,M47,N47)</f>
        <v>2.1489319606326704E-2</v>
      </c>
      <c r="G57" s="6" t="s">
        <v>7</v>
      </c>
      <c r="H57" s="6">
        <f>MAX(E47,F47,G47,H47,I47,J47,K47,L47,M47,N47)</f>
        <v>5.3723299015816753E-2</v>
      </c>
      <c r="J57" s="9" t="s">
        <v>37</v>
      </c>
      <c r="K57" s="8">
        <f>SQRT((E52-J42)^2+(E53-J43)^2+(E54-J44)^2+(E55-J45)^2+(E56-J46)^2+(E57-J47)^2+(E58-J48)^2)</f>
        <v>5.2608257099768595E-2</v>
      </c>
      <c r="M57" s="9" t="s">
        <v>49</v>
      </c>
      <c r="N57" s="8">
        <f>SQRT((H52-J42)^2+(H53-J43)^2+(H54-J44)^2+(H55-J45)^2+(H56-J46)^2+(H57-J47)^2+(H58-J48)^2)</f>
        <v>6.4917314531108189E-2</v>
      </c>
    </row>
    <row r="58" spans="4:14" x14ac:dyDescent="0.25">
      <c r="D58" s="6" t="s">
        <v>8</v>
      </c>
      <c r="E58" s="6">
        <f>MAX(E48,F48,G48,H48,I48,J48,K48,L48,M48,N48)</f>
        <v>6.3718726344431292E-2</v>
      </c>
      <c r="G58" s="6" t="s">
        <v>8</v>
      </c>
      <c r="H58" s="6">
        <f>MIN(E48,F48,G48,H48,I48,J48,K48,L48,M48,N48)</f>
        <v>2.5487490537772516E-2</v>
      </c>
      <c r="J58" s="9" t="s">
        <v>38</v>
      </c>
      <c r="K58" s="8">
        <f>SQRT((E52-K42)^2+(E53-K43)^2+(E54-K44)^2+(E55-K45)^2+(E56-K46)^2+(E57-K47)^2+(E58-K48)^2)</f>
        <v>4.674939773419555E-2</v>
      </c>
      <c r="M58" s="9" t="s">
        <v>50</v>
      </c>
      <c r="N58" s="8">
        <f>SQRT((H52-K42)^2+(H53-K43)^2+(H54-K44)^2+(H55-K45)^2+(H56-K46)^2+(H57-K47)^2+(H58-K48)^2)</f>
        <v>6.3436382029739682E-2</v>
      </c>
    </row>
    <row r="59" spans="4:14" x14ac:dyDescent="0.25">
      <c r="J59" s="9" t="s">
        <v>39</v>
      </c>
      <c r="K59" s="8">
        <f>SQRT((E52-L42)^2+(E53-L43)^2+(E54-L44)^2+(E55-L45)^2+(E56-L46)^2+(E57-L47)^2+(E58-L48)^2)</f>
        <v>6.6767427895999432E-2</v>
      </c>
      <c r="M59" s="9" t="s">
        <v>51</v>
      </c>
      <c r="N59" s="8">
        <f>SQRT((H52-L42)^2+(H53-L43)^2+(H54-L44)^2+(H55-L45)^2+(H56-L46)^2+(H57-L47)^2+(H58-L48)^2)</f>
        <v>4.9668237104122812E-2</v>
      </c>
    </row>
    <row r="60" spans="4:14" x14ac:dyDescent="0.25">
      <c r="J60" s="9" t="s">
        <v>40</v>
      </c>
      <c r="K60" s="8">
        <f>SQRT((E52-M42)^2+(E53-M43)^2+(E54-M44)^2+(E55-M45)^2+(E56-M46)^2+(E57-M47)^2+(E58-M48)^2)</f>
        <v>8.2248569259288237E-2</v>
      </c>
      <c r="M60" s="9" t="s">
        <v>52</v>
      </c>
      <c r="N60" s="8">
        <f>SQRT((H52-M42)^2+(H53-M43)^2+(H54-M44)^2+(H55-M45)^2+(H56-M46)^2+(H57-M47)^2+(H58-M48)^2)</f>
        <v>3.0795829723590643E-2</v>
      </c>
    </row>
    <row r="61" spans="4:14" x14ac:dyDescent="0.25">
      <c r="J61" s="9" t="s">
        <v>41</v>
      </c>
      <c r="K61" s="8">
        <f>SQRT((E52-N42)^2+(E53-N43)^2+(E54-N44)^2+(E55-N45)^2+(E56-N46)^2+(E57-N47)^2+(E58-N48)^2)</f>
        <v>7.3763465246515725E-2</v>
      </c>
      <c r="M61" s="9" t="s">
        <v>53</v>
      </c>
      <c r="N61" s="8">
        <f>SQRT((H52-N42)^2+(H53-N43)^2+(H54-N44)^2+(H55-N45)^2+(H56-N46)^2+(H57-N47)^2+(H58-N48)^2)</f>
        <v>5.758095852936608E-2</v>
      </c>
    </row>
    <row r="62" spans="4:14" s="5" customFormat="1" x14ac:dyDescent="0.25">
      <c r="J62" s="13"/>
      <c r="K62" s="15"/>
      <c r="M62" s="13"/>
      <c r="N62" s="15"/>
    </row>
    <row r="63" spans="4:14" x14ac:dyDescent="0.25">
      <c r="J63" s="16" t="s">
        <v>64</v>
      </c>
      <c r="M63" s="12"/>
    </row>
    <row r="64" spans="4:14" x14ac:dyDescent="0.25">
      <c r="J64" s="11" t="s">
        <v>0</v>
      </c>
      <c r="K64" s="11" t="s">
        <v>42</v>
      </c>
      <c r="L64" s="11" t="s">
        <v>43</v>
      </c>
      <c r="M64" s="13"/>
    </row>
    <row r="65" spans="10:13" x14ac:dyDescent="0.25">
      <c r="J65" s="10" t="s">
        <v>9</v>
      </c>
      <c r="K65" s="10">
        <f>N52/(N52+K52)</f>
        <v>0.44843436847958584</v>
      </c>
      <c r="L65" s="10">
        <f>RANK(K65,K65:K74)</f>
        <v>6</v>
      </c>
      <c r="M65" s="14"/>
    </row>
    <row r="66" spans="10:13" x14ac:dyDescent="0.25">
      <c r="J66" s="10" t="s">
        <v>10</v>
      </c>
      <c r="K66" s="10">
        <f>N53/(N53+K53)</f>
        <v>0.57175273979516272</v>
      </c>
      <c r="L66" s="10">
        <f>RANK(K66,K65:K74)</f>
        <v>4</v>
      </c>
      <c r="M66" s="14"/>
    </row>
    <row r="67" spans="10:13" x14ac:dyDescent="0.25">
      <c r="J67" s="10" t="s">
        <v>11</v>
      </c>
      <c r="K67" s="10">
        <f t="shared" ref="K67:K73" si="20">N54/(N54+K54)</f>
        <v>0.63632375933534757</v>
      </c>
      <c r="L67" s="10">
        <f>RANK(K67,K65:K74)</f>
        <v>2</v>
      </c>
      <c r="M67" s="14"/>
    </row>
    <row r="68" spans="10:13" x14ac:dyDescent="0.25">
      <c r="J68" s="10" t="s">
        <v>12</v>
      </c>
      <c r="K68" s="10">
        <f t="shared" si="20"/>
        <v>0.40337797032649469</v>
      </c>
      <c r="L68" s="10">
        <f>RANK(K68,K65:K74)</f>
        <v>9</v>
      </c>
      <c r="M68" s="12"/>
    </row>
    <row r="69" spans="10:13" x14ac:dyDescent="0.25">
      <c r="J69" s="10" t="s">
        <v>13</v>
      </c>
      <c r="K69" s="10">
        <f t="shared" si="20"/>
        <v>0.68222304290296321</v>
      </c>
      <c r="L69" s="10">
        <f>RANK(K69,K65:K74)</f>
        <v>1</v>
      </c>
    </row>
    <row r="70" spans="10:13" x14ac:dyDescent="0.25">
      <c r="J70" s="10" t="s">
        <v>14</v>
      </c>
      <c r="K70" s="10">
        <f t="shared" si="20"/>
        <v>0.55236757099127232</v>
      </c>
      <c r="L70" s="10">
        <f>RANK(K70,K65:K74)</f>
        <v>5</v>
      </c>
    </row>
    <row r="71" spans="10:13" x14ac:dyDescent="0.25">
      <c r="J71" s="10" t="s">
        <v>15</v>
      </c>
      <c r="K71" s="10">
        <f t="shared" si="20"/>
        <v>0.57572204113495751</v>
      </c>
      <c r="L71" s="10">
        <f>RANK(K71,K65:K74)</f>
        <v>3</v>
      </c>
    </row>
    <row r="72" spans="10:13" x14ac:dyDescent="0.25">
      <c r="J72" s="10" t="s">
        <v>16</v>
      </c>
      <c r="K72" s="10">
        <f t="shared" si="20"/>
        <v>0.42657236598486098</v>
      </c>
      <c r="L72" s="10">
        <f>RANK(K72,K65:K74)</f>
        <v>8</v>
      </c>
    </row>
    <row r="73" spans="10:13" x14ac:dyDescent="0.25">
      <c r="J73" s="10" t="s">
        <v>17</v>
      </c>
      <c r="K73" s="10">
        <f t="shared" si="20"/>
        <v>0.27242242871541844</v>
      </c>
      <c r="L73" s="10">
        <f>RANK(K73,K65:K74)</f>
        <v>10</v>
      </c>
    </row>
    <row r="74" spans="10:13" x14ac:dyDescent="0.25">
      <c r="J74" s="10" t="s">
        <v>18</v>
      </c>
      <c r="K74" s="10">
        <f>N61/(N61+K61)</f>
        <v>0.43839667398152171</v>
      </c>
      <c r="L74" s="10">
        <f>RANK(K74,K65:K74)</f>
        <v>7</v>
      </c>
    </row>
  </sheetData>
  <mergeCells count="10">
    <mergeCell ref="O29:O30"/>
    <mergeCell ref="P29:P30"/>
    <mergeCell ref="D29:D30"/>
    <mergeCell ref="D40:D41"/>
    <mergeCell ref="E40:N40"/>
    <mergeCell ref="E3:K3"/>
    <mergeCell ref="D3:D4"/>
    <mergeCell ref="D18:D19"/>
    <mergeCell ref="E18:N18"/>
    <mergeCell ref="E29:N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</dc:creator>
  <cp:lastModifiedBy>Octa</cp:lastModifiedBy>
  <dcterms:created xsi:type="dcterms:W3CDTF">2020-05-12T02:18:16Z</dcterms:created>
  <dcterms:modified xsi:type="dcterms:W3CDTF">2020-11-26T15:22:55Z</dcterms:modified>
</cp:coreProperties>
</file>