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811ec86408fc34/Documents/Portfolio/"/>
    </mc:Choice>
  </mc:AlternateContent>
  <xr:revisionPtr revIDLastSave="0" documentId="8_{3872545C-62AD-4C39-BA41-8E614A673C66}" xr6:coauthVersionLast="47" xr6:coauthVersionMax="47" xr10:uidLastSave="{00000000-0000-0000-0000-000000000000}"/>
  <bookViews>
    <workbookView xWindow="-108" yWindow="-108" windowWidth="23256" windowHeight="12576" xr2:uid="{98C54E79-F7D9-4C37-8526-3B9AEF37F761}"/>
  </bookViews>
  <sheets>
    <sheet name="Sheet1" sheetId="1" r:id="rId1"/>
  </sheets>
  <definedNames>
    <definedName name="_xlchart.v1.0" hidden="1">Sheet1!$B$2:$B$15</definedName>
    <definedName name="_xlchart.v1.1" hidden="1">Sheet1!$C$2:$C$15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1" i="1"/>
  <c r="B18" i="1"/>
  <c r="D18" i="1"/>
  <c r="C2" i="1"/>
  <c r="C19" i="1" s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B16" i="1" s="1"/>
  <c r="F15" i="1"/>
  <c r="H10" i="1"/>
  <c r="H9" i="1"/>
  <c r="H6" i="1"/>
  <c r="H5" i="1"/>
  <c r="H4" i="1"/>
  <c r="H2" i="1"/>
  <c r="C18" i="1" l="1"/>
</calcChain>
</file>

<file path=xl/sharedStrings.xml><?xml version="1.0" encoding="utf-8"?>
<sst xmlns="http://schemas.openxmlformats.org/spreadsheetml/2006/main" count="24" uniqueCount="24">
  <si>
    <t>game</t>
  </si>
  <si>
    <t>board size</t>
  </si>
  <si>
    <t>tic tac toe</t>
  </si>
  <si>
    <t>year humans were surpassed/met</t>
  </si>
  <si>
    <t>chess</t>
  </si>
  <si>
    <t>Go</t>
  </si>
  <si>
    <t>Dota 2</t>
  </si>
  <si>
    <t>StarCraft 2</t>
  </si>
  <si>
    <t>shogi</t>
  </si>
  <si>
    <t>average length (moves)</t>
  </si>
  <si>
    <t>branching factor</t>
  </si>
  <si>
    <t>Othello (reversi)</t>
  </si>
  <si>
    <t>connect 4</t>
  </si>
  <si>
    <t>game tree complexity</t>
  </si>
  <si>
    <t>game tree complexity log10</t>
  </si>
  <si>
    <t>log of log of gtc</t>
  </si>
  <si>
    <t xml:space="preserve">Qubic </t>
  </si>
  <si>
    <t>Draughts</t>
  </si>
  <si>
    <t>International Draughts</t>
  </si>
  <si>
    <t>gomoku</t>
  </si>
  <si>
    <t>Arimaa</t>
  </si>
  <si>
    <r>
      <t>y = 2E-24e</t>
    </r>
    <r>
      <rPr>
        <vertAlign val="superscript"/>
        <sz val="11"/>
        <color rgb="FF595959"/>
        <rFont val="Calibri"/>
        <family val="2"/>
        <scheme val="minor"/>
      </rPr>
      <t>0.0276x</t>
    </r>
  </si>
  <si>
    <t>Xianqi</t>
  </si>
  <si>
    <t>real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</si>
</sst>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2"/>
      <color rgb="FF00008B"/>
      <name val="Arial"/>
      <family val="2"/>
    </font>
    <font>
      <sz val="11"/>
      <color rgb="FF595959"/>
      <name val="Calibri"/>
      <family val="2"/>
      <scheme val="minor"/>
    </font>
    <font>
      <vertAlign val="superscript"/>
      <sz val="11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11" fontId="2" fillId="0" borderId="0" xfId="0" applyNumberFormat="1" applyFont="1"/>
    <xf numFmtId="0" fontId="3" fillId="0" borderId="0" xfId="0" applyFont="1" applyAlignment="1">
      <alignment horizontal="center" vertical="center" readingOrder="1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Complexity</a:t>
            </a:r>
            <a:r>
              <a:rPr lang="en-GB" sz="1800" b="1" u="sng" baseline="0"/>
              <a:t> of abstract strategy game vs time taken for machines to surpass humans at the game </a:t>
            </a:r>
            <a:endParaRPr lang="en-GB" sz="1800" b="1" u="sng"/>
          </a:p>
        </c:rich>
      </c:tx>
      <c:layout>
        <c:manualLayout>
          <c:xMode val="edge"/>
          <c:yMode val="edge"/>
          <c:x val="0.11883273164861613"/>
          <c:y val="2.2328548644338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24552960401881355"/>
                  <c:y val="-0.39060785981308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Sheet1!$B$2:$B$15</c:f>
              <c:numCache>
                <c:formatCode>General</c:formatCode>
                <c:ptCount val="14"/>
                <c:pt idx="0">
                  <c:v>1952</c:v>
                </c:pt>
                <c:pt idx="1">
                  <c:v>1980</c:v>
                </c:pt>
                <c:pt idx="2">
                  <c:v>1988.8333</c:v>
                </c:pt>
                <c:pt idx="3">
                  <c:v>1994.6666</c:v>
                </c:pt>
                <c:pt idx="4">
                  <c:v>1997.6666</c:v>
                </c:pt>
                <c:pt idx="5">
                  <c:v>2003.25</c:v>
                </c:pt>
                <c:pt idx="6">
                  <c:v>1994.6666</c:v>
                </c:pt>
                <c:pt idx="7">
                  <c:v>1997.4166</c:v>
                </c:pt>
                <c:pt idx="8">
                  <c:v>2014.3333</c:v>
                </c:pt>
                <c:pt idx="9">
                  <c:v>2006.6659999999999</c:v>
                </c:pt>
                <c:pt idx="10">
                  <c:v>2016.25</c:v>
                </c:pt>
                <c:pt idx="11">
                  <c:v>2015.25</c:v>
                </c:pt>
                <c:pt idx="12">
                  <c:v>2019.3333</c:v>
                </c:pt>
                <c:pt idx="13">
                  <c:v>2019.6666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0.69897000433601886</c:v>
                </c:pt>
                <c:pt idx="1">
                  <c:v>1.5314789170422551</c:v>
                </c:pt>
                <c:pt idx="2">
                  <c:v>1.3222192947339193</c:v>
                </c:pt>
                <c:pt idx="3">
                  <c:v>1.4913616938342726</c:v>
                </c:pt>
                <c:pt idx="4">
                  <c:v>1.7634279935629373</c:v>
                </c:pt>
                <c:pt idx="5">
                  <c:v>1.7323937598229686</c:v>
                </c:pt>
                <c:pt idx="6">
                  <c:v>1.8450980400142569</c:v>
                </c:pt>
                <c:pt idx="7">
                  <c:v>2.0899051114393981</c:v>
                </c:pt>
                <c:pt idx="8">
                  <c:v>2.3541084391474008</c:v>
                </c:pt>
                <c:pt idx="9">
                  <c:v>2.1760912590556813</c:v>
                </c:pt>
                <c:pt idx="10">
                  <c:v>2.5563025007672873</c:v>
                </c:pt>
                <c:pt idx="11">
                  <c:v>2.6042260530844699</c:v>
                </c:pt>
                <c:pt idx="12">
                  <c:v>6.3856062735983121</c:v>
                </c:pt>
                <c:pt idx="13">
                  <c:v>7.1537044328383477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B-4FAE-8E87-A8FBAC87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36224"/>
        <c:axId val="1522832896"/>
      </c:scatterChart>
      <c:valAx>
        <c:axId val="15228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Year machines surpassed humans at game</a:t>
                </a:r>
              </a:p>
            </c:rich>
          </c:tx>
          <c:layout>
            <c:manualLayout>
              <c:xMode val="edge"/>
              <c:yMode val="edge"/>
              <c:x val="0.189981080884745"/>
              <c:y val="0.90438583932989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2896"/>
        <c:crosses val="autoZero"/>
        <c:crossBetween val="midCat"/>
      </c:valAx>
      <c:valAx>
        <c:axId val="15228328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Game Tree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Complexity</a:t>
            </a:r>
            <a:r>
              <a:rPr lang="en-GB" sz="1800" b="1" u="sng" baseline="0"/>
              <a:t> of abstract strategy game vs time taken for machines to surpass humans at the game </a:t>
            </a:r>
            <a:endParaRPr lang="en-GB" sz="1800" b="1" u="sng"/>
          </a:p>
        </c:rich>
      </c:tx>
      <c:layout>
        <c:manualLayout>
          <c:xMode val="edge"/>
          <c:yMode val="edge"/>
          <c:x val="0.13629726095331809"/>
          <c:y val="2.8509409109839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289593736773274E-2"/>
                  <c:y val="-0.376064346171376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2E-24e</a:t>
                    </a:r>
                    <a:r>
                      <a:rPr lang="en-US" sz="2800" baseline="30000"/>
                      <a:t>0.0276x</a:t>
                    </a:r>
                    <a:endParaRPr lang="en-US" sz="4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Sheet1!$B$2:$B$15</c:f>
              <c:numCache>
                <c:formatCode>General</c:formatCode>
                <c:ptCount val="14"/>
                <c:pt idx="0">
                  <c:v>1952</c:v>
                </c:pt>
                <c:pt idx="1">
                  <c:v>1980</c:v>
                </c:pt>
                <c:pt idx="2">
                  <c:v>1988.8333</c:v>
                </c:pt>
                <c:pt idx="3">
                  <c:v>1994.6666</c:v>
                </c:pt>
                <c:pt idx="4">
                  <c:v>1997.6666</c:v>
                </c:pt>
                <c:pt idx="5">
                  <c:v>2003.25</c:v>
                </c:pt>
                <c:pt idx="6">
                  <c:v>1994.6666</c:v>
                </c:pt>
                <c:pt idx="7">
                  <c:v>1997.4166</c:v>
                </c:pt>
                <c:pt idx="8">
                  <c:v>2014.3333</c:v>
                </c:pt>
                <c:pt idx="9">
                  <c:v>2006.6659999999999</c:v>
                </c:pt>
                <c:pt idx="10">
                  <c:v>2016.25</c:v>
                </c:pt>
                <c:pt idx="11">
                  <c:v>2015.25</c:v>
                </c:pt>
                <c:pt idx="12">
                  <c:v>2019.3333</c:v>
                </c:pt>
                <c:pt idx="13">
                  <c:v>2019.6666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0.69897000433601886</c:v>
                </c:pt>
                <c:pt idx="1">
                  <c:v>1.5314789170422551</c:v>
                </c:pt>
                <c:pt idx="2">
                  <c:v>1.3222192947339193</c:v>
                </c:pt>
                <c:pt idx="3">
                  <c:v>1.4913616938342726</c:v>
                </c:pt>
                <c:pt idx="4">
                  <c:v>1.7634279935629373</c:v>
                </c:pt>
                <c:pt idx="5">
                  <c:v>1.7323937598229686</c:v>
                </c:pt>
                <c:pt idx="6">
                  <c:v>1.8450980400142569</c:v>
                </c:pt>
                <c:pt idx="7">
                  <c:v>2.0899051114393981</c:v>
                </c:pt>
                <c:pt idx="8">
                  <c:v>2.3541084391474008</c:v>
                </c:pt>
                <c:pt idx="9">
                  <c:v>2.1760912590556813</c:v>
                </c:pt>
                <c:pt idx="10">
                  <c:v>2.5563025007672873</c:v>
                </c:pt>
                <c:pt idx="11">
                  <c:v>2.6042260530844699</c:v>
                </c:pt>
                <c:pt idx="12">
                  <c:v>6.3856062735983121</c:v>
                </c:pt>
                <c:pt idx="13">
                  <c:v>7.1537044328383477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C-44D0-AF22-EF43B8E0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36224"/>
        <c:axId val="1522832896"/>
      </c:scatterChart>
      <c:valAx>
        <c:axId val="15228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Year machines surpassed humans at game</a:t>
                </a:r>
              </a:p>
            </c:rich>
          </c:tx>
          <c:layout>
            <c:manualLayout>
              <c:xMode val="edge"/>
              <c:yMode val="edge"/>
              <c:x val="0.189981080884745"/>
              <c:y val="0.90438583932989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2896"/>
        <c:crosses val="autoZero"/>
        <c:crossBetween val="midCat"/>
      </c:valAx>
      <c:valAx>
        <c:axId val="15228328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Game Tree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sng" baseline="0">
                <a:effectLst/>
              </a:rPr>
              <a:t>Complexity of abstract strategy game vs time taken for machines to surpass humans at the game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4"/>
            <c:dispRSqr val="1"/>
            <c:dispEq val="1"/>
            <c:trendlineLbl>
              <c:layout>
                <c:manualLayout>
                  <c:x val="-3.8724451896343146E-2"/>
                  <c:y val="0.261077586686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Sheet1!$A$20:$A$32</c:f>
              <c:numCache>
                <c:formatCode>General</c:formatCode>
                <c:ptCount val="13"/>
                <c:pt idx="0">
                  <c:v>0.69897000433601886</c:v>
                </c:pt>
                <c:pt idx="1">
                  <c:v>1.5314789170422551</c:v>
                </c:pt>
                <c:pt idx="2">
                  <c:v>1.3222192947339193</c:v>
                </c:pt>
                <c:pt idx="3">
                  <c:v>1.4913616938342726</c:v>
                </c:pt>
                <c:pt idx="4">
                  <c:v>1.7634279935629373</c:v>
                </c:pt>
                <c:pt idx="5">
                  <c:v>1.7323937598229686</c:v>
                </c:pt>
                <c:pt idx="6">
                  <c:v>1.8450980400142569</c:v>
                </c:pt>
                <c:pt idx="7">
                  <c:v>2.0899051114393981</c:v>
                </c:pt>
                <c:pt idx="8">
                  <c:v>2.3541084391474008</c:v>
                </c:pt>
                <c:pt idx="9">
                  <c:v>2.5563025007672873</c:v>
                </c:pt>
                <c:pt idx="10">
                  <c:v>2.6042260530844699</c:v>
                </c:pt>
                <c:pt idx="11">
                  <c:v>6.3856062735983121</c:v>
                </c:pt>
                <c:pt idx="12">
                  <c:v>7.1537044328383477</c:v>
                </c:pt>
              </c:numCache>
            </c:numRef>
          </c:xVal>
          <c:yVal>
            <c:numRef>
              <c:f>Sheet1!$B$20:$B$32</c:f>
              <c:numCache>
                <c:formatCode>General</c:formatCode>
                <c:ptCount val="13"/>
                <c:pt idx="0">
                  <c:v>1952</c:v>
                </c:pt>
                <c:pt idx="1">
                  <c:v>1980</c:v>
                </c:pt>
                <c:pt idx="2">
                  <c:v>1988.8333</c:v>
                </c:pt>
                <c:pt idx="3">
                  <c:v>1994.6666</c:v>
                </c:pt>
                <c:pt idx="4">
                  <c:v>1997.6666</c:v>
                </c:pt>
                <c:pt idx="5">
                  <c:v>2003.25</c:v>
                </c:pt>
                <c:pt idx="6">
                  <c:v>1994.6666</c:v>
                </c:pt>
                <c:pt idx="7">
                  <c:v>1997.4166</c:v>
                </c:pt>
                <c:pt idx="8">
                  <c:v>2014.3333</c:v>
                </c:pt>
                <c:pt idx="9">
                  <c:v>2016.25</c:v>
                </c:pt>
                <c:pt idx="10">
                  <c:v>2015.25</c:v>
                </c:pt>
                <c:pt idx="11">
                  <c:v>2019.3333</c:v>
                </c:pt>
                <c:pt idx="12">
                  <c:v>2019.6666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9-4872-91A5-85F91457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78751"/>
        <c:axId val="1072299967"/>
      </c:scatterChart>
      <c:valAx>
        <c:axId val="107227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Game Tree Complexity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99967"/>
        <c:crosses val="autoZero"/>
        <c:crossBetween val="midCat"/>
      </c:valAx>
      <c:valAx>
        <c:axId val="10722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Year machines surpassed humans at game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7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Boxplot of data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data points</a:t>
          </a:r>
        </a:p>
      </cx:txPr>
    </cx:title>
    <cx:plotArea>
      <cx:plotAreaRegion>
        <cx:series layoutId="clusteredColumn" uniqueId="{F25B3DEF-3643-4EE2-9472-457CD85AA085}" formatIdx="0">
          <cx:dataId val="0"/>
          <cx:layoutPr>
            <cx:binning intervalClosed="r">
              <cx:binSize val="36"/>
            </cx:binning>
          </cx:layoutPr>
        </cx:series>
        <cx:series layoutId="clusteredColumn" hidden="1" uniqueId="{0D1B5E1B-8F9B-4F84-A516-397E8015E699}" formatIdx="2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1190849</xdr:colOff>
      <xdr:row>40</xdr:row>
      <xdr:rowOff>119567</xdr:rowOff>
    </xdr:from>
    <xdr:to>
      <xdr:col>4</xdr:col>
      <xdr:colOff>238236</xdr:colOff>
      <xdr:row>62</xdr:row>
      <xdr:rowOff>68132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181E8A-C628-4E73-A767-DCE382688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254832</xdr:colOff>
      <xdr:row>15</xdr:row>
      <xdr:rowOff>1780</xdr:rowOff>
    </xdr:from>
    <xdr:to>
      <xdr:col>13</xdr:col>
      <xdr:colOff>421341</xdr:colOff>
      <xdr:row>38</xdr:row>
      <xdr:rowOff>105170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C66D8-358A-4370-9A84-2077A44B9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1113784</xdr:colOff>
      <xdr:row>44</xdr:row>
      <xdr:rowOff>120172</xdr:rowOff>
    </xdr:from>
    <xdr:to>
      <xdr:col>8</xdr:col>
      <xdr:colOff>0</xdr:colOff>
      <xdr:row>59</xdr:row>
      <xdr:rowOff>81019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07B417-AD8F-49E5-85F6-33DF6ACE4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6124" y="8204992"/>
              <a:ext cx="3801116" cy="2704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127748</xdr:colOff>
      <xdr:row>62</xdr:row>
      <xdr:rowOff>116319</xdr:rowOff>
    </xdr:from>
    <xdr:to>
      <xdr:col>13</xdr:col>
      <xdr:colOff>461011</xdr:colOff>
      <xdr:row>83</xdr:row>
      <xdr:rowOff>157893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C0D9B-9972-4C7D-81F3-789758F18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E8EE-EBC4-4852-93CF-6C87B7AE0B2B}">
  <dimension ref="A1:H33"/>
  <sheetViews>
    <sheetView tabSelected="1" zoomScale="85" zoomScaleNormal="85"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28.6640625" bestFit="1" customWidth="1"/>
    <col min="3" max="4" width="28.6640625" customWidth="1"/>
    <col min="5" max="5" width="16.6640625" bestFit="1" customWidth="1"/>
    <col min="6" max="6" width="13.88671875" bestFit="1" customWidth="1"/>
    <col min="7" max="7" width="22.44140625" bestFit="1" customWidth="1"/>
    <col min="8" max="8" width="18.6640625" bestFit="1" customWidth="1"/>
  </cols>
  <sheetData>
    <row r="1" spans="1:8" x14ac:dyDescent="0.3">
      <c r="A1" t="s">
        <v>0</v>
      </c>
      <c r="B1" t="s">
        <v>3</v>
      </c>
      <c r="C1" t="s">
        <v>15</v>
      </c>
      <c r="D1" t="s">
        <v>14</v>
      </c>
      <c r="E1" t="s">
        <v>1</v>
      </c>
      <c r="F1" t="s">
        <v>10</v>
      </c>
      <c r="G1" t="s">
        <v>9</v>
      </c>
      <c r="H1" t="s">
        <v>13</v>
      </c>
    </row>
    <row r="2" spans="1:8" x14ac:dyDescent="0.3">
      <c r="A2" s="5" t="s">
        <v>2</v>
      </c>
      <c r="B2">
        <v>1952</v>
      </c>
      <c r="C2">
        <f>LOG10(D2)</f>
        <v>0.69897000433601886</v>
      </c>
      <c r="D2">
        <v>5</v>
      </c>
      <c r="E2">
        <v>9</v>
      </c>
      <c r="F2">
        <v>4</v>
      </c>
      <c r="G2">
        <v>9</v>
      </c>
      <c r="H2">
        <f>LOG10(POWER(F2,G2))</f>
        <v>5.4185399219516617</v>
      </c>
    </row>
    <row r="3" spans="1:8" x14ac:dyDescent="0.3">
      <c r="A3" s="5" t="s">
        <v>16</v>
      </c>
      <c r="B3">
        <v>1980</v>
      </c>
      <c r="C3">
        <f>LOG10(D3)</f>
        <v>1.5314789170422551</v>
      </c>
      <c r="D3">
        <v>34</v>
      </c>
    </row>
    <row r="4" spans="1:8" x14ac:dyDescent="0.3">
      <c r="A4" s="5" t="s">
        <v>12</v>
      </c>
      <c r="B4">
        <v>1988.8333</v>
      </c>
      <c r="C4">
        <f t="shared" ref="C4:C16" si="0">LOG10(D4)</f>
        <v>1.3222192947339193</v>
      </c>
      <c r="D4">
        <v>21</v>
      </c>
      <c r="E4">
        <v>42</v>
      </c>
      <c r="F4">
        <v>24</v>
      </c>
      <c r="G4">
        <v>36</v>
      </c>
      <c r="H4">
        <f t="shared" ref="H4:H10" si="1">LOG10(POWER(F4,G4))</f>
        <v>49.687604701617815</v>
      </c>
    </row>
    <row r="5" spans="1:8" x14ac:dyDescent="0.3">
      <c r="A5" s="5" t="s">
        <v>17</v>
      </c>
      <c r="B5">
        <v>1994.6666</v>
      </c>
      <c r="C5">
        <f t="shared" si="0"/>
        <v>1.4913616938342726</v>
      </c>
      <c r="D5">
        <v>31</v>
      </c>
      <c r="E5">
        <v>32</v>
      </c>
      <c r="F5">
        <v>2.8</v>
      </c>
      <c r="G5">
        <v>70</v>
      </c>
      <c r="H5">
        <f t="shared" si="1"/>
        <v>31.301062193955342</v>
      </c>
    </row>
    <row r="6" spans="1:8" x14ac:dyDescent="0.3">
      <c r="A6" s="5" t="s">
        <v>11</v>
      </c>
      <c r="B6">
        <v>1997.6666</v>
      </c>
      <c r="C6">
        <f t="shared" si="0"/>
        <v>1.7634279935629373</v>
      </c>
      <c r="D6">
        <v>58</v>
      </c>
      <c r="E6">
        <v>64</v>
      </c>
      <c r="F6">
        <v>10</v>
      </c>
      <c r="G6">
        <v>58</v>
      </c>
      <c r="H6">
        <f t="shared" si="1"/>
        <v>58</v>
      </c>
    </row>
    <row r="7" spans="1:8" x14ac:dyDescent="0.3">
      <c r="A7" s="5" t="s">
        <v>18</v>
      </c>
      <c r="B7">
        <v>2003.25</v>
      </c>
      <c r="C7">
        <f t="shared" si="0"/>
        <v>1.7323937598229686</v>
      </c>
      <c r="D7">
        <v>54</v>
      </c>
    </row>
    <row r="8" spans="1:8" x14ac:dyDescent="0.3">
      <c r="A8" s="5" t="s">
        <v>19</v>
      </c>
      <c r="B8">
        <v>1994.6666</v>
      </c>
      <c r="C8">
        <f t="shared" si="0"/>
        <v>1.8450980400142569</v>
      </c>
      <c r="D8">
        <v>70</v>
      </c>
    </row>
    <row r="9" spans="1:8" x14ac:dyDescent="0.3">
      <c r="A9" s="5" t="s">
        <v>4</v>
      </c>
      <c r="B9">
        <v>1997.4166</v>
      </c>
      <c r="C9">
        <f t="shared" si="0"/>
        <v>2.0899051114393981</v>
      </c>
      <c r="D9">
        <v>123</v>
      </c>
      <c r="E9">
        <v>64</v>
      </c>
      <c r="F9">
        <v>35</v>
      </c>
      <c r="G9">
        <v>80</v>
      </c>
      <c r="H9">
        <f t="shared" si="1"/>
        <v>123.52544354802205</v>
      </c>
    </row>
    <row r="10" spans="1:8" x14ac:dyDescent="0.3">
      <c r="A10" s="5" t="s">
        <v>8</v>
      </c>
      <c r="B10">
        <v>2014.3333</v>
      </c>
      <c r="C10">
        <f t="shared" si="0"/>
        <v>2.3541084391474008</v>
      </c>
      <c r="D10">
        <v>226</v>
      </c>
      <c r="E10">
        <v>81</v>
      </c>
      <c r="F10">
        <v>92</v>
      </c>
      <c r="G10">
        <v>115</v>
      </c>
      <c r="H10">
        <f t="shared" si="1"/>
        <v>225.83560014473886</v>
      </c>
    </row>
    <row r="11" spans="1:8" x14ac:dyDescent="0.3">
      <c r="A11" s="5" t="s">
        <v>22</v>
      </c>
      <c r="B11">
        <v>2006.6659999999999</v>
      </c>
      <c r="C11">
        <f t="shared" si="0"/>
        <v>2.1760912590556813</v>
      </c>
      <c r="D11">
        <v>150</v>
      </c>
    </row>
    <row r="12" spans="1:8" x14ac:dyDescent="0.3">
      <c r="A12" s="5" t="s">
        <v>5</v>
      </c>
      <c r="B12">
        <v>2016.25</v>
      </c>
      <c r="C12">
        <f t="shared" si="0"/>
        <v>2.5563025007672873</v>
      </c>
      <c r="D12">
        <v>360</v>
      </c>
      <c r="E12">
        <v>361</v>
      </c>
      <c r="F12">
        <v>250</v>
      </c>
      <c r="G12">
        <v>150</v>
      </c>
    </row>
    <row r="13" spans="1:8" x14ac:dyDescent="0.3">
      <c r="A13" s="5" t="s">
        <v>20</v>
      </c>
      <c r="B13">
        <v>2015.25</v>
      </c>
      <c r="C13">
        <f t="shared" si="0"/>
        <v>2.6042260530844699</v>
      </c>
      <c r="D13">
        <v>402</v>
      </c>
    </row>
    <row r="14" spans="1:8" x14ac:dyDescent="0.3">
      <c r="A14" s="5" t="s">
        <v>6</v>
      </c>
      <c r="B14">
        <v>2019.3333</v>
      </c>
      <c r="C14">
        <f t="shared" si="0"/>
        <v>6.3856062735983121</v>
      </c>
      <c r="D14" s="2">
        <v>2430000</v>
      </c>
      <c r="E14" s="1">
        <v>20000</v>
      </c>
      <c r="F14">
        <v>1000</v>
      </c>
      <c r="G14">
        <v>20000</v>
      </c>
    </row>
    <row r="15" spans="1:8" ht="15.6" x14ac:dyDescent="0.3">
      <c r="A15" s="5" t="s">
        <v>7</v>
      </c>
      <c r="B15">
        <v>2019.6666</v>
      </c>
      <c r="C15">
        <f t="shared" si="0"/>
        <v>7.1537044328383477</v>
      </c>
      <c r="D15" s="2">
        <v>14246377</v>
      </c>
      <c r="F15">
        <f>POWER(10,26)</f>
        <v>1E+26</v>
      </c>
      <c r="G15">
        <v>2640</v>
      </c>
      <c r="H15" s="3"/>
    </row>
    <row r="16" spans="1:8" x14ac:dyDescent="0.3">
      <c r="A16" t="s">
        <v>23</v>
      </c>
      <c r="B16">
        <f>26.395*LN(C16)+1979.6</f>
        <v>2037.6244455878502</v>
      </c>
      <c r="C16">
        <f t="shared" si="0"/>
        <v>9.0097922458364241</v>
      </c>
      <c r="D16" s="2">
        <v>1022803595</v>
      </c>
    </row>
    <row r="17" spans="1:4" x14ac:dyDescent="0.3">
      <c r="D17" s="2"/>
    </row>
    <row r="18" spans="1:4" ht="16.2" x14ac:dyDescent="0.3">
      <c r="A18" s="4" t="s">
        <v>21</v>
      </c>
      <c r="B18" s="6">
        <f>AVERAGE(B2:B15)</f>
        <v>1999.9999214285715</v>
      </c>
      <c r="C18">
        <f>AVERAGE(C2:C15)</f>
        <v>2.5503495552341096</v>
      </c>
      <c r="D18">
        <f>AVERAGE(D2:D15)</f>
        <v>1191279.357142857</v>
      </c>
    </row>
    <row r="19" spans="1:4" x14ac:dyDescent="0.3">
      <c r="A19" s="4"/>
      <c r="B19">
        <f>STDEV(B2:B15)</f>
        <v>18.429329468130145</v>
      </c>
      <c r="C19">
        <f>STDEV(C2:C15)</f>
        <v>1.8641297628696814</v>
      </c>
    </row>
    <row r="20" spans="1:4" x14ac:dyDescent="0.3">
      <c r="A20">
        <v>0.69897000433601886</v>
      </c>
      <c r="B20">
        <v>1952</v>
      </c>
    </row>
    <row r="21" spans="1:4" x14ac:dyDescent="0.3">
      <c r="A21">
        <v>1.5314789170422551</v>
      </c>
      <c r="B21">
        <v>1980</v>
      </c>
    </row>
    <row r="22" spans="1:4" x14ac:dyDescent="0.3">
      <c r="A22">
        <v>1.3222192947339193</v>
      </c>
      <c r="B22">
        <v>1988.8333</v>
      </c>
    </row>
    <row r="23" spans="1:4" x14ac:dyDescent="0.3">
      <c r="A23">
        <v>1.4913616938342726</v>
      </c>
      <c r="B23">
        <v>1994.6666</v>
      </c>
    </row>
    <row r="24" spans="1:4" x14ac:dyDescent="0.3">
      <c r="A24">
        <v>1.7634279935629373</v>
      </c>
      <c r="B24">
        <v>1997.6666</v>
      </c>
    </row>
    <row r="25" spans="1:4" x14ac:dyDescent="0.3">
      <c r="A25">
        <v>1.7323937598229686</v>
      </c>
      <c r="B25">
        <v>2003.25</v>
      </c>
    </row>
    <row r="26" spans="1:4" x14ac:dyDescent="0.3">
      <c r="A26">
        <v>1.8450980400142569</v>
      </c>
      <c r="B26">
        <v>1994.6666</v>
      </c>
    </row>
    <row r="27" spans="1:4" x14ac:dyDescent="0.3">
      <c r="A27">
        <v>2.0899051114393981</v>
      </c>
      <c r="B27">
        <v>1997.4166</v>
      </c>
    </row>
    <row r="28" spans="1:4" x14ac:dyDescent="0.3">
      <c r="A28">
        <v>2.3541084391474008</v>
      </c>
      <c r="B28">
        <v>2014.3333</v>
      </c>
    </row>
    <row r="29" spans="1:4" x14ac:dyDescent="0.3">
      <c r="A29">
        <v>2.5563025007672873</v>
      </c>
      <c r="B29">
        <v>2016.25</v>
      </c>
    </row>
    <row r="30" spans="1:4" x14ac:dyDescent="0.3">
      <c r="A30">
        <v>2.6042260530844699</v>
      </c>
      <c r="B30">
        <v>2015.25</v>
      </c>
    </row>
    <row r="31" spans="1:4" x14ac:dyDescent="0.3">
      <c r="A31">
        <v>6.3856062735983121</v>
      </c>
      <c r="B31">
        <v>2019.3333</v>
      </c>
    </row>
    <row r="32" spans="1:4" x14ac:dyDescent="0.3">
      <c r="A32">
        <v>7.1537044328383477</v>
      </c>
      <c r="B32">
        <v>2019.6666</v>
      </c>
    </row>
    <row r="33" spans="1:2" x14ac:dyDescent="0.3">
      <c r="A33">
        <v>9.0097922458364241</v>
      </c>
      <c r="B33">
        <v>2037.6244455878502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b 6 Y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m b 6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+ m F I o i k e 4 D g A A A B E A A A A T A B w A R m 9 y b X V s Y X M v U 2 V j d G l v b j E u b S C i G A A o o B Q A A A A A A A A A A A A A A A A A A A A A A A A A A A A r T k 0 u y c z P U w i G 0 I b W A F B L A Q I t A B Q A A g A I A J m + m F K U l I O x p A A A A P U A A A A S A A A A A A A A A A A A A A A A A A A A A A B D b 2 5 m a W c v U G F j a 2 F n Z S 5 4 b W x Q S w E C L Q A U A A I A C A C Z v p h S D 8 r p q 6 Q A A A D p A A A A E w A A A A A A A A A A A A A A A A D w A A A A W 0 N v b n R l b n R f V H l w Z X N d L n h t b F B L A Q I t A B Q A A g A I A J m + m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O F n H J f Z u S 5 r u N R U Q c r 1 5 A A A A A A I A A A A A A B B m A A A A A Q A A I A A A A P k K t v r W R o r d g S d X e y n g 9 u P v A K Z 8 D 9 Q / c R T 2 X M l 3 b H Q Q A A A A A A 6 A A A A A A g A A I A A A A N H a X h M i T W G 6 B V e B t w I f j R d W B / i 1 l F v x J 3 N Y V X t M u D p B U A A A A C i R 1 v l c j j Q D F 2 x Q M S n 1 l i K h M Y k y W Q c y j l j Q y B Y m / p 8 Q 1 E l P 2 l 8 4 i s i h B N c h p A l p R 7 P a x O q y A k 4 n Y C X U 6 d 4 Y y y F B 0 P R b 8 O m T A 6 J 6 M v I d D 2 O a Q A A A A L + N Y e e P u g 2 w Y r A 1 6 N r a x q z H Q c V p Z 5 N + L 6 + A Q 6 L F b v 1 l Q z p H G s l r U d J A h r + 1 B G Y j C E Y b 8 4 Z s I 8 I D E 6 Z 7 w 6 2 u F p w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320D28F4ADD546A0EF88DD2B0333B3" ma:contentTypeVersion="8" ma:contentTypeDescription="Create a new document." ma:contentTypeScope="" ma:versionID="8f854d11dbe4678a7aca8dba39ebfdac">
  <xsd:schema xmlns:xsd="http://www.w3.org/2001/XMLSchema" xmlns:xs="http://www.w3.org/2001/XMLSchema" xmlns:p="http://schemas.microsoft.com/office/2006/metadata/properties" xmlns:ns3="2827a15f-a7c2-423b-b2d6-0a02eb2a8067" targetNamespace="http://schemas.microsoft.com/office/2006/metadata/properties" ma:root="true" ma:fieldsID="35daa3109ee548bbd5d4fbaec241aeb9" ns3:_="">
    <xsd:import namespace="2827a15f-a7c2-423b-b2d6-0a02eb2a80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7a15f-a7c2-423b-b2d6-0a02eb2a80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C30CB7-09E2-4BCC-956F-A29595918F6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58F522A-44B4-4BA8-973D-7D5FFE04D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7a15f-a7c2-423b-b2d6-0a02eb2a80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DE4AA1-5E38-4F3D-B265-54B526F0D03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0EE7680-CD48-4988-905E-90300CD4E271}">
  <ds:schemaRefs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2827a15f-a7c2-423b-b2d6-0a02eb2a80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</dc:creator>
  <cp:lastModifiedBy>Ilube, Christian</cp:lastModifiedBy>
  <dcterms:created xsi:type="dcterms:W3CDTF">2021-03-10T23:30:51Z</dcterms:created>
  <dcterms:modified xsi:type="dcterms:W3CDTF">2024-10-15T22:12:44Z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0x010100E0320D28F4ADD546A0EF88DD2B0333B3</vt:lpwstr>
  </property>
</Properties>
</file>