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<sst xmlns="http://schemas.openxmlformats.org/spreadsheetml/2006/main" count="51" uniqueCount="51">
  <si>
    <t xml:space="preserve">№ квартиры</t>
  </si>
  <si>
    <t xml:space="preserve">Фамилия квартиросъемщика</t>
  </si>
  <si>
    <t xml:space="preserve">Площадь, кв.м</t>
  </si>
  <si>
    <t xml:space="preserve">Тариф, руб/кв.м</t>
  </si>
  <si>
    <t xml:space="preserve">Сумма, руб</t>
  </si>
  <si>
    <t xml:space="preserve">Срок оплаты</t>
  </si>
  <si>
    <t xml:space="preserve">Дата оплаты</t>
  </si>
  <si>
    <t xml:space="preserve">Просрочка, дней</t>
  </si>
  <si>
    <t xml:space="preserve">Пени за 1 день</t>
  </si>
  <si>
    <t xml:space="preserve">Штраф, руб</t>
  </si>
  <si>
    <t xml:space="preserve">Итого, руб</t>
  </si>
  <si>
    <t xml:space="preserve">Амнова</t>
  </si>
  <si>
    <t xml:space="preserve">Байрамшин</t>
  </si>
  <si>
    <t xml:space="preserve">Башкирова</t>
  </si>
  <si>
    <t xml:space="preserve">Гагаркин</t>
  </si>
  <si>
    <t xml:space="preserve">Гайнуллина</t>
  </si>
  <si>
    <t xml:space="preserve">Галиаскаров</t>
  </si>
  <si>
    <t xml:space="preserve">Гареева</t>
  </si>
  <si>
    <t xml:space="preserve">Дуболазов</t>
  </si>
  <si>
    <t xml:space="preserve">Лучин</t>
  </si>
  <si>
    <t xml:space="preserve">Матижева</t>
  </si>
  <si>
    <t xml:space="preserve">Мифтахов</t>
  </si>
  <si>
    <t xml:space="preserve">Нугъманов</t>
  </si>
  <si>
    <t xml:space="preserve">Проскура</t>
  </si>
  <si>
    <t xml:space="preserve">Рафиков</t>
  </si>
  <si>
    <t xml:space="preserve">Рахматулов</t>
  </si>
  <si>
    <t xml:space="preserve">Смирнова</t>
  </si>
  <si>
    <t xml:space="preserve">Соловьев</t>
  </si>
  <si>
    <t xml:space="preserve">Спирина</t>
  </si>
  <si>
    <t xml:space="preserve">Хайруллин</t>
  </si>
  <si>
    <t xml:space="preserve">Харисов</t>
  </si>
  <si>
    <t xml:space="preserve">Куропаткин 1</t>
  </si>
  <si>
    <t xml:space="preserve">Куропаткин 2</t>
  </si>
  <si>
    <t xml:space="preserve">Куропаткин 3</t>
  </si>
  <si>
    <t xml:space="preserve">Куропаткин 4</t>
  </si>
  <si>
    <t xml:space="preserve">Куропаткин 5</t>
  </si>
  <si>
    <t xml:space="preserve">Куропаткин 6</t>
  </si>
  <si>
    <t xml:space="preserve">Куропаткин 7</t>
  </si>
  <si>
    <t xml:space="preserve">Куропаткин 8</t>
  </si>
  <si>
    <t xml:space="preserve">Куропаткин 9</t>
  </si>
  <si>
    <t xml:space="preserve">Куропаткин 10</t>
  </si>
  <si>
    <t xml:space="preserve">Куропаткин 11</t>
  </si>
  <si>
    <t xml:space="preserve">Куропаткин 12</t>
  </si>
  <si>
    <t xml:space="preserve">Куропаткин 13</t>
  </si>
  <si>
    <t xml:space="preserve">Куропаткин 14</t>
  </si>
  <si>
    <t xml:space="preserve">Куропаткин 15</t>
  </si>
  <si>
    <t xml:space="preserve">Куропаткин 16</t>
  </si>
  <si>
    <t xml:space="preserve">Общая сумма графы “Итого” , руб</t>
  </si>
  <si>
    <t xml:space="preserve">Средняя площадь, кв.м</t>
  </si>
  <si>
    <t xml:space="preserve">Максимальный срок просрочки, дней</t>
  </si>
  <si>
    <t xml:space="preserve">Максимальная сумма к оплате, руб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</si>
</sst>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&quot;   &quot;;\-#,##0&quot;   &quot;"/>
    <numFmt numFmtId="167" formatCode="\ * #,##0&quot;    &quot;;\-* #,##0&quot;    &quot;;\ * &quot;-    &quot;;\ @\ "/>
  </numFmts>
  <fonts count="6">
    <font>
      <sz val="11"/>
      <color rgb="FF000000"/>
      <name val="Calibri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2C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140625" defaultRowHeight="13.8" zeroHeight="false" outlineLevelRow="0" outlineLevelCol="0"/>
  <cols>
    <col collapsed="false" customWidth="false" hidden="false" outlineLevel="0" max="1" min="1" style="1" width="9.19"/>
    <col collapsed="false" customWidth="true" hidden="false" outlineLevel="0" max="2" min="2" style="1" width="12"/>
    <col collapsed="false" customWidth="true" hidden="false" outlineLevel="0" max="3" min="3" style="1" width="9.41"/>
    <col collapsed="false" customWidth="false" hidden="false" outlineLevel="0" max="5" min="4" style="1" width="9.19"/>
    <col collapsed="false" customWidth="true" hidden="false" outlineLevel="0" max="7" min="6" style="1" width="10.16"/>
    <col collapsed="false" customWidth="false" hidden="false" outlineLevel="0" max="16384" min="8" style="1" width="9.19"/>
  </cols>
  <sheetData>
    <row r="1" customFormat="false" ht="15" hidden="false" customHeight="false" outlineLevel="0" collapsed="false">
      <c r="A1" s="2" t="n">
        <v>23</v>
      </c>
      <c r="B1" s="2"/>
    </row>
    <row r="2" customFormat="false" ht="15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2" t="s">
        <v>9</v>
      </c>
      <c r="K2" s="2" t="s">
        <v>10</v>
      </c>
      <c r="L2" s="4"/>
    </row>
    <row r="3" customFormat="false" ht="15" hidden="false" customHeight="false" outlineLevel="0" collapsed="false">
      <c r="A3" s="2" t="n">
        <v>1</v>
      </c>
      <c r="B3" s="2" t="s">
        <v>11</v>
      </c>
      <c r="C3" s="1" t="n">
        <v>70</v>
      </c>
      <c r="D3" s="1" t="n">
        <f aca="false">1.1*$A$1</f>
        <v>25.3</v>
      </c>
      <c r="E3" s="1" t="n">
        <f aca="false">C3*D3</f>
        <v>1771</v>
      </c>
      <c r="F3" s="5" t="n">
        <v>44813</v>
      </c>
      <c r="G3" s="5" t="n">
        <v>44805</v>
      </c>
      <c r="H3" s="1" t="n">
        <f aca="false">IF(G3&lt;F3,0,(G3-F3))</f>
        <v>0</v>
      </c>
      <c r="I3" s="1" t="n">
        <f aca="false">10</f>
        <v>10</v>
      </c>
      <c r="J3" s="1" t="n">
        <f aca="false">H3*I3</f>
        <v>0</v>
      </c>
      <c r="K3" s="1" t="n">
        <f aca="false">E3+J3</f>
        <v>1771</v>
      </c>
      <c r="L3" s="4"/>
    </row>
    <row r="4" customFormat="false" ht="15" hidden="false" customHeight="false" outlineLevel="0" collapsed="false">
      <c r="A4" s="2" t="n">
        <v>2</v>
      </c>
      <c r="B4" s="2" t="s">
        <v>12</v>
      </c>
      <c r="C4" s="1" t="n">
        <f aca="false">C3-0.5</f>
        <v>69.5</v>
      </c>
      <c r="D4" s="1" t="n">
        <f aca="false">1.1*$A$1</f>
        <v>25.3</v>
      </c>
      <c r="E4" s="1" t="n">
        <f aca="false">C4*D4</f>
        <v>1758.35</v>
      </c>
      <c r="F4" s="5" t="n">
        <v>44813</v>
      </c>
      <c r="G4" s="5" t="n">
        <v>44806</v>
      </c>
      <c r="H4" s="1" t="n">
        <f aca="false">IF(G4&lt;F4,0,(G4-F4))</f>
        <v>0</v>
      </c>
      <c r="I4" s="1" t="n">
        <f aca="false">10</f>
        <v>10</v>
      </c>
      <c r="J4" s="1" t="n">
        <f aca="false">H4*I4</f>
        <v>0</v>
      </c>
      <c r="K4" s="1" t="n">
        <f aca="false">E4+J4</f>
        <v>1758.35</v>
      </c>
      <c r="L4" s="4"/>
    </row>
    <row r="5" customFormat="false" ht="15" hidden="false" customHeight="false" outlineLevel="0" collapsed="false">
      <c r="A5" s="2" t="n">
        <v>3</v>
      </c>
      <c r="B5" s="2" t="s">
        <v>13</v>
      </c>
      <c r="C5" s="1" t="n">
        <f aca="false">C4-0.5</f>
        <v>69</v>
      </c>
      <c r="D5" s="1" t="n">
        <f aca="false">1.1*$A$1</f>
        <v>25.3</v>
      </c>
      <c r="E5" s="1" t="n">
        <f aca="false">C5*D5</f>
        <v>1745.7</v>
      </c>
      <c r="F5" s="5" t="n">
        <v>44813</v>
      </c>
      <c r="G5" s="5" t="n">
        <v>44807</v>
      </c>
      <c r="H5" s="1" t="n">
        <f aca="false">IF(G5&lt;F5,0,(G5-F5))</f>
        <v>0</v>
      </c>
      <c r="I5" s="1" t="n">
        <f aca="false">10</f>
        <v>10</v>
      </c>
      <c r="J5" s="1" t="n">
        <f aca="false">H5*I5</f>
        <v>0</v>
      </c>
      <c r="K5" s="1" t="n">
        <f aca="false">E5+J5</f>
        <v>1745.7</v>
      </c>
      <c r="L5" s="4"/>
    </row>
    <row r="6" customFormat="false" ht="15" hidden="false" customHeight="false" outlineLevel="0" collapsed="false">
      <c r="A6" s="2" t="n">
        <v>4</v>
      </c>
      <c r="B6" s="2" t="s">
        <v>14</v>
      </c>
      <c r="C6" s="1" t="n">
        <f aca="false">C5-0.5</f>
        <v>68.5</v>
      </c>
      <c r="D6" s="1" t="n">
        <f aca="false">1.1*$A$1</f>
        <v>25.3</v>
      </c>
      <c r="E6" s="1" t="n">
        <f aca="false">C6*D6</f>
        <v>1733.05</v>
      </c>
      <c r="F6" s="5" t="n">
        <v>44813</v>
      </c>
      <c r="G6" s="5" t="n">
        <v>44808</v>
      </c>
      <c r="H6" s="1" t="n">
        <f aca="false">IF(G6&lt;F6,0,(G6-F6))</f>
        <v>0</v>
      </c>
      <c r="I6" s="1" t="n">
        <f aca="false">10</f>
        <v>10</v>
      </c>
      <c r="J6" s="1" t="n">
        <f aca="false">H6*I6</f>
        <v>0</v>
      </c>
      <c r="K6" s="1" t="n">
        <f aca="false">E6+J6</f>
        <v>1733.05</v>
      </c>
      <c r="L6" s="4"/>
    </row>
    <row r="7" customFormat="false" ht="15" hidden="false" customHeight="false" outlineLevel="0" collapsed="false">
      <c r="A7" s="2" t="n">
        <v>5</v>
      </c>
      <c r="B7" s="2" t="s">
        <v>15</v>
      </c>
      <c r="C7" s="1" t="n">
        <f aca="false">C6-0.5</f>
        <v>68</v>
      </c>
      <c r="D7" s="1" t="n">
        <f aca="false">1.1*$A$1</f>
        <v>25.3</v>
      </c>
      <c r="E7" s="1" t="n">
        <f aca="false">C7*D7</f>
        <v>1720.4</v>
      </c>
      <c r="F7" s="5" t="n">
        <v>44813</v>
      </c>
      <c r="G7" s="5" t="n">
        <v>44809</v>
      </c>
      <c r="H7" s="1" t="n">
        <f aca="false">IF(G7&lt;F7,0,(G7-F7))</f>
        <v>0</v>
      </c>
      <c r="I7" s="1" t="n">
        <f aca="false">10</f>
        <v>10</v>
      </c>
      <c r="J7" s="1" t="n">
        <f aca="false">H7*I7</f>
        <v>0</v>
      </c>
      <c r="K7" s="1" t="n">
        <f aca="false">E7+J7</f>
        <v>1720.4</v>
      </c>
      <c r="L7" s="4"/>
    </row>
    <row r="8" customFormat="false" ht="15" hidden="false" customHeight="false" outlineLevel="0" collapsed="false">
      <c r="A8" s="2" t="n">
        <v>6</v>
      </c>
      <c r="B8" s="2" t="s">
        <v>16</v>
      </c>
      <c r="C8" s="1" t="n">
        <f aca="false">C7-0.5</f>
        <v>67.5</v>
      </c>
      <c r="D8" s="1" t="n">
        <f aca="false">1.1*$A$1</f>
        <v>25.3</v>
      </c>
      <c r="E8" s="1" t="n">
        <f aca="false">C8*D8</f>
        <v>1707.75</v>
      </c>
      <c r="F8" s="5" t="n">
        <v>44813</v>
      </c>
      <c r="G8" s="5" t="n">
        <v>44810</v>
      </c>
      <c r="H8" s="1" t="n">
        <f aca="false">IF(G8&lt;F8,0,(G8-F8))</f>
        <v>0</v>
      </c>
      <c r="I8" s="1" t="n">
        <f aca="false">10</f>
        <v>10</v>
      </c>
      <c r="J8" s="1" t="n">
        <f aca="false">H8*I8</f>
        <v>0</v>
      </c>
      <c r="K8" s="1" t="n">
        <f aca="false">E8+J8</f>
        <v>1707.75</v>
      </c>
      <c r="L8" s="4"/>
    </row>
    <row r="9" customFormat="false" ht="15" hidden="false" customHeight="false" outlineLevel="0" collapsed="false">
      <c r="A9" s="2" t="n">
        <v>7</v>
      </c>
      <c r="B9" s="2" t="s">
        <v>17</v>
      </c>
      <c r="C9" s="1" t="n">
        <f aca="false">C8-0.5</f>
        <v>67</v>
      </c>
      <c r="D9" s="1" t="n">
        <f aca="false">1.1*$A$1</f>
        <v>25.3</v>
      </c>
      <c r="E9" s="1" t="n">
        <f aca="false">C9*D9</f>
        <v>1695.1</v>
      </c>
      <c r="F9" s="5" t="n">
        <v>44813</v>
      </c>
      <c r="G9" s="5" t="n">
        <v>44811</v>
      </c>
      <c r="H9" s="1" t="n">
        <f aca="false">IF(G9&lt;F9,0,(G9-F9))</f>
        <v>0</v>
      </c>
      <c r="I9" s="1" t="n">
        <f aca="false">10</f>
        <v>10</v>
      </c>
      <c r="J9" s="1" t="n">
        <f aca="false">H9*I9</f>
        <v>0</v>
      </c>
      <c r="K9" s="1" t="n">
        <f aca="false">E9+J9</f>
        <v>1695.1</v>
      </c>
      <c r="L9" s="4"/>
    </row>
    <row r="10" customFormat="false" ht="15" hidden="false" customHeight="false" outlineLevel="0" collapsed="false">
      <c r="A10" s="2" t="n">
        <v>8</v>
      </c>
      <c r="B10" s="2" t="s">
        <v>18</v>
      </c>
      <c r="C10" s="1" t="n">
        <f aca="false">C9-0.5</f>
        <v>66.5</v>
      </c>
      <c r="D10" s="1" t="n">
        <f aca="false">1.1*$A$1</f>
        <v>25.3</v>
      </c>
      <c r="E10" s="1" t="n">
        <f aca="false">C10*D10</f>
        <v>1682.45</v>
      </c>
      <c r="F10" s="5" t="n">
        <v>44813</v>
      </c>
      <c r="G10" s="5" t="n">
        <v>44812</v>
      </c>
      <c r="H10" s="1" t="n">
        <f aca="false">IF(G10&lt;F10,0,(G10-F10))</f>
        <v>0</v>
      </c>
      <c r="I10" s="1" t="n">
        <f aca="false">10</f>
        <v>10</v>
      </c>
      <c r="J10" s="1" t="n">
        <f aca="false">H10*I10</f>
        <v>0</v>
      </c>
      <c r="K10" s="1" t="n">
        <f aca="false">E10+J10</f>
        <v>1682.45</v>
      </c>
      <c r="L10" s="4"/>
    </row>
    <row r="11" customFormat="false" ht="15" hidden="false" customHeight="false" outlineLevel="0" collapsed="false">
      <c r="A11" s="2" t="n">
        <v>9</v>
      </c>
      <c r="B11" s="2" t="s">
        <v>19</v>
      </c>
      <c r="C11" s="1" t="n">
        <f aca="false">C10-0.5</f>
        <v>66</v>
      </c>
      <c r="D11" s="1" t="n">
        <f aca="false">1.1*$A$1</f>
        <v>25.3</v>
      </c>
      <c r="E11" s="1" t="n">
        <f aca="false">C11*D11</f>
        <v>1669.8</v>
      </c>
      <c r="F11" s="5" t="n">
        <v>44813</v>
      </c>
      <c r="G11" s="5" t="n">
        <v>44813</v>
      </c>
      <c r="H11" s="1" t="n">
        <f aca="false">IF(G11&lt;F11,0,(G11-F11))</f>
        <v>0</v>
      </c>
      <c r="I11" s="1" t="n">
        <f aca="false">10</f>
        <v>10</v>
      </c>
      <c r="J11" s="1" t="n">
        <f aca="false">H11*I11</f>
        <v>0</v>
      </c>
      <c r="K11" s="1" t="n">
        <f aca="false">E11+J11</f>
        <v>1669.8</v>
      </c>
      <c r="L11" s="4"/>
    </row>
    <row r="12" customFormat="false" ht="15" hidden="false" customHeight="false" outlineLevel="0" collapsed="false">
      <c r="A12" s="2" t="n">
        <v>10</v>
      </c>
      <c r="B12" s="2" t="s">
        <v>20</v>
      </c>
      <c r="C12" s="1" t="n">
        <f aca="false">C11-0.5</f>
        <v>65.5</v>
      </c>
      <c r="D12" s="1" t="n">
        <f aca="false">1.1*$A$1</f>
        <v>25.3</v>
      </c>
      <c r="E12" s="1" t="n">
        <f aca="false">C12*D12</f>
        <v>1657.15</v>
      </c>
      <c r="F12" s="5" t="n">
        <v>44813</v>
      </c>
      <c r="G12" s="5" t="n">
        <v>44814</v>
      </c>
      <c r="H12" s="1" t="n">
        <f aca="false">IF(G12&lt;F12,0,(G12-F12))</f>
        <v>1</v>
      </c>
      <c r="I12" s="1" t="n">
        <f aca="false">10</f>
        <v>10</v>
      </c>
      <c r="J12" s="1" t="n">
        <f aca="false">H12*I12</f>
        <v>10</v>
      </c>
      <c r="K12" s="1" t="n">
        <f aca="false">E12+J12</f>
        <v>1667.15</v>
      </c>
      <c r="L12" s="4"/>
    </row>
    <row r="13" customFormat="false" ht="15" hidden="false" customHeight="false" outlineLevel="0" collapsed="false">
      <c r="A13" s="2" t="n">
        <v>11</v>
      </c>
      <c r="B13" s="2" t="s">
        <v>21</v>
      </c>
      <c r="C13" s="1" t="n">
        <f aca="false">C12-0.5</f>
        <v>65</v>
      </c>
      <c r="D13" s="1" t="n">
        <f aca="false">1.1*$A$1</f>
        <v>25.3</v>
      </c>
      <c r="E13" s="1" t="n">
        <f aca="false">C13*D13</f>
        <v>1644.5</v>
      </c>
      <c r="F13" s="5" t="n">
        <v>44813</v>
      </c>
      <c r="G13" s="5" t="n">
        <v>44815</v>
      </c>
      <c r="H13" s="1" t="n">
        <f aca="false">IF(G13&lt;F13,0,(G13-F13))</f>
        <v>2</v>
      </c>
      <c r="I13" s="1" t="n">
        <f aca="false">10</f>
        <v>10</v>
      </c>
      <c r="J13" s="1" t="n">
        <f aca="false">H13*I13</f>
        <v>20</v>
      </c>
      <c r="K13" s="1" t="n">
        <f aca="false">E13+J13</f>
        <v>1664.5</v>
      </c>
      <c r="L13" s="4"/>
    </row>
    <row r="14" customFormat="false" ht="15" hidden="false" customHeight="false" outlineLevel="0" collapsed="false">
      <c r="A14" s="2" t="n">
        <v>12</v>
      </c>
      <c r="B14" s="2" t="s">
        <v>22</v>
      </c>
      <c r="C14" s="1" t="n">
        <f aca="false">C13-0.5</f>
        <v>64.5</v>
      </c>
      <c r="D14" s="1" t="n">
        <f aca="false">1.1*$A$1</f>
        <v>25.3</v>
      </c>
      <c r="E14" s="1" t="n">
        <f aca="false">C14*D14</f>
        <v>1631.85</v>
      </c>
      <c r="F14" s="5" t="n">
        <v>44813</v>
      </c>
      <c r="G14" s="5" t="n">
        <v>44816</v>
      </c>
      <c r="H14" s="1" t="n">
        <f aca="false">IF(G14&lt;F14,0,(G14-F14))</f>
        <v>3</v>
      </c>
      <c r="I14" s="1" t="n">
        <f aca="false">10</f>
        <v>10</v>
      </c>
      <c r="J14" s="1" t="n">
        <f aca="false">H14*I14</f>
        <v>30</v>
      </c>
      <c r="K14" s="1" t="n">
        <f aca="false">E14+J14</f>
        <v>1661.85</v>
      </c>
      <c r="L14" s="4"/>
    </row>
    <row r="15" customFormat="false" ht="15" hidden="false" customHeight="false" outlineLevel="0" collapsed="false">
      <c r="A15" s="2" t="n">
        <v>13</v>
      </c>
      <c r="B15" s="2" t="s">
        <v>23</v>
      </c>
      <c r="C15" s="1" t="n">
        <f aca="false">C14-0.5</f>
        <v>64</v>
      </c>
      <c r="D15" s="1" t="n">
        <f aca="false">1.1*$A$1</f>
        <v>25.3</v>
      </c>
      <c r="E15" s="1" t="n">
        <f aca="false">C15*D15</f>
        <v>1619.2</v>
      </c>
      <c r="F15" s="5" t="n">
        <v>44813</v>
      </c>
      <c r="G15" s="5" t="n">
        <v>44817</v>
      </c>
      <c r="H15" s="1" t="n">
        <f aca="false">IF(G15&lt;F15,0,(G15-F15))</f>
        <v>4</v>
      </c>
      <c r="I15" s="1" t="n">
        <f aca="false">10</f>
        <v>10</v>
      </c>
      <c r="J15" s="1" t="n">
        <f aca="false">H15*I15</f>
        <v>40</v>
      </c>
      <c r="K15" s="1" t="n">
        <f aca="false">E15+J15</f>
        <v>1659.2</v>
      </c>
      <c r="L15" s="4"/>
    </row>
    <row r="16" customFormat="false" ht="15" hidden="false" customHeight="false" outlineLevel="0" collapsed="false">
      <c r="A16" s="2" t="n">
        <v>14</v>
      </c>
      <c r="B16" s="2" t="s">
        <v>24</v>
      </c>
      <c r="C16" s="1" t="n">
        <f aca="false">C15-0.5</f>
        <v>63.5</v>
      </c>
      <c r="D16" s="1" t="n">
        <f aca="false">1.1*$A$1</f>
        <v>25.3</v>
      </c>
      <c r="E16" s="1" t="n">
        <f aca="false">C16*D16</f>
        <v>1606.55</v>
      </c>
      <c r="F16" s="5" t="n">
        <v>44813</v>
      </c>
      <c r="G16" s="5" t="n">
        <v>44818</v>
      </c>
      <c r="H16" s="1" t="n">
        <f aca="false">IF(G16&lt;F16,0,(G16-F16))</f>
        <v>5</v>
      </c>
      <c r="I16" s="1" t="n">
        <f aca="false">10</f>
        <v>10</v>
      </c>
      <c r="J16" s="1" t="n">
        <f aca="false">H16*I16</f>
        <v>50</v>
      </c>
      <c r="K16" s="1" t="n">
        <f aca="false">E16+J16</f>
        <v>1656.55</v>
      </c>
      <c r="L16" s="4"/>
    </row>
    <row r="17" customFormat="false" ht="15" hidden="false" customHeight="false" outlineLevel="0" collapsed="false">
      <c r="A17" s="2" t="n">
        <v>15</v>
      </c>
      <c r="B17" s="2" t="s">
        <v>25</v>
      </c>
      <c r="C17" s="1" t="n">
        <f aca="false">C16-0.5</f>
        <v>63</v>
      </c>
      <c r="D17" s="1" t="n">
        <f aca="false">1.1*$A$1</f>
        <v>25.3</v>
      </c>
      <c r="E17" s="1" t="n">
        <f aca="false">C17*D17</f>
        <v>1593.9</v>
      </c>
      <c r="F17" s="5" t="n">
        <v>44813</v>
      </c>
      <c r="G17" s="5" t="n">
        <v>44819</v>
      </c>
      <c r="H17" s="1" t="n">
        <f aca="false">IF(G17&lt;F17,0,(G17-F17))</f>
        <v>6</v>
      </c>
      <c r="I17" s="1" t="n">
        <f aca="false">10</f>
        <v>10</v>
      </c>
      <c r="J17" s="1" t="n">
        <f aca="false">H17*I17</f>
        <v>60</v>
      </c>
      <c r="K17" s="1" t="n">
        <f aca="false">E17+J17</f>
        <v>1653.9</v>
      </c>
      <c r="L17" s="4"/>
    </row>
    <row r="18" customFormat="false" ht="15" hidden="false" customHeight="false" outlineLevel="0" collapsed="false">
      <c r="A18" s="2" t="n">
        <v>16</v>
      </c>
      <c r="B18" s="2" t="s">
        <v>26</v>
      </c>
      <c r="C18" s="1" t="n">
        <f aca="false">C17-0.5</f>
        <v>62.5</v>
      </c>
      <c r="D18" s="1" t="n">
        <f aca="false">1.1*$A$1</f>
        <v>25.3</v>
      </c>
      <c r="E18" s="1" t="n">
        <f aca="false">C18*D18</f>
        <v>1581.25</v>
      </c>
      <c r="F18" s="5" t="n">
        <v>44813</v>
      </c>
      <c r="G18" s="5" t="n">
        <v>44820</v>
      </c>
      <c r="H18" s="1" t="n">
        <f aca="false">IF(G18&lt;F18,0,(G18-F18))</f>
        <v>7</v>
      </c>
      <c r="I18" s="1" t="n">
        <f aca="false">10</f>
        <v>10</v>
      </c>
      <c r="J18" s="1" t="n">
        <f aca="false">H18*I18</f>
        <v>70</v>
      </c>
      <c r="K18" s="1" t="n">
        <f aca="false">E18+J18</f>
        <v>1651.25</v>
      </c>
      <c r="L18" s="4"/>
    </row>
    <row r="19" customFormat="false" ht="15" hidden="false" customHeight="false" outlineLevel="0" collapsed="false">
      <c r="A19" s="2" t="n">
        <v>17</v>
      </c>
      <c r="B19" s="2" t="s">
        <v>27</v>
      </c>
      <c r="C19" s="1" t="n">
        <f aca="false">C18-0.5</f>
        <v>62</v>
      </c>
      <c r="D19" s="1" t="n">
        <f aca="false">1.1*$A$1</f>
        <v>25.3</v>
      </c>
      <c r="E19" s="1" t="n">
        <f aca="false">C19*D19</f>
        <v>1568.6</v>
      </c>
      <c r="F19" s="5" t="n">
        <v>44813</v>
      </c>
      <c r="G19" s="5" t="n">
        <v>44821</v>
      </c>
      <c r="H19" s="1" t="n">
        <f aca="false">IF(G19&lt;F19,0,(G19-F19))</f>
        <v>8</v>
      </c>
      <c r="I19" s="1" t="n">
        <f aca="false">10</f>
        <v>10</v>
      </c>
      <c r="J19" s="1" t="n">
        <f aca="false">H19*I19</f>
        <v>80</v>
      </c>
      <c r="K19" s="1" t="n">
        <f aca="false">E19+J19</f>
        <v>1648.6</v>
      </c>
      <c r="L19" s="4"/>
    </row>
    <row r="20" customFormat="false" ht="15" hidden="false" customHeight="false" outlineLevel="0" collapsed="false">
      <c r="A20" s="2" t="n">
        <v>18</v>
      </c>
      <c r="B20" s="2" t="s">
        <v>28</v>
      </c>
      <c r="C20" s="1" t="n">
        <f aca="false">C19-0.5</f>
        <v>61.5</v>
      </c>
      <c r="D20" s="1" t="n">
        <f aca="false">1.1*$A$1</f>
        <v>25.3</v>
      </c>
      <c r="E20" s="1" t="n">
        <f aca="false">C20*D20</f>
        <v>1555.95</v>
      </c>
      <c r="F20" s="5" t="n">
        <v>44813</v>
      </c>
      <c r="G20" s="5" t="n">
        <v>44822</v>
      </c>
      <c r="H20" s="1" t="n">
        <f aca="false">IF(G20&lt;F20,0,(G20-F20))</f>
        <v>9</v>
      </c>
      <c r="I20" s="1" t="n">
        <f aca="false">10</f>
        <v>10</v>
      </c>
      <c r="J20" s="1" t="n">
        <f aca="false">H20*I20</f>
        <v>90</v>
      </c>
      <c r="K20" s="1" t="n">
        <f aca="false">E20+J20</f>
        <v>1645.95</v>
      </c>
      <c r="L20" s="4"/>
    </row>
    <row r="21" customFormat="false" ht="15" hidden="false" customHeight="false" outlineLevel="0" collapsed="false">
      <c r="A21" s="2" t="n">
        <v>19</v>
      </c>
      <c r="B21" s="2" t="s">
        <v>29</v>
      </c>
      <c r="C21" s="1" t="n">
        <f aca="false">C20-0.5</f>
        <v>61</v>
      </c>
      <c r="D21" s="1" t="n">
        <f aca="false">1.1*$A$1</f>
        <v>25.3</v>
      </c>
      <c r="E21" s="1" t="n">
        <f aca="false">C21*D21</f>
        <v>1543.3</v>
      </c>
      <c r="F21" s="5" t="n">
        <v>44813</v>
      </c>
      <c r="G21" s="5" t="n">
        <v>44823</v>
      </c>
      <c r="H21" s="1" t="n">
        <f aca="false">IF(G21&lt;F21,0,(G21-F21))</f>
        <v>10</v>
      </c>
      <c r="I21" s="1" t="n">
        <f aca="false">10</f>
        <v>10</v>
      </c>
      <c r="J21" s="1" t="n">
        <f aca="false">H21*I21</f>
        <v>100</v>
      </c>
      <c r="K21" s="1" t="n">
        <f aca="false">E21+J21</f>
        <v>1643.3</v>
      </c>
      <c r="L21" s="4"/>
    </row>
    <row r="22" customFormat="false" ht="15" hidden="false" customHeight="false" outlineLevel="0" collapsed="false">
      <c r="A22" s="2" t="n">
        <v>20</v>
      </c>
      <c r="B22" s="2" t="s">
        <v>30</v>
      </c>
      <c r="C22" s="1" t="n">
        <f aca="false">C21-0.5</f>
        <v>60.5</v>
      </c>
      <c r="D22" s="1" t="n">
        <f aca="false">1.1*$A$1</f>
        <v>25.3</v>
      </c>
      <c r="E22" s="1" t="n">
        <f aca="false">C22*D22</f>
        <v>1530.65</v>
      </c>
      <c r="F22" s="5" t="n">
        <v>44813</v>
      </c>
      <c r="G22" s="5" t="n">
        <v>44824</v>
      </c>
      <c r="H22" s="1" t="n">
        <f aca="false">IF(G22&lt;F22,0,(G22-F22))</f>
        <v>11</v>
      </c>
      <c r="I22" s="1" t="n">
        <f aca="false">10</f>
        <v>10</v>
      </c>
      <c r="J22" s="1" t="n">
        <f aca="false">H22*I22</f>
        <v>110</v>
      </c>
      <c r="K22" s="1" t="n">
        <f aca="false">E22+J22</f>
        <v>1640.65</v>
      </c>
      <c r="L22" s="4"/>
    </row>
    <row r="23" customFormat="false" ht="15" hidden="false" customHeight="false" outlineLevel="0" collapsed="false">
      <c r="A23" s="2" t="n">
        <v>21</v>
      </c>
      <c r="B23" s="2" t="s">
        <v>31</v>
      </c>
      <c r="C23" s="1" t="n">
        <f aca="false">C22-0.5</f>
        <v>60</v>
      </c>
      <c r="D23" s="1" t="n">
        <f aca="false">1.1*$A$1</f>
        <v>25.3</v>
      </c>
      <c r="E23" s="1" t="n">
        <f aca="false">C23*D23</f>
        <v>1518</v>
      </c>
      <c r="F23" s="5" t="n">
        <v>44813</v>
      </c>
      <c r="G23" s="5" t="n">
        <v>44825</v>
      </c>
      <c r="H23" s="1" t="n">
        <f aca="false">IF(G23&lt;F23,0,(G23-F23))</f>
        <v>12</v>
      </c>
      <c r="I23" s="1" t="n">
        <f aca="false">10</f>
        <v>10</v>
      </c>
      <c r="J23" s="1" t="n">
        <f aca="false">H23*I23</f>
        <v>120</v>
      </c>
      <c r="K23" s="1" t="n">
        <f aca="false">E23+J23</f>
        <v>1638</v>
      </c>
      <c r="L23" s="4"/>
    </row>
    <row r="24" customFormat="false" ht="15" hidden="false" customHeight="false" outlineLevel="0" collapsed="false">
      <c r="A24" s="2" t="n">
        <v>22</v>
      </c>
      <c r="B24" s="2" t="s">
        <v>32</v>
      </c>
      <c r="C24" s="1" t="n">
        <f aca="false">C23-0.5</f>
        <v>59.5</v>
      </c>
      <c r="D24" s="1" t="n">
        <f aca="false">1.1*$A$1</f>
        <v>25.3</v>
      </c>
      <c r="E24" s="1" t="n">
        <f aca="false">C24*D24</f>
        <v>1505.35</v>
      </c>
      <c r="F24" s="5" t="n">
        <v>44813</v>
      </c>
      <c r="G24" s="5" t="n">
        <v>44826</v>
      </c>
      <c r="H24" s="1" t="n">
        <f aca="false">IF(G24&lt;F24,0,(G24-F24))</f>
        <v>13</v>
      </c>
      <c r="I24" s="1" t="n">
        <f aca="false">10</f>
        <v>10</v>
      </c>
      <c r="J24" s="1" t="n">
        <f aca="false">H24*I24</f>
        <v>130</v>
      </c>
      <c r="K24" s="1" t="n">
        <f aca="false">E24+J24</f>
        <v>1635.35</v>
      </c>
      <c r="L24" s="4"/>
    </row>
    <row r="25" customFormat="false" ht="15" hidden="false" customHeight="false" outlineLevel="0" collapsed="false">
      <c r="A25" s="2" t="n">
        <v>23</v>
      </c>
      <c r="B25" s="2" t="s">
        <v>33</v>
      </c>
      <c r="C25" s="1" t="n">
        <f aca="false">C24-0.5</f>
        <v>59</v>
      </c>
      <c r="D25" s="1" t="n">
        <f aca="false">1.1*$A$1</f>
        <v>25.3</v>
      </c>
      <c r="E25" s="1" t="n">
        <f aca="false">C25*D25</f>
        <v>1492.7</v>
      </c>
      <c r="F25" s="5" t="n">
        <v>44813</v>
      </c>
      <c r="G25" s="5" t="n">
        <v>44827</v>
      </c>
      <c r="H25" s="1" t="n">
        <f aca="false">IF(G25&lt;F25,0,(G25-F25))</f>
        <v>14</v>
      </c>
      <c r="I25" s="1" t="n">
        <f aca="false">10</f>
        <v>10</v>
      </c>
      <c r="J25" s="1" t="n">
        <f aca="false">H25*I25</f>
        <v>140</v>
      </c>
      <c r="K25" s="1" t="n">
        <f aca="false">E25+J25</f>
        <v>1632.7</v>
      </c>
      <c r="L25" s="4"/>
    </row>
    <row r="26" customFormat="false" ht="15" hidden="false" customHeight="false" outlineLevel="0" collapsed="false">
      <c r="A26" s="2" t="n">
        <v>24</v>
      </c>
      <c r="B26" s="2" t="s">
        <v>34</v>
      </c>
      <c r="C26" s="1" t="n">
        <f aca="false">C25-0.5</f>
        <v>58.5</v>
      </c>
      <c r="D26" s="1" t="n">
        <f aca="false">1.1*$A$1</f>
        <v>25.3</v>
      </c>
      <c r="E26" s="1" t="n">
        <f aca="false">C26*D26</f>
        <v>1480.05</v>
      </c>
      <c r="F26" s="5" t="n">
        <v>44813</v>
      </c>
      <c r="G26" s="5" t="n">
        <v>44828</v>
      </c>
      <c r="H26" s="1" t="n">
        <f aca="false">IF(G26&lt;F26,0,(G26-F26))</f>
        <v>15</v>
      </c>
      <c r="I26" s="1" t="n">
        <f aca="false">10</f>
        <v>10</v>
      </c>
      <c r="J26" s="1" t="n">
        <f aca="false">H26*I26</f>
        <v>150</v>
      </c>
      <c r="K26" s="1" t="n">
        <f aca="false">E26+J26</f>
        <v>1630.05</v>
      </c>
      <c r="L26" s="4"/>
    </row>
    <row r="27" customFormat="false" ht="15" hidden="false" customHeight="false" outlineLevel="0" collapsed="false">
      <c r="A27" s="2" t="n">
        <v>25</v>
      </c>
      <c r="B27" s="2" t="s">
        <v>35</v>
      </c>
      <c r="C27" s="1" t="n">
        <f aca="false">C26-0.5</f>
        <v>58</v>
      </c>
      <c r="D27" s="1" t="n">
        <f aca="false">1.1*$A$1</f>
        <v>25.3</v>
      </c>
      <c r="E27" s="1" t="n">
        <f aca="false">C27*D27</f>
        <v>1467.4</v>
      </c>
      <c r="F27" s="5" t="n">
        <v>44813</v>
      </c>
      <c r="G27" s="5" t="n">
        <v>44829</v>
      </c>
      <c r="H27" s="1" t="n">
        <f aca="false">IF(G27&lt;F27,0,(G27-F27))</f>
        <v>16</v>
      </c>
      <c r="I27" s="1" t="n">
        <f aca="false">10</f>
        <v>10</v>
      </c>
      <c r="J27" s="1" t="n">
        <f aca="false">H27*I27</f>
        <v>160</v>
      </c>
      <c r="K27" s="1" t="n">
        <f aca="false">E27+J27</f>
        <v>1627.4</v>
      </c>
      <c r="L27" s="4"/>
    </row>
    <row r="28" customFormat="false" ht="15" hidden="false" customHeight="false" outlineLevel="0" collapsed="false">
      <c r="A28" s="2" t="n">
        <v>26</v>
      </c>
      <c r="B28" s="2" t="s">
        <v>36</v>
      </c>
      <c r="C28" s="1" t="n">
        <f aca="false">C27-0.5</f>
        <v>57.5</v>
      </c>
      <c r="D28" s="1" t="n">
        <f aca="false">1.1*$A$1</f>
        <v>25.3</v>
      </c>
      <c r="E28" s="1" t="n">
        <f aca="false">C28*D28</f>
        <v>1454.75</v>
      </c>
      <c r="F28" s="5" t="n">
        <v>44813</v>
      </c>
      <c r="G28" s="5" t="n">
        <v>44830</v>
      </c>
      <c r="H28" s="1" t="n">
        <f aca="false">IF(G28&lt;F28,0,(G28-F28))</f>
        <v>17</v>
      </c>
      <c r="I28" s="1" t="n">
        <f aca="false">10</f>
        <v>10</v>
      </c>
      <c r="J28" s="1" t="n">
        <f aca="false">H28*I28</f>
        <v>170</v>
      </c>
      <c r="K28" s="1" t="n">
        <f aca="false">E28+J28</f>
        <v>1624.75</v>
      </c>
      <c r="L28" s="4"/>
    </row>
    <row r="29" customFormat="false" ht="15" hidden="false" customHeight="false" outlineLevel="0" collapsed="false">
      <c r="A29" s="2" t="n">
        <v>27</v>
      </c>
      <c r="B29" s="2" t="s">
        <v>37</v>
      </c>
      <c r="C29" s="1" t="n">
        <f aca="false">C28-0.5</f>
        <v>57</v>
      </c>
      <c r="D29" s="1" t="n">
        <f aca="false">1.1*$A$1</f>
        <v>25.3</v>
      </c>
      <c r="E29" s="1" t="n">
        <f aca="false">C29*D29</f>
        <v>1442.1</v>
      </c>
      <c r="F29" s="5" t="n">
        <v>44813</v>
      </c>
      <c r="G29" s="5" t="n">
        <v>44831</v>
      </c>
      <c r="H29" s="1" t="n">
        <f aca="false">IF(G29&lt;F29,0,(G29-F29))</f>
        <v>18</v>
      </c>
      <c r="I29" s="1" t="n">
        <f aca="false">10</f>
        <v>10</v>
      </c>
      <c r="J29" s="1" t="n">
        <f aca="false">H29*I29</f>
        <v>180</v>
      </c>
      <c r="K29" s="1" t="n">
        <f aca="false">E29+J29</f>
        <v>1622.1</v>
      </c>
      <c r="L29" s="4"/>
    </row>
    <row r="30" customFormat="false" ht="15" hidden="false" customHeight="false" outlineLevel="0" collapsed="false">
      <c r="A30" s="2" t="n">
        <v>28</v>
      </c>
      <c r="B30" s="2" t="s">
        <v>38</v>
      </c>
      <c r="C30" s="1" t="n">
        <f aca="false">C29-0.5</f>
        <v>56.5</v>
      </c>
      <c r="D30" s="1" t="n">
        <f aca="false">1.1*$A$1</f>
        <v>25.3</v>
      </c>
      <c r="E30" s="1" t="n">
        <f aca="false">C30*D30</f>
        <v>1429.45</v>
      </c>
      <c r="F30" s="5" t="n">
        <v>44813</v>
      </c>
      <c r="G30" s="5" t="n">
        <v>44832</v>
      </c>
      <c r="H30" s="1" t="n">
        <f aca="false">IF(G30&lt;F30,0,(G30-F30))</f>
        <v>19</v>
      </c>
      <c r="I30" s="1" t="n">
        <f aca="false">10</f>
        <v>10</v>
      </c>
      <c r="J30" s="1" t="n">
        <f aca="false">H30*I30</f>
        <v>190</v>
      </c>
      <c r="K30" s="1" t="n">
        <f aca="false">E30+J30</f>
        <v>1619.45</v>
      </c>
      <c r="L30" s="4"/>
    </row>
    <row r="31" customFormat="false" ht="15" hidden="false" customHeight="false" outlineLevel="0" collapsed="false">
      <c r="A31" s="2" t="n">
        <v>29</v>
      </c>
      <c r="B31" s="2" t="s">
        <v>39</v>
      </c>
      <c r="C31" s="1" t="n">
        <f aca="false">C30-0.5</f>
        <v>56</v>
      </c>
      <c r="D31" s="1" t="n">
        <f aca="false">1.1*$A$1</f>
        <v>25.3</v>
      </c>
      <c r="E31" s="1" t="n">
        <f aca="false">C31*D31</f>
        <v>1416.8</v>
      </c>
      <c r="F31" s="5" t="n">
        <v>44813</v>
      </c>
      <c r="G31" s="5" t="n">
        <v>44833</v>
      </c>
      <c r="H31" s="1" t="n">
        <f aca="false">IF(G31&lt;F31,0,(G31-F31))</f>
        <v>20</v>
      </c>
      <c r="I31" s="1" t="n">
        <f aca="false">10</f>
        <v>10</v>
      </c>
      <c r="J31" s="1" t="n">
        <f aca="false">H31*I31</f>
        <v>200</v>
      </c>
      <c r="K31" s="1" t="n">
        <f aca="false">E31+J31</f>
        <v>1616.8</v>
      </c>
      <c r="L31" s="4"/>
    </row>
    <row r="32" customFormat="false" ht="15" hidden="false" customHeight="false" outlineLevel="0" collapsed="false">
      <c r="A32" s="2" t="n">
        <v>30</v>
      </c>
      <c r="B32" s="2" t="s">
        <v>40</v>
      </c>
      <c r="C32" s="1" t="n">
        <f aca="false">C31-0.5</f>
        <v>55.5</v>
      </c>
      <c r="D32" s="1" t="n">
        <f aca="false">1.1*$A$1</f>
        <v>25.3</v>
      </c>
      <c r="E32" s="1" t="n">
        <f aca="false">C32*D32</f>
        <v>1404.15</v>
      </c>
      <c r="F32" s="5" t="n">
        <v>44813</v>
      </c>
      <c r="G32" s="5" t="n">
        <v>44834</v>
      </c>
      <c r="H32" s="1" t="n">
        <f aca="false">IF(G32&lt;F32,0,(G32-F32))</f>
        <v>21</v>
      </c>
      <c r="I32" s="1" t="n">
        <f aca="false">10</f>
        <v>10</v>
      </c>
      <c r="J32" s="1" t="n">
        <f aca="false">H32*I32</f>
        <v>210</v>
      </c>
      <c r="K32" s="1" t="n">
        <f aca="false">E32+J32</f>
        <v>1614.15</v>
      </c>
      <c r="L32" s="4"/>
    </row>
    <row r="33" customFormat="false" ht="15" hidden="false" customHeight="false" outlineLevel="0" collapsed="false">
      <c r="A33" s="2" t="n">
        <v>31</v>
      </c>
      <c r="B33" s="2" t="s">
        <v>41</v>
      </c>
      <c r="C33" s="1" t="n">
        <f aca="false">C32-0.5</f>
        <v>55</v>
      </c>
      <c r="D33" s="1" t="n">
        <f aca="false">1.1*$A$1</f>
        <v>25.3</v>
      </c>
      <c r="E33" s="1" t="n">
        <f aca="false">C33*D33</f>
        <v>1391.5</v>
      </c>
      <c r="F33" s="5" t="n">
        <v>44813</v>
      </c>
      <c r="G33" s="5" t="n">
        <v>44835</v>
      </c>
      <c r="H33" s="1" t="n">
        <f aca="false">IF(G33&lt;F33,0,(G33-F33))</f>
        <v>22</v>
      </c>
      <c r="I33" s="1" t="n">
        <f aca="false">10</f>
        <v>10</v>
      </c>
      <c r="J33" s="1" t="n">
        <f aca="false">H33*I33</f>
        <v>220</v>
      </c>
      <c r="K33" s="1" t="n">
        <f aca="false">E33+J33</f>
        <v>1611.5</v>
      </c>
      <c r="L33" s="4"/>
    </row>
    <row r="34" customFormat="false" ht="15" hidden="false" customHeight="false" outlineLevel="0" collapsed="false">
      <c r="A34" s="2" t="n">
        <v>32</v>
      </c>
      <c r="B34" s="2" t="s">
        <v>42</v>
      </c>
      <c r="C34" s="1" t="n">
        <f aca="false">C33-0.5</f>
        <v>54.5</v>
      </c>
      <c r="D34" s="1" t="n">
        <f aca="false">1.1*$A$1</f>
        <v>25.3</v>
      </c>
      <c r="E34" s="1" t="n">
        <f aca="false">C34*D34</f>
        <v>1378.85</v>
      </c>
      <c r="F34" s="5" t="n">
        <v>44813</v>
      </c>
      <c r="G34" s="5" t="n">
        <v>44836</v>
      </c>
      <c r="H34" s="1" t="n">
        <f aca="false">IF(G34&lt;F34,0,(G34-F34))</f>
        <v>23</v>
      </c>
      <c r="I34" s="1" t="n">
        <f aca="false">10</f>
        <v>10</v>
      </c>
      <c r="J34" s="1" t="n">
        <f aca="false">H34*I34</f>
        <v>230</v>
      </c>
      <c r="K34" s="1" t="n">
        <f aca="false">E34+J34</f>
        <v>1608.85</v>
      </c>
      <c r="L34" s="4"/>
    </row>
    <row r="35" customFormat="false" ht="15" hidden="false" customHeight="false" outlineLevel="0" collapsed="false">
      <c r="A35" s="2" t="n">
        <v>33</v>
      </c>
      <c r="B35" s="2" t="s">
        <v>43</v>
      </c>
      <c r="C35" s="1" t="n">
        <f aca="false">C34-0.5</f>
        <v>54</v>
      </c>
      <c r="D35" s="1" t="n">
        <f aca="false">1.1*$A$1/2</f>
        <v>12.65</v>
      </c>
      <c r="E35" s="1" t="n">
        <f aca="false">C35*D35</f>
        <v>683.1</v>
      </c>
      <c r="F35" s="5" t="n">
        <v>44813</v>
      </c>
      <c r="G35" s="5" t="n">
        <v>44837</v>
      </c>
      <c r="H35" s="1" t="n">
        <f aca="false">IF(G35&lt;F35,0,(G35-F35))</f>
        <v>24</v>
      </c>
      <c r="I35" s="1" t="n">
        <f aca="false">10</f>
        <v>10</v>
      </c>
      <c r="J35" s="1" t="n">
        <f aca="false">H35*I35</f>
        <v>240</v>
      </c>
      <c r="K35" s="1" t="n">
        <f aca="false">E35+J35</f>
        <v>923.1</v>
      </c>
      <c r="L35" s="4"/>
    </row>
    <row r="36" customFormat="false" ht="15" hidden="false" customHeight="false" outlineLevel="0" collapsed="false">
      <c r="A36" s="2" t="n">
        <v>34</v>
      </c>
      <c r="B36" s="2" t="s">
        <v>44</v>
      </c>
      <c r="C36" s="1" t="n">
        <f aca="false">C35-0.5</f>
        <v>53.5</v>
      </c>
      <c r="D36" s="1" t="n">
        <f aca="false">1.1*$A$1/2</f>
        <v>12.65</v>
      </c>
      <c r="E36" s="1" t="n">
        <f aca="false">C36*D36</f>
        <v>676.775</v>
      </c>
      <c r="F36" s="5" t="n">
        <v>44813</v>
      </c>
      <c r="G36" s="5" t="n">
        <v>44838</v>
      </c>
      <c r="H36" s="1" t="n">
        <f aca="false">IF(G36&lt;F36,0,(G36-F36))</f>
        <v>25</v>
      </c>
      <c r="I36" s="1" t="n">
        <f aca="false">10</f>
        <v>10</v>
      </c>
      <c r="J36" s="1" t="n">
        <f aca="false">H36*I36</f>
        <v>250</v>
      </c>
      <c r="K36" s="1" t="n">
        <f aca="false">E36+J36</f>
        <v>926.775</v>
      </c>
      <c r="L36" s="4"/>
    </row>
    <row r="37" customFormat="false" ht="15" hidden="false" customHeight="false" outlineLevel="0" collapsed="false">
      <c r="A37" s="2" t="n">
        <v>35</v>
      </c>
      <c r="B37" s="2" t="s">
        <v>45</v>
      </c>
      <c r="C37" s="1" t="n">
        <f aca="false">C36-0.5</f>
        <v>53</v>
      </c>
      <c r="D37" s="1" t="n">
        <f aca="false">1.1*$A$1/2</f>
        <v>12.65</v>
      </c>
      <c r="E37" s="1" t="n">
        <f aca="false">C37*D37</f>
        <v>670.45</v>
      </c>
      <c r="F37" s="5" t="n">
        <v>44813</v>
      </c>
      <c r="G37" s="5" t="n">
        <v>44839</v>
      </c>
      <c r="H37" s="1" t="n">
        <f aca="false">IF(G37&lt;F37,0,(G37-F37))</f>
        <v>26</v>
      </c>
      <c r="I37" s="1" t="n">
        <f aca="false">10</f>
        <v>10</v>
      </c>
      <c r="J37" s="1" t="n">
        <f aca="false">H37*I37</f>
        <v>260</v>
      </c>
      <c r="K37" s="1" t="n">
        <f aca="false">E37+J37</f>
        <v>930.45</v>
      </c>
      <c r="L37" s="4"/>
    </row>
    <row r="38" customFormat="false" ht="15" hidden="false" customHeight="false" outlineLevel="0" collapsed="false">
      <c r="A38" s="2" t="n">
        <v>36</v>
      </c>
      <c r="B38" s="2" t="s">
        <v>46</v>
      </c>
      <c r="C38" s="1" t="n">
        <f aca="false">C37-0.5</f>
        <v>52.5</v>
      </c>
      <c r="D38" s="1" t="n">
        <f aca="false">1.1*$A$1/2</f>
        <v>12.65</v>
      </c>
      <c r="E38" s="1" t="n">
        <f aca="false">C38*D38</f>
        <v>664.125</v>
      </c>
      <c r="F38" s="5" t="n">
        <v>44813</v>
      </c>
      <c r="G38" s="5" t="n">
        <v>44840</v>
      </c>
      <c r="H38" s="1" t="n">
        <f aca="false">IF(G38&lt;F38,0,(G38-F38))</f>
        <v>27</v>
      </c>
      <c r="I38" s="1" t="n">
        <f aca="false">10</f>
        <v>10</v>
      </c>
      <c r="J38" s="1" t="n">
        <f aca="false">H38*I38</f>
        <v>270</v>
      </c>
      <c r="K38" s="1" t="n">
        <f aca="false">E38+J38</f>
        <v>934.125</v>
      </c>
      <c r="L38" s="4"/>
    </row>
    <row r="40" customFormat="false" ht="13.8" hidden="false" customHeight="false" outlineLevel="0" collapsed="false">
      <c r="B40" s="6" t="s">
        <v>47</v>
      </c>
      <c r="C40" s="7" t="n">
        <f aca="false">SUM(K3:K38)</f>
        <v>56872.05</v>
      </c>
    </row>
    <row r="41" customFormat="false" ht="13.8" hidden="false" customHeight="false" outlineLevel="0" collapsed="false">
      <c r="B41" s="1" t="s">
        <v>48</v>
      </c>
      <c r="C41" s="1" t="n">
        <f aca="false">AVERAGE(C3:C38)</f>
        <v>61.25</v>
      </c>
    </row>
    <row r="42" customFormat="false" ht="13.8" hidden="false" customHeight="false" outlineLevel="0" collapsed="false">
      <c r="B42" s="1" t="s">
        <v>49</v>
      </c>
      <c r="C42" s="1" t="n">
        <f aca="false">MAX(H3:H38)</f>
        <v>27</v>
      </c>
    </row>
    <row r="43" customFormat="false" ht="13.8" hidden="false" customHeight="false" outlineLevel="0" collapsed="false">
      <c r="B43" s="1" t="s">
        <v>50</v>
      </c>
      <c r="C43" s="1" t="n">
        <f aca="false">MAX(K3:K38)</f>
        <v>1771</v>
      </c>
    </row>
  </sheetData>
  <printOptions headings="false" gridLines="false" gridLinesSet="true" horizontalCentered="false" verticalCentered="false"/>
  <pageMargins left="0.7" right="0.7" top="0.75" bottom="0.75" header="0.75" footer="0.75"/>
  <pageSetup paperSize="9" scale="10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>анюта</cp:lastModifiedBy>
  <dcterms:modified xsi:type="dcterms:W3CDTF">2022-12-21T19:12:28Z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