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filterPrivacy="1" defaultThemeVersion="124226"/>
  <xr:revisionPtr revIDLastSave="0" documentId="8_{ECAF84A7-1713-48CA-8CEB-687C01984D49}" xr6:coauthVersionLast="47" xr6:coauthVersionMax="47" xr10:uidLastSave="{00000000-0000-0000-0000-000000000000}"/>
  <bookViews>
    <workbookView xWindow="120" yWindow="105" windowWidth="15120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<sst xmlns="http://schemas.openxmlformats.org/spreadsheetml/2006/main" count="51" uniqueCount="51">
  <si>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</si>
  <si>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</si>
  <si>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</si>
  <si>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</si>
  <si>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</si>
  <si>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</si>
  <si>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</si>
  <si>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</si>
  <si>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</si>
  <si>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</si>
  <si>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</si>
  <si>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 xml:space="preserve">Адельвахаб </t>
  </si>
  <si>
    <t xml:space="preserve">Алтынов </t>
  </si>
  <si>
    <t xml:space="preserve">Альсайед </t>
  </si>
  <si>
    <t xml:space="preserve">Асадуллин </t>
  </si>
  <si>
    <t xml:space="preserve">Афанасьев </t>
  </si>
  <si>
    <t xml:space="preserve">Бикмухаметов </t>
  </si>
  <si>
    <t xml:space="preserve">Боровик </t>
  </si>
  <si>
    <t xml:space="preserve">Галимов </t>
  </si>
  <si>
    <t xml:space="preserve">Гиниатулин </t>
  </si>
  <si>
    <t xml:space="preserve">Гюрбюз </t>
  </si>
  <si>
    <t xml:space="preserve">Елеиссави </t>
  </si>
  <si>
    <t xml:space="preserve">Ирканаев </t>
  </si>
  <si>
    <t xml:space="preserve">Исмаел </t>
  </si>
  <si>
    <t xml:space="preserve">Калоша </t>
  </si>
  <si>
    <t xml:space="preserve">Макаров </t>
  </si>
  <si>
    <t xml:space="preserve">Мухаметгалиев </t>
  </si>
  <si>
    <t xml:space="preserve">Низамова </t>
  </si>
  <si>
    <t xml:space="preserve">Озотюрк </t>
  </si>
  <si>
    <t xml:space="preserve">Санутков </t>
  </si>
  <si>
    <t xml:space="preserve">Сапожников </t>
  </si>
  <si>
    <t xml:space="preserve">Сафиуллина </t>
  </si>
  <si>
    <t xml:space="preserve">Стрижнев </t>
  </si>
  <si>
    <t xml:space="preserve">Сулу </t>
  </si>
  <si>
    <t xml:space="preserve">Угурлуэл </t>
  </si>
  <si>
    <t xml:space="preserve">Фазлиахметов </t>
  </si>
  <si>
    <t xml:space="preserve">Ханов </t>
  </si>
  <si>
    <t xml:space="preserve">Хасаншина </t>
  </si>
  <si>
    <t xml:space="preserve">Хассан </t>
  </si>
  <si>
    <t xml:space="preserve">Шаабан </t>
  </si>
  <si>
    <t xml:space="preserve">Шалаев </t>
  </si>
  <si>
    <t xml:space="preserve">Шарафан 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</si>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</sst>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A2" sqref="A2"/>
    </sheetView>
  </sheetViews>
  <sheetFormatPr defaultRowHeight="15.75"/>
  <cols>
    <col min="1" max="1" width="14.7109375" style="1" customWidth="1"/>
    <col min="2" max="2" width="32.28515625" style="1" customWidth="1"/>
    <col min="3" max="3" width="18.42578125" style="1" customWidth="1"/>
    <col min="4" max="5" width="9.140625" style="1"/>
    <col min="6" max="6" width="13.85546875" style="1" customWidth="1"/>
    <col min="7" max="7" width="14.7109375" style="1" customWidth="1"/>
    <col min="8" max="8" width="12.140625" style="1" customWidth="1"/>
    <col min="9" max="9" width="15.42578125" style="1" customWidth="1"/>
    <col min="10" max="16384" width="9.140625" style="1"/>
  </cols>
  <sheetData>
    <row r="1" spans="1:43">
      <c r="A1" s="1">
        <v>24</v>
      </c>
    </row>
    <row r="2" spans="1:4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2">
        <v>1</v>
      </c>
      <c r="B3" s="1" t="s">
        <v>11</v>
      </c>
      <c r="C3" s="1">
        <v>70</v>
      </c>
      <c r="D3" s="1">
        <f>21*1.1</f>
        <v>23.1</v>
      </c>
      <c r="E3" s="1">
        <f>D3*C3</f>
        <v>1617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>
      <c r="A4" s="2">
        <v>2</v>
      </c>
      <c r="B4" s="1" t="s">
        <v>12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>
      <c r="A5" s="2">
        <v>3</v>
      </c>
      <c r="B5" s="1" t="s">
        <v>13</v>
      </c>
      <c r="C5" s="1">
        <v>69</v>
      </c>
      <c r="D5" s="1">
        <f>23*1.1</f>
        <v>25.3</v>
      </c>
      <c r="E5" s="1">
        <f t="shared" si="0"/>
        <v>1745.7</v>
      </c>
      <c r="F5" s="5">
        <v>44813</v>
      </c>
      <c r="G5" s="5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>
      <c r="A6" s="2">
        <v>4</v>
      </c>
      <c r="B6" s="1" t="s">
        <v>14</v>
      </c>
      <c r="C6" s="1">
        <v>68.5</v>
      </c>
      <c r="D6" s="1">
        <f>24*1.1</f>
        <v>26.400000000000002</v>
      </c>
      <c r="E6" s="1">
        <f t="shared" si="0"/>
        <v>1808.4</v>
      </c>
      <c r="F6" s="5">
        <v>44813</v>
      </c>
      <c r="G6" s="5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>
      <c r="A7" s="2">
        <v>5</v>
      </c>
      <c r="B7" s="1" t="s">
        <v>15</v>
      </c>
      <c r="C7" s="1">
        <v>68</v>
      </c>
      <c r="D7" s="1">
        <f>1.1*25</f>
        <v>27.500000000000004</v>
      </c>
      <c r="E7" s="1">
        <f t="shared" si="0"/>
        <v>1870.0000000000002</v>
      </c>
      <c r="F7" s="5">
        <v>44813</v>
      </c>
      <c r="G7" s="5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>
      <c r="A8" s="2">
        <v>6</v>
      </c>
      <c r="B8" s="1" t="s">
        <v>16</v>
      </c>
      <c r="C8" s="1">
        <v>67.5</v>
      </c>
      <c r="D8" s="1">
        <f>1.1*26</f>
        <v>28.6</v>
      </c>
      <c r="E8" s="1">
        <f t="shared" si="0"/>
        <v>1930.5</v>
      </c>
      <c r="F8" s="5">
        <v>44813</v>
      </c>
      <c r="G8" s="5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>
      <c r="A9" s="2">
        <v>7</v>
      </c>
      <c r="B9" s="1" t="s">
        <v>17</v>
      </c>
      <c r="C9" s="1">
        <v>67</v>
      </c>
      <c r="D9" s="1">
        <f>1.1*27</f>
        <v>29.700000000000003</v>
      </c>
      <c r="E9" s="1">
        <f t="shared" si="0"/>
        <v>1989.9</v>
      </c>
      <c r="F9" s="5">
        <v>44813</v>
      </c>
      <c r="G9" s="5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>
      <c r="A10" s="2">
        <v>8</v>
      </c>
      <c r="B10" s="1" t="s">
        <v>18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>
      <c r="A11" s="2">
        <v>9</v>
      </c>
      <c r="B11" s="1" t="s">
        <v>19</v>
      </c>
      <c r="C11" s="1">
        <v>66</v>
      </c>
      <c r="D11" s="1">
        <f>1.1*29</f>
        <v>31.900000000000002</v>
      </c>
      <c r="E11" s="1">
        <f t="shared" si="0"/>
        <v>2105.4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>
      <c r="A12" s="2">
        <v>10</v>
      </c>
      <c r="B12" s="1" t="s">
        <v>20</v>
      </c>
      <c r="C12" s="1">
        <v>65.5</v>
      </c>
      <c r="D12" s="1">
        <f>1.1*30</f>
        <v>33</v>
      </c>
      <c r="E12" s="1">
        <f t="shared" si="0"/>
        <v>2161.5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>
      <c r="A13" s="2">
        <v>11</v>
      </c>
      <c r="B13" s="1" t="s">
        <v>21</v>
      </c>
      <c r="C13" s="1">
        <v>65</v>
      </c>
      <c r="D13" s="1">
        <f>1.1*31</f>
        <v>34.1</v>
      </c>
      <c r="E13" s="1">
        <f t="shared" si="0"/>
        <v>2216.5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>
      <c r="A14" s="2">
        <v>12</v>
      </c>
      <c r="B14" s="1" t="s">
        <v>22</v>
      </c>
      <c r="C14" s="1">
        <v>64.5</v>
      </c>
      <c r="D14" s="1">
        <f>1.1*32</f>
        <v>35.200000000000003</v>
      </c>
      <c r="E14" s="1">
        <f t="shared" si="0"/>
        <v>2270.4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>
      <c r="A15" s="2">
        <v>13</v>
      </c>
      <c r="B15" s="1" t="s">
        <v>23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>
      <c r="A16" s="2">
        <v>14</v>
      </c>
      <c r="B16" s="1" t="s">
        <v>24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>
      <c r="A17" s="2">
        <v>15</v>
      </c>
      <c r="B17" s="1" t="s">
        <v>25</v>
      </c>
      <c r="C17" s="1">
        <v>63</v>
      </c>
      <c r="D17" s="1">
        <f>1.1*35</f>
        <v>38.5</v>
      </c>
      <c r="E17" s="1">
        <f t="shared" si="0"/>
        <v>2425.5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>
      <c r="A18" s="2">
        <v>16</v>
      </c>
      <c r="B18" s="1" t="s">
        <v>26</v>
      </c>
      <c r="C18" s="1">
        <v>62.5</v>
      </c>
      <c r="D18" s="1">
        <f>1.1*36</f>
        <v>39.6</v>
      </c>
      <c r="E18" s="1">
        <f t="shared" si="0"/>
        <v>2475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>
      <c r="A19" s="2">
        <v>17</v>
      </c>
      <c r="B19" s="1" t="s">
        <v>27</v>
      </c>
      <c r="C19" s="1">
        <v>62</v>
      </c>
      <c r="D19" s="1">
        <f>1.1*37</f>
        <v>40.700000000000003</v>
      </c>
      <c r="E19" s="1">
        <f t="shared" si="0"/>
        <v>2523.4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>
      <c r="A20" s="2">
        <v>18</v>
      </c>
      <c r="B20" s="1" t="s">
        <v>28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>
      <c r="A21" s="2">
        <v>19</v>
      </c>
      <c r="B21" s="1" t="s">
        <v>29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>
      <c r="A22" s="2">
        <v>20</v>
      </c>
      <c r="B22" s="1" t="s">
        <v>30</v>
      </c>
      <c r="C22" s="1">
        <v>60.5</v>
      </c>
      <c r="D22" s="1">
        <f>1.1*40</f>
        <v>44</v>
      </c>
      <c r="E22" s="1">
        <f t="shared" si="0"/>
        <v>2662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>
      <c r="A23" s="2">
        <v>21</v>
      </c>
      <c r="B23" s="1" t="s">
        <v>31</v>
      </c>
      <c r="C23" s="1">
        <v>60</v>
      </c>
      <c r="D23" s="1">
        <f>1.1*41</f>
        <v>45.1</v>
      </c>
      <c r="E23" s="1">
        <f t="shared" si="0"/>
        <v>2706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>
      <c r="A24" s="2">
        <v>22</v>
      </c>
      <c r="B24" s="1" t="s">
        <v>32</v>
      </c>
      <c r="C24" s="1">
        <v>59.5</v>
      </c>
      <c r="D24" s="1">
        <f>1.1*42</f>
        <v>46.2</v>
      </c>
      <c r="E24" s="1">
        <f t="shared" si="0"/>
        <v>2748.9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>
      <c r="A25" s="2">
        <v>23</v>
      </c>
      <c r="B25" s="1" t="s">
        <v>33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>
      <c r="A26" s="2">
        <v>24</v>
      </c>
      <c r="B26" s="1" t="s">
        <v>34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>
      <c r="A27" s="2">
        <v>25</v>
      </c>
      <c r="B27" s="1" t="s">
        <v>35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>
      <c r="A28" s="2">
        <v>26</v>
      </c>
      <c r="B28" s="1" t="s">
        <v>36</v>
      </c>
      <c r="C28" s="1">
        <v>57.5</v>
      </c>
      <c r="D28" s="1">
        <f>1.1*46</f>
        <v>50.6</v>
      </c>
      <c r="E28" s="1">
        <f t="shared" si="0"/>
        <v>2909.5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>
      <c r="A29" s="2">
        <v>27</v>
      </c>
      <c r="B29" s="1" t="s">
        <v>37</v>
      </c>
      <c r="C29" s="1">
        <v>57</v>
      </c>
      <c r="D29" s="1">
        <f>1.1*47</f>
        <v>51.7</v>
      </c>
      <c r="E29" s="1">
        <f t="shared" si="0"/>
        <v>2946.9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>
      <c r="A30" s="2">
        <v>28</v>
      </c>
      <c r="B30" s="1" t="s">
        <v>38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>
      <c r="A31" s="2">
        <v>29</v>
      </c>
      <c r="B31" s="1" t="s">
        <v>39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>
      <c r="A32" s="2">
        <v>30</v>
      </c>
      <c r="B32" s="1" t="s">
        <v>40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>
      <c r="A33" s="2">
        <v>31</v>
      </c>
      <c r="B33" s="1" t="s">
        <v>41</v>
      </c>
      <c r="C33" s="1">
        <v>55</v>
      </c>
      <c r="D33" s="1">
        <f>1.1*51</f>
        <v>56.1</v>
      </c>
      <c r="E33" s="1">
        <f t="shared" si="0"/>
        <v>3085.5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>
      <c r="A34" s="2">
        <v>32</v>
      </c>
      <c r="B34" s="1" t="s">
        <v>42</v>
      </c>
      <c r="C34" s="1">
        <v>54.5</v>
      </c>
      <c r="D34" s="1">
        <f>1.1*52</f>
        <v>57.2</v>
      </c>
      <c r="E34" s="1">
        <f t="shared" si="0"/>
        <v>3117.4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>
      <c r="A35" s="2">
        <v>33</v>
      </c>
      <c r="B35" s="1" t="s">
        <v>43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>
      <c r="A36" s="2">
        <v>34</v>
      </c>
      <c r="B36" s="1" t="s">
        <v>44</v>
      </c>
      <c r="C36" s="1">
        <v>53.5</v>
      </c>
      <c r="D36" s="1">
        <f>1.1*54/2</f>
        <v>29.700000000000003</v>
      </c>
      <c r="E36" s="1">
        <f t="shared" si="0"/>
        <v>1588.95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>
      <c r="A37" s="2">
        <v>35</v>
      </c>
      <c r="B37" s="1" t="s">
        <v>45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>
      <c r="A38" s="2">
        <v>36</v>
      </c>
      <c r="B38" s="1" t="s">
        <v>46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>
      <c r="B40" s="1" t="s">
        <v>47</v>
      </c>
      <c r="C40" s="1">
        <f>SUM(K3:K38)</f>
        <v>88641.7</v>
      </c>
    </row>
    <row r="41" spans="1:11">
      <c r="B41" s="1" t="s">
        <v>48</v>
      </c>
      <c r="C41" s="1">
        <f>SUM(C3:C38)/36</f>
        <v>61.25</v>
      </c>
    </row>
    <row r="42" spans="1:11">
      <c r="B42" s="1" t="s">
        <v>49</v>
      </c>
      <c r="C42" s="1">
        <f>MAX(H3:H38)</f>
        <v>27</v>
      </c>
    </row>
    <row r="43" spans="1:11">
      <c r="B43" s="1" t="s">
        <v>50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2022-10-28T08:57:12Z</dcterms:modified>
  <cp:category/>
  <cp:contentStatus/>
</cp:coreProperties>
</file>