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07630A6E-B337-4099-979E-DCC349BE5B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5" i="1" s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7" i="1"/>
  <c r="D38" i="1" s="1"/>
  <c r="D36" i="1"/>
  <c r="D3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5" i="1"/>
  <c r="D4" i="1"/>
  <c r="D3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<sst xmlns="http://schemas.openxmlformats.org/spreadsheetml/2006/main" count="51" uniqueCount="51">
  <si>
    <t>№квартиры</t>
  </si>
  <si>
    <t>Фамилия квартиросъёмщика</t>
  </si>
  <si>
    <t>Занина</t>
  </si>
  <si>
    <t>Беккер</t>
  </si>
  <si>
    <t>Лексин</t>
  </si>
  <si>
    <t>Вохмянин</t>
  </si>
  <si>
    <t>Макеева</t>
  </si>
  <si>
    <t>Дабеев</t>
  </si>
  <si>
    <t>Балашов</t>
  </si>
  <si>
    <t>Еранов</t>
  </si>
  <si>
    <t>Маслов</t>
  </si>
  <si>
    <t>Махмутов</t>
  </si>
  <si>
    <t>Мунирова</t>
  </si>
  <si>
    <t>Марков</t>
  </si>
  <si>
    <t>Колбасова</t>
  </si>
  <si>
    <t>Салех</t>
  </si>
  <si>
    <t>Фугина</t>
  </si>
  <si>
    <t>Дубков</t>
  </si>
  <si>
    <t>Коковкина</t>
  </si>
  <si>
    <t>Шамилов</t>
  </si>
  <si>
    <t>Чубаров</t>
  </si>
  <si>
    <t>Алимжанов</t>
  </si>
  <si>
    <t>Куропаткин, 1</t>
  </si>
  <si>
    <t>Куропаткин, 2</t>
  </si>
  <si>
    <t>Куропаткин, 3</t>
  </si>
  <si>
    <t>Куропаткин, 4</t>
  </si>
  <si>
    <t>Куропаткин, 5</t>
  </si>
  <si>
    <t>Куропаткин, 6</t>
  </si>
  <si>
    <t>Куропаткин, 7</t>
  </si>
  <si>
    <t>Куропаткин, 8</t>
  </si>
  <si>
    <t>Куропаткин, 9</t>
  </si>
  <si>
    <t>Куропаткин, 10</t>
  </si>
  <si>
    <t>Куропаткин, 11</t>
  </si>
  <si>
    <t>Куропаткин, 12</t>
  </si>
  <si>
    <t>Куропаткин, 13</t>
  </si>
  <si>
    <t>Куропаткин, 14</t>
  </si>
  <si>
    <t>Куропаткин, 15</t>
  </si>
  <si>
    <t>Куропаткин, 16</t>
  </si>
  <si>
    <t>Площадь, кв.м.</t>
  </si>
  <si>
    <t>Тариф, руб.</t>
  </si>
  <si>
    <t>Просрочка, дней</t>
  </si>
  <si>
    <t>Сумма, руб./кв.м.</t>
  </si>
  <si>
    <t>Срок оплаты</t>
  </si>
  <si>
    <t>Дата оплаты</t>
  </si>
  <si>
    <t>Пени</t>
  </si>
  <si>
    <t>Штраф, руб.</t>
  </si>
  <si>
    <t>Итого, руб.</t>
  </si>
  <si>
    <t>Общая сумма графы "Итого", руб</t>
  </si>
  <si>
    <t xml:space="preserve">Средняя площадь 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</si>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</sst>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topLeftCell="B25" zoomScaleNormal="100" workbookViewId="0">
      <selection activeCell="E43" sqref="E43"/>
    </sheetView>
  </sheetViews>
  <sheetFormatPr defaultRowHeight="15.6" x14ac:dyDescent="0.3"/>
  <cols>
    <col min="1" max="1" width="14.5546875" style="1" customWidth="1"/>
    <col min="2" max="2" width="34.77734375" style="1" customWidth="1"/>
    <col min="3" max="3" width="20.88671875" style="1" customWidth="1"/>
    <col min="4" max="4" width="16.6640625" style="1" customWidth="1"/>
    <col min="5" max="5" width="23.5546875" style="1" customWidth="1"/>
    <col min="6" max="6" width="17.33203125" style="1" customWidth="1"/>
    <col min="7" max="7" width="19.44140625" style="1" customWidth="1"/>
    <col min="8" max="8" width="21.5546875" style="1" customWidth="1"/>
    <col min="9" max="9" width="14.88671875" style="1" customWidth="1"/>
    <col min="10" max="10" width="15.77734375" style="1" customWidth="1"/>
    <col min="11" max="11" width="16.6640625" style="1" customWidth="1"/>
    <col min="12" max="16384" width="8.88671875" style="1"/>
  </cols>
  <sheetData>
    <row r="1" spans="1:19" x14ac:dyDescent="0.3">
      <c r="A1" s="1">
        <v>3</v>
      </c>
      <c r="B1" s="7">
        <v>3</v>
      </c>
    </row>
    <row r="2" spans="1:19" s="3" customFormat="1" x14ac:dyDescent="0.3">
      <c r="A2" s="3" t="s">
        <v>0</v>
      </c>
      <c r="B2" s="3" t="s">
        <v>1</v>
      </c>
      <c r="C2" s="3" t="s">
        <v>38</v>
      </c>
      <c r="D2" s="3" t="s">
        <v>39</v>
      </c>
      <c r="E2" s="3" t="s">
        <v>41</v>
      </c>
      <c r="F2" s="3" t="s">
        <v>42</v>
      </c>
      <c r="G2" s="3" t="s">
        <v>43</v>
      </c>
      <c r="H2" s="3" t="s">
        <v>40</v>
      </c>
      <c r="I2" s="3" t="s">
        <v>44</v>
      </c>
      <c r="J2" s="3" t="s">
        <v>45</v>
      </c>
      <c r="K2" s="3" t="s">
        <v>46</v>
      </c>
    </row>
    <row r="3" spans="1:19" x14ac:dyDescent="0.3">
      <c r="A3" s="2">
        <v>1</v>
      </c>
      <c r="B3" s="1" t="s">
        <v>2</v>
      </c>
      <c r="C3" s="6">
        <v>70</v>
      </c>
      <c r="D3" s="7">
        <f>A1 * 1.1</f>
        <v>3.3000000000000003</v>
      </c>
      <c r="E3" s="7">
        <f>D3*C3</f>
        <v>231.00000000000003</v>
      </c>
      <c r="F3" s="9">
        <f>DATE(2022,9,9)</f>
        <v>44813</v>
      </c>
      <c r="G3" s="9">
        <f>DATE(2022,9, 1)</f>
        <v>44805</v>
      </c>
      <c r="H3" s="7">
        <f>IF(G3-F3&gt;0,G3-F3,0)</f>
        <v>0</v>
      </c>
      <c r="I3" s="7">
        <v>10</v>
      </c>
      <c r="J3" s="7">
        <f>I3*H3</f>
        <v>0</v>
      </c>
      <c r="K3" s="7">
        <f>SUM(J3,E3)</f>
        <v>231.00000000000003</v>
      </c>
      <c r="L3" s="7"/>
      <c r="M3" s="7"/>
      <c r="N3" s="7"/>
      <c r="O3" s="7"/>
      <c r="P3" s="7"/>
      <c r="Q3" s="7"/>
      <c r="R3" s="7"/>
      <c r="S3" s="7"/>
    </row>
    <row r="4" spans="1:19" x14ac:dyDescent="0.3">
      <c r="A4" s="2">
        <v>2</v>
      </c>
      <c r="B4" s="1" t="s">
        <v>3</v>
      </c>
      <c r="C4" s="6">
        <f>(C3-0.5)</f>
        <v>69.5</v>
      </c>
      <c r="D4" s="7">
        <f>A1*1.1</f>
        <v>3.3000000000000003</v>
      </c>
      <c r="E4" s="7">
        <f t="shared" ref="E4:E38" si="0">D4*C4</f>
        <v>229.35000000000002</v>
      </c>
      <c r="F4" s="9">
        <f t="shared" ref="F4:F38" si="1">DATE(2022,9,9)</f>
        <v>44813</v>
      </c>
      <c r="G4" s="9">
        <f>G3+1</f>
        <v>44806</v>
      </c>
      <c r="H4" s="7">
        <f t="shared" ref="H4:H38" si="2">IF(G4-F4&gt;0,G4-F4,0)</f>
        <v>0</v>
      </c>
      <c r="I4" s="7">
        <f>I3</f>
        <v>10</v>
      </c>
      <c r="J4" s="7">
        <f t="shared" ref="J4:J38" si="3">I4*H4</f>
        <v>0</v>
      </c>
      <c r="K4" s="7">
        <f t="shared" ref="K4:K38" si="4">SUM(J4,E4)</f>
        <v>229.35000000000002</v>
      </c>
      <c r="L4" s="7"/>
      <c r="M4" s="7"/>
      <c r="N4" s="7"/>
      <c r="O4" s="7"/>
      <c r="P4" s="7"/>
      <c r="Q4" s="7"/>
      <c r="R4" s="7"/>
      <c r="S4" s="7"/>
    </row>
    <row r="5" spans="1:19" x14ac:dyDescent="0.3">
      <c r="A5" s="2">
        <v>3</v>
      </c>
      <c r="B5" s="5" t="s">
        <v>4</v>
      </c>
      <c r="C5" s="6">
        <f t="shared" ref="C5:C38" si="5">(C4-0.5)</f>
        <v>69</v>
      </c>
      <c r="D5" s="7">
        <f>D4</f>
        <v>3.3000000000000003</v>
      </c>
      <c r="E5" s="7">
        <f t="shared" si="0"/>
        <v>227.70000000000002</v>
      </c>
      <c r="F5" s="9">
        <f t="shared" si="1"/>
        <v>44813</v>
      </c>
      <c r="G5" s="9">
        <f>G4+1</f>
        <v>44807</v>
      </c>
      <c r="H5" s="7">
        <f t="shared" si="2"/>
        <v>0</v>
      </c>
      <c r="I5" s="7">
        <f t="shared" ref="I5:I38" si="6">I4</f>
        <v>10</v>
      </c>
      <c r="J5" s="7">
        <f t="shared" si="3"/>
        <v>0</v>
      </c>
      <c r="K5" s="7">
        <f t="shared" si="4"/>
        <v>227.70000000000002</v>
      </c>
      <c r="L5" s="7"/>
      <c r="M5" s="7"/>
      <c r="N5" s="7"/>
      <c r="O5" s="7"/>
      <c r="P5" s="7"/>
      <c r="Q5" s="7"/>
      <c r="R5" s="7"/>
      <c r="S5" s="7"/>
    </row>
    <row r="6" spans="1:19" x14ac:dyDescent="0.3">
      <c r="A6" s="2">
        <v>4</v>
      </c>
      <c r="B6" s="5" t="s">
        <v>5</v>
      </c>
      <c r="C6" s="6">
        <f t="shared" si="5"/>
        <v>68.5</v>
      </c>
      <c r="D6" s="7">
        <f t="shared" ref="D6:D34" si="7">D5</f>
        <v>3.3000000000000003</v>
      </c>
      <c r="E6" s="7">
        <f t="shared" si="0"/>
        <v>226.05</v>
      </c>
      <c r="F6" s="9">
        <f t="shared" si="1"/>
        <v>44813</v>
      </c>
      <c r="G6" s="9">
        <f t="shared" ref="G6:G38" si="8">G5+1</f>
        <v>44808</v>
      </c>
      <c r="H6" s="7">
        <f t="shared" si="2"/>
        <v>0</v>
      </c>
      <c r="I6" s="7">
        <f t="shared" si="6"/>
        <v>10</v>
      </c>
      <c r="J6" s="7">
        <f t="shared" si="3"/>
        <v>0</v>
      </c>
      <c r="K6" s="7">
        <f t="shared" si="4"/>
        <v>226.05</v>
      </c>
      <c r="L6" s="7"/>
      <c r="M6" s="7"/>
      <c r="N6" s="7"/>
      <c r="O6" s="7"/>
      <c r="P6" s="7"/>
      <c r="Q6" s="7"/>
      <c r="R6" s="7"/>
      <c r="S6" s="7"/>
    </row>
    <row r="7" spans="1:19" x14ac:dyDescent="0.3">
      <c r="A7" s="2">
        <v>5</v>
      </c>
      <c r="B7" s="1" t="s">
        <v>6</v>
      </c>
      <c r="C7" s="6">
        <f t="shared" si="5"/>
        <v>68</v>
      </c>
      <c r="D7" s="7">
        <f t="shared" si="7"/>
        <v>3.3000000000000003</v>
      </c>
      <c r="E7" s="7">
        <f t="shared" si="0"/>
        <v>224.4</v>
      </c>
      <c r="F7" s="9">
        <f t="shared" si="1"/>
        <v>44813</v>
      </c>
      <c r="G7" s="9">
        <f t="shared" si="8"/>
        <v>44809</v>
      </c>
      <c r="H7" s="7">
        <f t="shared" si="2"/>
        <v>0</v>
      </c>
      <c r="I7" s="7">
        <f t="shared" si="6"/>
        <v>10</v>
      </c>
      <c r="J7" s="7">
        <f t="shared" si="3"/>
        <v>0</v>
      </c>
      <c r="K7" s="7">
        <f t="shared" si="4"/>
        <v>224.4</v>
      </c>
      <c r="L7" s="7"/>
      <c r="M7" s="7"/>
      <c r="N7" s="7"/>
      <c r="O7" s="7"/>
      <c r="P7" s="7"/>
      <c r="Q7" s="7"/>
      <c r="R7" s="7"/>
      <c r="S7" s="7"/>
    </row>
    <row r="8" spans="1:19" x14ac:dyDescent="0.3">
      <c r="A8" s="2">
        <v>6</v>
      </c>
      <c r="B8" s="1" t="s">
        <v>8</v>
      </c>
      <c r="C8" s="6">
        <f t="shared" si="5"/>
        <v>67.5</v>
      </c>
      <c r="D8" s="7">
        <f t="shared" si="7"/>
        <v>3.3000000000000003</v>
      </c>
      <c r="E8" s="7">
        <f t="shared" si="0"/>
        <v>222.75000000000003</v>
      </c>
      <c r="F8" s="9">
        <f t="shared" si="1"/>
        <v>44813</v>
      </c>
      <c r="G8" s="9">
        <f t="shared" si="8"/>
        <v>44810</v>
      </c>
      <c r="H8" s="7">
        <f t="shared" si="2"/>
        <v>0</v>
      </c>
      <c r="I8" s="7">
        <f t="shared" si="6"/>
        <v>10</v>
      </c>
      <c r="J8" s="7">
        <f t="shared" si="3"/>
        <v>0</v>
      </c>
      <c r="K8" s="7">
        <f t="shared" si="4"/>
        <v>222.75000000000003</v>
      </c>
      <c r="L8" s="7"/>
      <c r="M8" s="7"/>
      <c r="N8" s="7"/>
      <c r="O8" s="7"/>
      <c r="P8" s="7"/>
      <c r="Q8" s="7"/>
      <c r="R8" s="7"/>
      <c r="S8" s="7"/>
    </row>
    <row r="9" spans="1:19" x14ac:dyDescent="0.3">
      <c r="A9" s="2">
        <v>7</v>
      </c>
      <c r="B9" s="1" t="s">
        <v>19</v>
      </c>
      <c r="C9" s="6">
        <f t="shared" si="5"/>
        <v>67</v>
      </c>
      <c r="D9" s="7">
        <f t="shared" si="7"/>
        <v>3.3000000000000003</v>
      </c>
      <c r="E9" s="7">
        <f t="shared" si="0"/>
        <v>221.10000000000002</v>
      </c>
      <c r="F9" s="9">
        <f t="shared" si="1"/>
        <v>44813</v>
      </c>
      <c r="G9" s="9">
        <f t="shared" si="8"/>
        <v>44811</v>
      </c>
      <c r="H9" s="7">
        <f t="shared" si="2"/>
        <v>0</v>
      </c>
      <c r="I9" s="7">
        <f t="shared" si="6"/>
        <v>10</v>
      </c>
      <c r="J9" s="7">
        <f t="shared" si="3"/>
        <v>0</v>
      </c>
      <c r="K9" s="7">
        <f t="shared" si="4"/>
        <v>221.10000000000002</v>
      </c>
      <c r="L9" s="7"/>
      <c r="M9" s="7"/>
      <c r="N9" s="7"/>
      <c r="O9" s="7"/>
      <c r="P9" s="7"/>
      <c r="Q9" s="7"/>
      <c r="R9" s="7"/>
      <c r="S9" s="7"/>
    </row>
    <row r="10" spans="1:19" x14ac:dyDescent="0.3">
      <c r="A10" s="2">
        <v>8</v>
      </c>
      <c r="B10" s="1" t="s">
        <v>7</v>
      </c>
      <c r="C10" s="6">
        <f t="shared" si="5"/>
        <v>66.5</v>
      </c>
      <c r="D10" s="7">
        <f t="shared" si="7"/>
        <v>3.3000000000000003</v>
      </c>
      <c r="E10" s="7">
        <f t="shared" si="0"/>
        <v>219.45000000000002</v>
      </c>
      <c r="F10" s="9">
        <f t="shared" si="1"/>
        <v>44813</v>
      </c>
      <c r="G10" s="9">
        <f t="shared" si="8"/>
        <v>44812</v>
      </c>
      <c r="H10" s="7">
        <f t="shared" si="2"/>
        <v>0</v>
      </c>
      <c r="I10" s="7">
        <f t="shared" si="6"/>
        <v>10</v>
      </c>
      <c r="J10" s="7">
        <f t="shared" si="3"/>
        <v>0</v>
      </c>
      <c r="K10" s="7">
        <f t="shared" si="4"/>
        <v>219.45000000000002</v>
      </c>
      <c r="L10" s="7"/>
      <c r="M10" s="7"/>
      <c r="N10" s="7"/>
      <c r="O10" s="7"/>
      <c r="P10" s="7"/>
      <c r="Q10" s="7"/>
      <c r="R10" s="7"/>
      <c r="S10" s="7"/>
    </row>
    <row r="11" spans="1:19" x14ac:dyDescent="0.3">
      <c r="A11" s="2">
        <v>9</v>
      </c>
      <c r="B11" s="1" t="s">
        <v>9</v>
      </c>
      <c r="C11" s="6">
        <f t="shared" si="5"/>
        <v>66</v>
      </c>
      <c r="D11" s="7">
        <f t="shared" si="7"/>
        <v>3.3000000000000003</v>
      </c>
      <c r="E11" s="7">
        <f t="shared" si="0"/>
        <v>217.8</v>
      </c>
      <c r="F11" s="9">
        <f t="shared" si="1"/>
        <v>44813</v>
      </c>
      <c r="G11" s="9">
        <f t="shared" si="8"/>
        <v>44813</v>
      </c>
      <c r="H11" s="7">
        <f t="shared" si="2"/>
        <v>0</v>
      </c>
      <c r="I11" s="7">
        <f t="shared" si="6"/>
        <v>10</v>
      </c>
      <c r="J11" s="7">
        <f t="shared" si="3"/>
        <v>0</v>
      </c>
      <c r="K11" s="7">
        <f t="shared" si="4"/>
        <v>217.8</v>
      </c>
      <c r="L11" s="7"/>
      <c r="M11" s="7"/>
      <c r="N11" s="7"/>
      <c r="O11" s="7"/>
      <c r="P11" s="7"/>
      <c r="Q11" s="7"/>
      <c r="R11" s="7"/>
      <c r="S11" s="7"/>
    </row>
    <row r="12" spans="1:19" x14ac:dyDescent="0.3">
      <c r="A12" s="2">
        <v>10</v>
      </c>
      <c r="B12" s="1" t="s">
        <v>10</v>
      </c>
      <c r="C12" s="6">
        <f t="shared" si="5"/>
        <v>65.5</v>
      </c>
      <c r="D12" s="7">
        <f t="shared" si="7"/>
        <v>3.3000000000000003</v>
      </c>
      <c r="E12" s="7">
        <f t="shared" si="0"/>
        <v>216.15</v>
      </c>
      <c r="F12" s="9">
        <f t="shared" si="1"/>
        <v>44813</v>
      </c>
      <c r="G12" s="9">
        <f t="shared" si="8"/>
        <v>44814</v>
      </c>
      <c r="H12" s="7">
        <f t="shared" si="2"/>
        <v>1</v>
      </c>
      <c r="I12" s="7">
        <f t="shared" si="6"/>
        <v>10</v>
      </c>
      <c r="J12" s="7">
        <f t="shared" si="3"/>
        <v>10</v>
      </c>
      <c r="K12" s="7">
        <f t="shared" si="4"/>
        <v>226.15</v>
      </c>
      <c r="L12" s="7"/>
      <c r="M12" s="7"/>
      <c r="N12" s="7"/>
      <c r="O12" s="7"/>
      <c r="P12" s="7"/>
      <c r="Q12" s="7"/>
      <c r="R12" s="7"/>
      <c r="S12" s="7"/>
    </row>
    <row r="13" spans="1:19" x14ac:dyDescent="0.3">
      <c r="A13" s="2">
        <v>11</v>
      </c>
      <c r="B13" s="1" t="s">
        <v>11</v>
      </c>
      <c r="C13" s="6">
        <f t="shared" si="5"/>
        <v>65</v>
      </c>
      <c r="D13" s="7">
        <f t="shared" si="7"/>
        <v>3.3000000000000003</v>
      </c>
      <c r="E13" s="7">
        <f t="shared" si="0"/>
        <v>214.50000000000003</v>
      </c>
      <c r="F13" s="9">
        <f t="shared" si="1"/>
        <v>44813</v>
      </c>
      <c r="G13" s="9">
        <f t="shared" si="8"/>
        <v>44815</v>
      </c>
      <c r="H13" s="7">
        <f t="shared" si="2"/>
        <v>2</v>
      </c>
      <c r="I13" s="7">
        <f t="shared" si="6"/>
        <v>10</v>
      </c>
      <c r="J13" s="7">
        <f t="shared" si="3"/>
        <v>20</v>
      </c>
      <c r="K13" s="7">
        <f t="shared" si="4"/>
        <v>234.50000000000003</v>
      </c>
      <c r="L13" s="7"/>
      <c r="M13" s="7"/>
      <c r="N13" s="7"/>
      <c r="O13" s="7"/>
      <c r="P13" s="7"/>
      <c r="Q13" s="7"/>
      <c r="R13" s="7"/>
      <c r="S13" s="7"/>
    </row>
    <row r="14" spans="1:19" x14ac:dyDescent="0.3">
      <c r="A14" s="2">
        <v>12</v>
      </c>
      <c r="B14" s="1" t="s">
        <v>12</v>
      </c>
      <c r="C14" s="6">
        <f t="shared" si="5"/>
        <v>64.5</v>
      </c>
      <c r="D14" s="7">
        <f t="shared" si="7"/>
        <v>3.3000000000000003</v>
      </c>
      <c r="E14" s="7">
        <f t="shared" si="0"/>
        <v>212.85000000000002</v>
      </c>
      <c r="F14" s="9">
        <f t="shared" si="1"/>
        <v>44813</v>
      </c>
      <c r="G14" s="9">
        <f t="shared" si="8"/>
        <v>44816</v>
      </c>
      <c r="H14" s="7">
        <f t="shared" si="2"/>
        <v>3</v>
      </c>
      <c r="I14" s="7">
        <f t="shared" si="6"/>
        <v>10</v>
      </c>
      <c r="J14" s="7">
        <f t="shared" si="3"/>
        <v>30</v>
      </c>
      <c r="K14" s="7">
        <f t="shared" si="4"/>
        <v>242.85000000000002</v>
      </c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2">
        <v>13</v>
      </c>
      <c r="B15" s="1" t="s">
        <v>13</v>
      </c>
      <c r="C15" s="6">
        <f t="shared" si="5"/>
        <v>64</v>
      </c>
      <c r="D15" s="7">
        <f t="shared" si="7"/>
        <v>3.3000000000000003</v>
      </c>
      <c r="E15" s="7">
        <f t="shared" si="0"/>
        <v>211.20000000000002</v>
      </c>
      <c r="F15" s="9">
        <f t="shared" si="1"/>
        <v>44813</v>
      </c>
      <c r="G15" s="9">
        <f t="shared" si="8"/>
        <v>44817</v>
      </c>
      <c r="H15" s="7">
        <f t="shared" si="2"/>
        <v>4</v>
      </c>
      <c r="I15" s="7">
        <f t="shared" si="6"/>
        <v>10</v>
      </c>
      <c r="J15" s="7">
        <f t="shared" si="3"/>
        <v>40</v>
      </c>
      <c r="K15" s="7">
        <f t="shared" si="4"/>
        <v>251.20000000000002</v>
      </c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2">
        <v>14</v>
      </c>
      <c r="B16" s="1" t="s">
        <v>14</v>
      </c>
      <c r="C16" s="6">
        <f t="shared" si="5"/>
        <v>63.5</v>
      </c>
      <c r="D16" s="7">
        <f t="shared" si="7"/>
        <v>3.3000000000000003</v>
      </c>
      <c r="E16" s="7">
        <f t="shared" si="0"/>
        <v>209.55</v>
      </c>
      <c r="F16" s="9">
        <f t="shared" si="1"/>
        <v>44813</v>
      </c>
      <c r="G16" s="9">
        <f t="shared" si="8"/>
        <v>44818</v>
      </c>
      <c r="H16" s="7">
        <f t="shared" si="2"/>
        <v>5</v>
      </c>
      <c r="I16" s="7">
        <f t="shared" si="6"/>
        <v>10</v>
      </c>
      <c r="J16" s="7">
        <f t="shared" si="3"/>
        <v>50</v>
      </c>
      <c r="K16" s="7">
        <f t="shared" si="4"/>
        <v>259.55</v>
      </c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2">
        <v>15</v>
      </c>
      <c r="B17" s="1" t="s">
        <v>20</v>
      </c>
      <c r="C17" s="6">
        <f t="shared" si="5"/>
        <v>63</v>
      </c>
      <c r="D17" s="7">
        <f t="shared" si="7"/>
        <v>3.3000000000000003</v>
      </c>
      <c r="E17" s="7">
        <f t="shared" si="0"/>
        <v>207.9</v>
      </c>
      <c r="F17" s="9">
        <f t="shared" si="1"/>
        <v>44813</v>
      </c>
      <c r="G17" s="9">
        <f t="shared" si="8"/>
        <v>44819</v>
      </c>
      <c r="H17" s="7">
        <f t="shared" si="2"/>
        <v>6</v>
      </c>
      <c r="I17" s="7">
        <f t="shared" si="6"/>
        <v>10</v>
      </c>
      <c r="J17" s="7">
        <f t="shared" si="3"/>
        <v>60</v>
      </c>
      <c r="K17" s="7">
        <f t="shared" si="4"/>
        <v>267.89999999999998</v>
      </c>
      <c r="L17" s="7"/>
      <c r="M17" s="7"/>
      <c r="N17" s="7"/>
      <c r="O17" s="7"/>
      <c r="P17" s="7"/>
      <c r="Q17" s="7"/>
      <c r="R17" s="7"/>
      <c r="S17" s="7"/>
    </row>
    <row r="18" spans="1:19" x14ac:dyDescent="0.3">
      <c r="A18" s="2">
        <v>16</v>
      </c>
      <c r="B18" s="1" t="s">
        <v>15</v>
      </c>
      <c r="C18" s="6">
        <f t="shared" si="5"/>
        <v>62.5</v>
      </c>
      <c r="D18" s="7">
        <f t="shared" si="7"/>
        <v>3.3000000000000003</v>
      </c>
      <c r="E18" s="7">
        <f t="shared" si="0"/>
        <v>206.25000000000003</v>
      </c>
      <c r="F18" s="9">
        <f t="shared" si="1"/>
        <v>44813</v>
      </c>
      <c r="G18" s="9">
        <f t="shared" si="8"/>
        <v>44820</v>
      </c>
      <c r="H18" s="7">
        <f t="shared" si="2"/>
        <v>7</v>
      </c>
      <c r="I18" s="7">
        <f t="shared" si="6"/>
        <v>10</v>
      </c>
      <c r="J18" s="7">
        <f t="shared" si="3"/>
        <v>70</v>
      </c>
      <c r="K18" s="7">
        <f t="shared" si="4"/>
        <v>276.25</v>
      </c>
      <c r="L18" s="7"/>
      <c r="M18" s="7"/>
      <c r="N18" s="7"/>
      <c r="O18" s="7"/>
      <c r="P18" s="7"/>
      <c r="Q18" s="7"/>
      <c r="R18" s="7"/>
      <c r="S18" s="7"/>
    </row>
    <row r="19" spans="1:19" x14ac:dyDescent="0.3">
      <c r="A19" s="2">
        <v>17</v>
      </c>
      <c r="B19" s="1" t="s">
        <v>16</v>
      </c>
      <c r="C19" s="6">
        <f t="shared" si="5"/>
        <v>62</v>
      </c>
      <c r="D19" s="7">
        <f t="shared" si="7"/>
        <v>3.3000000000000003</v>
      </c>
      <c r="E19" s="7">
        <f t="shared" si="0"/>
        <v>204.60000000000002</v>
      </c>
      <c r="F19" s="9">
        <f t="shared" si="1"/>
        <v>44813</v>
      </c>
      <c r="G19" s="9">
        <f t="shared" si="8"/>
        <v>44821</v>
      </c>
      <c r="H19" s="7">
        <f t="shared" si="2"/>
        <v>8</v>
      </c>
      <c r="I19" s="7">
        <f t="shared" si="6"/>
        <v>10</v>
      </c>
      <c r="J19" s="7">
        <f t="shared" si="3"/>
        <v>80</v>
      </c>
      <c r="K19" s="7">
        <f t="shared" si="4"/>
        <v>284.60000000000002</v>
      </c>
      <c r="L19" s="7"/>
      <c r="M19" s="7"/>
      <c r="N19" s="7"/>
      <c r="O19" s="7"/>
      <c r="P19" s="7"/>
      <c r="Q19" s="7"/>
      <c r="R19" s="7"/>
      <c r="S19" s="7"/>
    </row>
    <row r="20" spans="1:19" x14ac:dyDescent="0.3">
      <c r="A20" s="2">
        <v>18</v>
      </c>
      <c r="B20" s="1" t="s">
        <v>17</v>
      </c>
      <c r="C20" s="6">
        <f t="shared" si="5"/>
        <v>61.5</v>
      </c>
      <c r="D20" s="7">
        <f t="shared" si="7"/>
        <v>3.3000000000000003</v>
      </c>
      <c r="E20" s="7">
        <f t="shared" si="0"/>
        <v>202.95000000000002</v>
      </c>
      <c r="F20" s="9">
        <f t="shared" si="1"/>
        <v>44813</v>
      </c>
      <c r="G20" s="9">
        <f t="shared" si="8"/>
        <v>44822</v>
      </c>
      <c r="H20" s="7">
        <f t="shared" si="2"/>
        <v>9</v>
      </c>
      <c r="I20" s="7">
        <f t="shared" si="6"/>
        <v>10</v>
      </c>
      <c r="J20" s="7">
        <f t="shared" si="3"/>
        <v>90</v>
      </c>
      <c r="K20" s="7">
        <f t="shared" si="4"/>
        <v>292.95000000000005</v>
      </c>
      <c r="L20" s="7"/>
      <c r="M20" s="7"/>
      <c r="N20" s="7"/>
      <c r="O20" s="7"/>
      <c r="P20" s="7"/>
      <c r="Q20" s="7"/>
      <c r="R20" s="7"/>
      <c r="S20" s="7"/>
    </row>
    <row r="21" spans="1:19" x14ac:dyDescent="0.3">
      <c r="A21" s="2">
        <v>19</v>
      </c>
      <c r="B21" s="1" t="s">
        <v>21</v>
      </c>
      <c r="C21" s="6">
        <f t="shared" si="5"/>
        <v>61</v>
      </c>
      <c r="D21" s="7">
        <f t="shared" si="7"/>
        <v>3.3000000000000003</v>
      </c>
      <c r="E21" s="7">
        <f t="shared" si="0"/>
        <v>201.3</v>
      </c>
      <c r="F21" s="9">
        <f t="shared" si="1"/>
        <v>44813</v>
      </c>
      <c r="G21" s="9">
        <f t="shared" si="8"/>
        <v>44823</v>
      </c>
      <c r="H21" s="7">
        <f t="shared" si="2"/>
        <v>10</v>
      </c>
      <c r="I21" s="7">
        <f t="shared" si="6"/>
        <v>10</v>
      </c>
      <c r="J21" s="7">
        <f t="shared" si="3"/>
        <v>100</v>
      </c>
      <c r="K21" s="7">
        <f t="shared" si="4"/>
        <v>301.3</v>
      </c>
      <c r="L21" s="7"/>
      <c r="M21" s="7"/>
      <c r="N21" s="7"/>
      <c r="O21" s="7"/>
      <c r="P21" s="7"/>
      <c r="Q21" s="7"/>
      <c r="R21" s="7"/>
      <c r="S21" s="7"/>
    </row>
    <row r="22" spans="1:19" x14ac:dyDescent="0.3">
      <c r="A22" s="2">
        <v>20</v>
      </c>
      <c r="B22" s="1" t="s">
        <v>18</v>
      </c>
      <c r="C22" s="6">
        <f t="shared" si="5"/>
        <v>60.5</v>
      </c>
      <c r="D22" s="7">
        <f t="shared" si="7"/>
        <v>3.3000000000000003</v>
      </c>
      <c r="E22" s="7">
        <f t="shared" si="0"/>
        <v>199.65</v>
      </c>
      <c r="F22" s="9">
        <f t="shared" si="1"/>
        <v>44813</v>
      </c>
      <c r="G22" s="9">
        <f t="shared" si="8"/>
        <v>44824</v>
      </c>
      <c r="H22" s="7">
        <f t="shared" si="2"/>
        <v>11</v>
      </c>
      <c r="I22" s="7">
        <f t="shared" si="6"/>
        <v>10</v>
      </c>
      <c r="J22" s="7">
        <f t="shared" si="3"/>
        <v>110</v>
      </c>
      <c r="K22" s="7">
        <f t="shared" si="4"/>
        <v>309.64999999999998</v>
      </c>
      <c r="L22" s="7"/>
      <c r="M22" s="7"/>
      <c r="N22" s="7"/>
      <c r="O22" s="7"/>
      <c r="P22" s="7"/>
      <c r="Q22" s="7"/>
      <c r="R22" s="7"/>
      <c r="S22" s="7"/>
    </row>
    <row r="23" spans="1:19" x14ac:dyDescent="0.3">
      <c r="A23" s="2">
        <v>21</v>
      </c>
      <c r="B23" s="1" t="s">
        <v>22</v>
      </c>
      <c r="C23" s="6">
        <f t="shared" si="5"/>
        <v>60</v>
      </c>
      <c r="D23" s="7">
        <f t="shared" si="7"/>
        <v>3.3000000000000003</v>
      </c>
      <c r="E23" s="7">
        <f t="shared" si="0"/>
        <v>198.00000000000003</v>
      </c>
      <c r="F23" s="9">
        <f t="shared" si="1"/>
        <v>44813</v>
      </c>
      <c r="G23" s="9">
        <f t="shared" si="8"/>
        <v>44825</v>
      </c>
      <c r="H23" s="7">
        <f t="shared" si="2"/>
        <v>12</v>
      </c>
      <c r="I23" s="7">
        <f t="shared" si="6"/>
        <v>10</v>
      </c>
      <c r="J23" s="7">
        <f t="shared" si="3"/>
        <v>120</v>
      </c>
      <c r="K23" s="7">
        <f t="shared" si="4"/>
        <v>318</v>
      </c>
      <c r="L23" s="7"/>
      <c r="M23" s="7"/>
      <c r="N23" s="7"/>
      <c r="O23" s="7"/>
      <c r="P23" s="7"/>
      <c r="Q23" s="7"/>
      <c r="R23" s="7"/>
      <c r="S23" s="7"/>
    </row>
    <row r="24" spans="1:19" x14ac:dyDescent="0.3">
      <c r="A24" s="2">
        <v>22</v>
      </c>
      <c r="B24" s="1" t="s">
        <v>23</v>
      </c>
      <c r="C24" s="6">
        <f t="shared" si="5"/>
        <v>59.5</v>
      </c>
      <c r="D24" s="7">
        <f t="shared" si="7"/>
        <v>3.3000000000000003</v>
      </c>
      <c r="E24" s="7">
        <f t="shared" si="0"/>
        <v>196.35000000000002</v>
      </c>
      <c r="F24" s="9">
        <f t="shared" si="1"/>
        <v>44813</v>
      </c>
      <c r="G24" s="9">
        <f t="shared" si="8"/>
        <v>44826</v>
      </c>
      <c r="H24" s="7">
        <f t="shared" si="2"/>
        <v>13</v>
      </c>
      <c r="I24" s="7">
        <f t="shared" si="6"/>
        <v>10</v>
      </c>
      <c r="J24" s="7">
        <f t="shared" si="3"/>
        <v>130</v>
      </c>
      <c r="K24" s="7">
        <f t="shared" si="4"/>
        <v>326.35000000000002</v>
      </c>
      <c r="L24" s="7"/>
      <c r="M24" s="7"/>
      <c r="N24" s="7"/>
      <c r="O24" s="7"/>
      <c r="P24" s="7"/>
      <c r="Q24" s="7"/>
      <c r="R24" s="7"/>
      <c r="S24" s="7"/>
    </row>
    <row r="25" spans="1:19" x14ac:dyDescent="0.3">
      <c r="A25" s="2">
        <v>23</v>
      </c>
      <c r="B25" s="1" t="s">
        <v>24</v>
      </c>
      <c r="C25" s="6">
        <f t="shared" si="5"/>
        <v>59</v>
      </c>
      <c r="D25" s="7">
        <f t="shared" si="7"/>
        <v>3.3000000000000003</v>
      </c>
      <c r="E25" s="7">
        <f t="shared" si="0"/>
        <v>194.70000000000002</v>
      </c>
      <c r="F25" s="9">
        <f t="shared" si="1"/>
        <v>44813</v>
      </c>
      <c r="G25" s="9">
        <f t="shared" si="8"/>
        <v>44827</v>
      </c>
      <c r="H25" s="7">
        <f t="shared" si="2"/>
        <v>14</v>
      </c>
      <c r="I25" s="7">
        <f t="shared" si="6"/>
        <v>10</v>
      </c>
      <c r="J25" s="7">
        <f t="shared" si="3"/>
        <v>140</v>
      </c>
      <c r="K25" s="7">
        <f t="shared" si="4"/>
        <v>334.70000000000005</v>
      </c>
      <c r="L25" s="7"/>
      <c r="M25" s="7"/>
      <c r="N25" s="7"/>
      <c r="O25" s="7"/>
      <c r="P25" s="7"/>
      <c r="Q25" s="7"/>
      <c r="R25" s="7"/>
      <c r="S25" s="7"/>
    </row>
    <row r="26" spans="1:19" x14ac:dyDescent="0.3">
      <c r="A26" s="2">
        <v>24</v>
      </c>
      <c r="B26" s="1" t="s">
        <v>25</v>
      </c>
      <c r="C26" s="6">
        <f t="shared" si="5"/>
        <v>58.5</v>
      </c>
      <c r="D26" s="7">
        <f t="shared" si="7"/>
        <v>3.3000000000000003</v>
      </c>
      <c r="E26" s="7">
        <f t="shared" si="0"/>
        <v>193.05</v>
      </c>
      <c r="F26" s="9">
        <f t="shared" si="1"/>
        <v>44813</v>
      </c>
      <c r="G26" s="9">
        <f t="shared" si="8"/>
        <v>44828</v>
      </c>
      <c r="H26" s="7">
        <f t="shared" si="2"/>
        <v>15</v>
      </c>
      <c r="I26" s="7">
        <f t="shared" si="6"/>
        <v>10</v>
      </c>
      <c r="J26" s="7">
        <f t="shared" si="3"/>
        <v>150</v>
      </c>
      <c r="K26" s="7">
        <f t="shared" si="4"/>
        <v>343.05</v>
      </c>
      <c r="L26" s="7"/>
      <c r="M26" s="7"/>
      <c r="N26" s="7"/>
      <c r="O26" s="7"/>
      <c r="P26" s="7"/>
      <c r="Q26" s="7"/>
      <c r="R26" s="7"/>
      <c r="S26" s="7"/>
    </row>
    <row r="27" spans="1:19" x14ac:dyDescent="0.3">
      <c r="A27" s="2">
        <v>25</v>
      </c>
      <c r="B27" s="1" t="s">
        <v>26</v>
      </c>
      <c r="C27" s="6">
        <f t="shared" si="5"/>
        <v>58</v>
      </c>
      <c r="D27" s="7">
        <f t="shared" si="7"/>
        <v>3.3000000000000003</v>
      </c>
      <c r="E27" s="7">
        <f t="shared" si="0"/>
        <v>191.4</v>
      </c>
      <c r="F27" s="9">
        <f t="shared" si="1"/>
        <v>44813</v>
      </c>
      <c r="G27" s="9">
        <f t="shared" si="8"/>
        <v>44829</v>
      </c>
      <c r="H27" s="7">
        <f t="shared" si="2"/>
        <v>16</v>
      </c>
      <c r="I27" s="7">
        <f t="shared" si="6"/>
        <v>10</v>
      </c>
      <c r="J27" s="7">
        <f t="shared" si="3"/>
        <v>160</v>
      </c>
      <c r="K27" s="7">
        <f t="shared" si="4"/>
        <v>351.4</v>
      </c>
      <c r="L27" s="7"/>
      <c r="M27" s="7"/>
      <c r="N27" s="7"/>
      <c r="O27" s="7"/>
      <c r="P27" s="7"/>
      <c r="Q27" s="7"/>
      <c r="R27" s="7"/>
      <c r="S27" s="7"/>
    </row>
    <row r="28" spans="1:19" x14ac:dyDescent="0.3">
      <c r="A28" s="2">
        <v>26</v>
      </c>
      <c r="B28" s="1" t="s">
        <v>27</v>
      </c>
      <c r="C28" s="6">
        <f t="shared" si="5"/>
        <v>57.5</v>
      </c>
      <c r="D28" s="7">
        <f t="shared" si="7"/>
        <v>3.3000000000000003</v>
      </c>
      <c r="E28" s="7">
        <f t="shared" si="0"/>
        <v>189.75000000000003</v>
      </c>
      <c r="F28" s="9">
        <f t="shared" si="1"/>
        <v>44813</v>
      </c>
      <c r="G28" s="9">
        <f t="shared" si="8"/>
        <v>44830</v>
      </c>
      <c r="H28" s="7">
        <f t="shared" si="2"/>
        <v>17</v>
      </c>
      <c r="I28" s="7">
        <f t="shared" si="6"/>
        <v>10</v>
      </c>
      <c r="J28" s="7">
        <f t="shared" si="3"/>
        <v>170</v>
      </c>
      <c r="K28" s="7">
        <f t="shared" si="4"/>
        <v>359.75</v>
      </c>
      <c r="L28" s="7"/>
      <c r="M28" s="7"/>
      <c r="N28" s="7"/>
      <c r="O28" s="7"/>
      <c r="P28" s="7"/>
      <c r="Q28" s="7"/>
      <c r="R28" s="7"/>
      <c r="S28" s="7"/>
    </row>
    <row r="29" spans="1:19" x14ac:dyDescent="0.3">
      <c r="A29" s="2">
        <v>27</v>
      </c>
      <c r="B29" s="1" t="s">
        <v>28</v>
      </c>
      <c r="C29" s="6">
        <f t="shared" si="5"/>
        <v>57</v>
      </c>
      <c r="D29" s="7">
        <f t="shared" si="7"/>
        <v>3.3000000000000003</v>
      </c>
      <c r="E29" s="7">
        <f t="shared" si="0"/>
        <v>188.10000000000002</v>
      </c>
      <c r="F29" s="9">
        <f t="shared" si="1"/>
        <v>44813</v>
      </c>
      <c r="G29" s="9">
        <f t="shared" si="8"/>
        <v>44831</v>
      </c>
      <c r="H29" s="7">
        <f t="shared" si="2"/>
        <v>18</v>
      </c>
      <c r="I29" s="7">
        <f t="shared" si="6"/>
        <v>10</v>
      </c>
      <c r="J29" s="7">
        <f t="shared" si="3"/>
        <v>180</v>
      </c>
      <c r="K29" s="7">
        <f t="shared" si="4"/>
        <v>368.1</v>
      </c>
      <c r="L29" s="7"/>
      <c r="M29" s="7"/>
      <c r="N29" s="7"/>
      <c r="O29" s="7"/>
      <c r="P29" s="7"/>
      <c r="Q29" s="7"/>
      <c r="R29" s="7"/>
      <c r="S29" s="7"/>
    </row>
    <row r="30" spans="1:19" x14ac:dyDescent="0.3">
      <c r="A30" s="2">
        <v>28</v>
      </c>
      <c r="B30" s="1" t="s">
        <v>29</v>
      </c>
      <c r="C30" s="6">
        <f t="shared" si="5"/>
        <v>56.5</v>
      </c>
      <c r="D30" s="7">
        <f t="shared" si="7"/>
        <v>3.3000000000000003</v>
      </c>
      <c r="E30" s="7">
        <f t="shared" si="0"/>
        <v>186.45000000000002</v>
      </c>
      <c r="F30" s="9">
        <f t="shared" si="1"/>
        <v>44813</v>
      </c>
      <c r="G30" s="9">
        <f t="shared" si="8"/>
        <v>44832</v>
      </c>
      <c r="H30" s="7">
        <f t="shared" si="2"/>
        <v>19</v>
      </c>
      <c r="I30" s="7">
        <f t="shared" si="6"/>
        <v>10</v>
      </c>
      <c r="J30" s="7">
        <f t="shared" si="3"/>
        <v>190</v>
      </c>
      <c r="K30" s="7">
        <f t="shared" si="4"/>
        <v>376.45000000000005</v>
      </c>
      <c r="L30" s="7"/>
      <c r="M30" s="7"/>
      <c r="N30" s="7"/>
      <c r="O30" s="7"/>
      <c r="P30" s="7"/>
      <c r="Q30" s="7"/>
      <c r="R30" s="7"/>
      <c r="S30" s="7"/>
    </row>
    <row r="31" spans="1:19" x14ac:dyDescent="0.3">
      <c r="A31" s="2">
        <v>29</v>
      </c>
      <c r="B31" s="1" t="s">
        <v>30</v>
      </c>
      <c r="C31" s="6">
        <f t="shared" si="5"/>
        <v>56</v>
      </c>
      <c r="D31" s="7">
        <f t="shared" si="7"/>
        <v>3.3000000000000003</v>
      </c>
      <c r="E31" s="7">
        <f t="shared" si="0"/>
        <v>184.8</v>
      </c>
      <c r="F31" s="9">
        <f t="shared" si="1"/>
        <v>44813</v>
      </c>
      <c r="G31" s="9">
        <f t="shared" si="8"/>
        <v>44833</v>
      </c>
      <c r="H31" s="7">
        <f t="shared" si="2"/>
        <v>20</v>
      </c>
      <c r="I31" s="7">
        <f t="shared" si="6"/>
        <v>10</v>
      </c>
      <c r="J31" s="7">
        <f t="shared" si="3"/>
        <v>200</v>
      </c>
      <c r="K31" s="7">
        <f t="shared" si="4"/>
        <v>384.8</v>
      </c>
      <c r="L31" s="7"/>
      <c r="M31" s="7"/>
      <c r="N31" s="7"/>
      <c r="O31" s="7"/>
      <c r="P31" s="7"/>
      <c r="Q31" s="7"/>
      <c r="R31" s="7"/>
      <c r="S31" s="7"/>
    </row>
    <row r="32" spans="1:19" x14ac:dyDescent="0.3">
      <c r="A32" s="2">
        <v>30</v>
      </c>
      <c r="B32" s="1" t="s">
        <v>31</v>
      </c>
      <c r="C32" s="6">
        <f t="shared" si="5"/>
        <v>55.5</v>
      </c>
      <c r="D32" s="7">
        <f t="shared" si="7"/>
        <v>3.3000000000000003</v>
      </c>
      <c r="E32" s="7">
        <f t="shared" si="0"/>
        <v>183.15</v>
      </c>
      <c r="F32" s="9">
        <f t="shared" si="1"/>
        <v>44813</v>
      </c>
      <c r="G32" s="9">
        <f t="shared" si="8"/>
        <v>44834</v>
      </c>
      <c r="H32" s="7">
        <f t="shared" si="2"/>
        <v>21</v>
      </c>
      <c r="I32" s="7">
        <f t="shared" si="6"/>
        <v>10</v>
      </c>
      <c r="J32" s="7">
        <f t="shared" si="3"/>
        <v>210</v>
      </c>
      <c r="K32" s="7">
        <f t="shared" si="4"/>
        <v>393.15</v>
      </c>
      <c r="L32" s="7"/>
      <c r="M32" s="7"/>
      <c r="N32" s="7"/>
      <c r="O32" s="7"/>
      <c r="P32" s="7"/>
      <c r="Q32" s="7"/>
      <c r="R32" s="7"/>
      <c r="S32" s="7"/>
    </row>
    <row r="33" spans="1:19" x14ac:dyDescent="0.3">
      <c r="A33" s="2">
        <v>31</v>
      </c>
      <c r="B33" s="1" t="s">
        <v>32</v>
      </c>
      <c r="C33" s="6">
        <f t="shared" si="5"/>
        <v>55</v>
      </c>
      <c r="D33" s="7">
        <f t="shared" si="7"/>
        <v>3.3000000000000003</v>
      </c>
      <c r="E33" s="7">
        <f t="shared" si="0"/>
        <v>181.50000000000003</v>
      </c>
      <c r="F33" s="9">
        <f t="shared" si="1"/>
        <v>44813</v>
      </c>
      <c r="G33" s="9">
        <f t="shared" si="8"/>
        <v>44835</v>
      </c>
      <c r="H33" s="7">
        <f t="shared" si="2"/>
        <v>22</v>
      </c>
      <c r="I33" s="7">
        <f t="shared" si="6"/>
        <v>10</v>
      </c>
      <c r="J33" s="7">
        <f t="shared" si="3"/>
        <v>220</v>
      </c>
      <c r="K33" s="7">
        <f t="shared" si="4"/>
        <v>401.5</v>
      </c>
      <c r="L33" s="7"/>
      <c r="M33" s="7"/>
      <c r="N33" s="7"/>
      <c r="O33" s="7"/>
      <c r="P33" s="7"/>
      <c r="Q33" s="7"/>
      <c r="R33" s="7"/>
      <c r="S33" s="7"/>
    </row>
    <row r="34" spans="1:19" x14ac:dyDescent="0.3">
      <c r="A34" s="2">
        <v>32</v>
      </c>
      <c r="B34" s="1" t="s">
        <v>33</v>
      </c>
      <c r="C34" s="6">
        <f t="shared" si="5"/>
        <v>54.5</v>
      </c>
      <c r="D34" s="7">
        <f t="shared" si="7"/>
        <v>3.3000000000000003</v>
      </c>
      <c r="E34" s="7">
        <f t="shared" si="0"/>
        <v>179.85000000000002</v>
      </c>
      <c r="F34" s="9">
        <f t="shared" si="1"/>
        <v>44813</v>
      </c>
      <c r="G34" s="9">
        <f t="shared" si="8"/>
        <v>44836</v>
      </c>
      <c r="H34" s="7">
        <f t="shared" si="2"/>
        <v>23</v>
      </c>
      <c r="I34" s="7">
        <f t="shared" si="6"/>
        <v>10</v>
      </c>
      <c r="J34" s="7">
        <f t="shared" si="3"/>
        <v>230</v>
      </c>
      <c r="K34" s="7">
        <f t="shared" si="4"/>
        <v>409.85</v>
      </c>
      <c r="L34" s="7"/>
      <c r="M34" s="7"/>
      <c r="N34" s="7"/>
      <c r="O34" s="7"/>
      <c r="P34" s="7"/>
      <c r="Q34" s="7"/>
      <c r="R34" s="7"/>
      <c r="S34" s="7"/>
    </row>
    <row r="35" spans="1:19" x14ac:dyDescent="0.3">
      <c r="A35" s="2">
        <v>33</v>
      </c>
      <c r="B35" s="1" t="s">
        <v>34</v>
      </c>
      <c r="C35" s="6">
        <f t="shared" si="5"/>
        <v>54</v>
      </c>
      <c r="D35" s="8">
        <f>D34/2</f>
        <v>1.6500000000000001</v>
      </c>
      <c r="E35" s="7">
        <f t="shared" si="0"/>
        <v>89.100000000000009</v>
      </c>
      <c r="F35" s="9">
        <f t="shared" si="1"/>
        <v>44813</v>
      </c>
      <c r="G35" s="9">
        <f t="shared" si="8"/>
        <v>44837</v>
      </c>
      <c r="H35" s="7">
        <f t="shared" si="2"/>
        <v>24</v>
      </c>
      <c r="I35" s="7">
        <f t="shared" si="6"/>
        <v>10</v>
      </c>
      <c r="J35" s="7">
        <f t="shared" si="3"/>
        <v>240</v>
      </c>
      <c r="K35" s="7">
        <f t="shared" si="4"/>
        <v>329.1</v>
      </c>
      <c r="L35" s="7"/>
      <c r="M35" s="7"/>
      <c r="N35" s="7"/>
      <c r="O35" s="7"/>
      <c r="P35" s="7"/>
      <c r="Q35" s="7"/>
      <c r="R35" s="7"/>
      <c r="S35" s="7"/>
    </row>
    <row r="36" spans="1:19" x14ac:dyDescent="0.3">
      <c r="A36" s="2">
        <v>34</v>
      </c>
      <c r="B36" s="1" t="s">
        <v>35</v>
      </c>
      <c r="C36" s="6">
        <f t="shared" si="5"/>
        <v>53.5</v>
      </c>
      <c r="D36" s="8">
        <f>D35</f>
        <v>1.6500000000000001</v>
      </c>
      <c r="E36" s="7">
        <f t="shared" si="0"/>
        <v>88.275000000000006</v>
      </c>
      <c r="F36" s="9">
        <f t="shared" si="1"/>
        <v>44813</v>
      </c>
      <c r="G36" s="9">
        <f t="shared" si="8"/>
        <v>44838</v>
      </c>
      <c r="H36" s="7">
        <f t="shared" si="2"/>
        <v>25</v>
      </c>
      <c r="I36" s="7">
        <f t="shared" si="6"/>
        <v>10</v>
      </c>
      <c r="J36" s="7">
        <f t="shared" si="3"/>
        <v>250</v>
      </c>
      <c r="K36" s="7">
        <f t="shared" si="4"/>
        <v>338.27499999999998</v>
      </c>
      <c r="L36" s="7"/>
      <c r="M36" s="7"/>
      <c r="N36" s="7"/>
      <c r="O36" s="7"/>
      <c r="P36" s="7"/>
      <c r="Q36" s="7"/>
      <c r="R36" s="7"/>
      <c r="S36" s="7"/>
    </row>
    <row r="37" spans="1:19" x14ac:dyDescent="0.3">
      <c r="A37" s="2">
        <v>35</v>
      </c>
      <c r="B37" s="1" t="s">
        <v>36</v>
      </c>
      <c r="C37" s="6">
        <f t="shared" si="5"/>
        <v>53</v>
      </c>
      <c r="D37" s="8">
        <f t="shared" ref="D37:D38" si="9">D36</f>
        <v>1.6500000000000001</v>
      </c>
      <c r="E37" s="7">
        <f t="shared" si="0"/>
        <v>87.45</v>
      </c>
      <c r="F37" s="9">
        <f t="shared" si="1"/>
        <v>44813</v>
      </c>
      <c r="G37" s="9">
        <f t="shared" si="8"/>
        <v>44839</v>
      </c>
      <c r="H37" s="7">
        <f t="shared" si="2"/>
        <v>26</v>
      </c>
      <c r="I37" s="7">
        <f t="shared" si="6"/>
        <v>10</v>
      </c>
      <c r="J37" s="7">
        <f t="shared" si="3"/>
        <v>260</v>
      </c>
      <c r="K37" s="7">
        <f t="shared" si="4"/>
        <v>347.45</v>
      </c>
      <c r="L37" s="7"/>
      <c r="M37" s="7"/>
      <c r="N37" s="7"/>
      <c r="O37" s="7"/>
      <c r="P37" s="7"/>
      <c r="Q37" s="7"/>
      <c r="R37" s="7"/>
      <c r="S37" s="7"/>
    </row>
    <row r="38" spans="1:19" x14ac:dyDescent="0.3">
      <c r="A38" s="2">
        <v>36</v>
      </c>
      <c r="B38" s="1" t="s">
        <v>37</v>
      </c>
      <c r="C38" s="6">
        <f t="shared" si="5"/>
        <v>52.5</v>
      </c>
      <c r="D38" s="8">
        <f t="shared" si="9"/>
        <v>1.6500000000000001</v>
      </c>
      <c r="E38" s="7">
        <f t="shared" si="0"/>
        <v>86.625</v>
      </c>
      <c r="F38" s="9">
        <f t="shared" si="1"/>
        <v>44813</v>
      </c>
      <c r="G38" s="9">
        <f t="shared" si="8"/>
        <v>44840</v>
      </c>
      <c r="H38" s="7">
        <f t="shared" si="2"/>
        <v>27</v>
      </c>
      <c r="I38" s="7">
        <f t="shared" si="6"/>
        <v>10</v>
      </c>
      <c r="J38" s="7">
        <f t="shared" si="3"/>
        <v>270</v>
      </c>
      <c r="K38" s="7">
        <f t="shared" si="4"/>
        <v>356.625</v>
      </c>
      <c r="L38" s="7"/>
      <c r="M38" s="7"/>
      <c r="N38" s="7"/>
      <c r="O38" s="7"/>
      <c r="P38" s="7"/>
      <c r="Q38" s="7"/>
      <c r="R38" s="7"/>
      <c r="S38" s="7"/>
    </row>
    <row r="39" spans="1:19" x14ac:dyDescent="0.3">
      <c r="A39" s="2"/>
      <c r="C39" s="6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3">
      <c r="A40" s="2"/>
      <c r="B40" s="1" t="s">
        <v>47</v>
      </c>
      <c r="C40" s="6">
        <f>TRUNC(SUM(K3:K38))</f>
        <v>10705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3">
      <c r="A41" s="2"/>
      <c r="B41" s="1" t="s">
        <v>48</v>
      </c>
      <c r="C41" s="6">
        <f>AVERAGE(C3:C38)</f>
        <v>61.25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3">
      <c r="A42" s="2"/>
      <c r="B42" s="1" t="s">
        <v>49</v>
      </c>
      <c r="C42" s="6">
        <f>MAX(H3:H38)</f>
        <v>27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3">
      <c r="A43" s="2"/>
      <c r="B43" s="1" t="s">
        <v>50</v>
      </c>
      <c r="C43" s="6">
        <f>MAX(K3:K38)</f>
        <v>409.85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3">
      <c r="A44" s="2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3">
      <c r="A45" s="2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3">
      <c r="A46" s="2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3">
      <c r="A47" s="2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">
      <c r="A48" s="2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3">
      <c r="A49" s="2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3">
      <c r="A50" s="2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3">
      <c r="A51" s="4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3">
      <c r="A52" s="4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x14ac:dyDescent="0.3">
      <c r="A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x14ac:dyDescent="0.3">
      <c r="A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x14ac:dyDescent="0.3">
      <c r="A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x14ac:dyDescent="0.3">
      <c r="A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x14ac:dyDescent="0.3">
      <c r="A57" s="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x14ac:dyDescent="0.3">
      <c r="A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x14ac:dyDescent="0.3">
      <c r="A59" s="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x14ac:dyDescent="0.3">
      <c r="A60" s="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x14ac:dyDescent="0.3">
      <c r="A61" s="4"/>
    </row>
    <row r="62" spans="1:19" x14ac:dyDescent="0.3">
      <c r="A62" s="4"/>
    </row>
    <row r="63" spans="1:19" x14ac:dyDescent="0.3">
      <c r="A63" s="4"/>
    </row>
    <row r="64" spans="1:19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vlflex</dc:creator>
  <cp:lastModifiedBy>vlflex</cp:lastModifiedBy>
  <dcterms:created xsi:type="dcterms:W3CDTF">2015-06-05T18:19:34Z</dcterms:created>
  <dcterms:modified xsi:type="dcterms:W3CDTF">2022-10-24T05:51:06Z</dcterms:modified>
</cp:coreProperties>
</file>