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B901DC83-9BF6-4E27-8146-FDF27E9E0C4A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Лист1" sheetId="11" r:id="rId1"/>
    <sheet name="Лист2" sheetId="4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1" i="11" l="1"/>
  <c r="U5" i="11"/>
  <c r="V5" i="11" s="1"/>
  <c r="U6" i="11"/>
  <c r="V6" i="11" s="1"/>
  <c r="U7" i="11"/>
  <c r="V7" i="11" s="1"/>
  <c r="U8" i="11"/>
  <c r="V8" i="11" s="1"/>
  <c r="U9" i="11"/>
  <c r="V9" i="11" s="1"/>
  <c r="U10" i="11"/>
  <c r="V10" i="11" s="1"/>
  <c r="U11" i="11"/>
  <c r="U4" i="11"/>
  <c r="V4" i="11" s="1"/>
  <c r="S5" i="11"/>
  <c r="S6" i="11"/>
  <c r="S7" i="11"/>
  <c r="S8" i="11"/>
  <c r="S9" i="11"/>
  <c r="S10" i="11"/>
  <c r="S11" i="11"/>
  <c r="S4" i="11"/>
  <c r="O5" i="11"/>
  <c r="O6" i="11"/>
  <c r="O7" i="11"/>
  <c r="O8" i="11"/>
  <c r="O9" i="11"/>
  <c r="O10" i="11"/>
  <c r="O11" i="11"/>
  <c r="O4" i="11"/>
  <c r="K5" i="11"/>
  <c r="K6" i="11"/>
  <c r="K7" i="11"/>
  <c r="K8" i="11"/>
  <c r="K9" i="11"/>
  <c r="K10" i="11"/>
  <c r="K11" i="11"/>
  <c r="K4" i="11"/>
  <c r="G4" i="11"/>
  <c r="G6" i="11"/>
  <c r="G7" i="11"/>
  <c r="G8" i="11"/>
  <c r="G9" i="11"/>
  <c r="G10" i="11"/>
  <c r="G11" i="11"/>
  <c r="G5" i="11"/>
  <c r="P11" i="11"/>
  <c r="H11" i="11"/>
  <c r="D11" i="11"/>
  <c r="P10" i="11"/>
  <c r="H10" i="11"/>
  <c r="D10" i="11"/>
  <c r="P9" i="11"/>
  <c r="H9" i="11"/>
  <c r="D9" i="11"/>
  <c r="P8" i="11"/>
  <c r="H8" i="11"/>
  <c r="D8" i="11"/>
  <c r="P7" i="11"/>
  <c r="H7" i="11"/>
  <c r="D7" i="11"/>
  <c r="P6" i="11"/>
  <c r="H6" i="11"/>
  <c r="D6" i="11"/>
  <c r="P5" i="11"/>
  <c r="H5" i="11"/>
  <c r="D5" i="11"/>
  <c r="P4" i="11"/>
  <c r="H4" i="11"/>
  <c r="D4" i="11"/>
</calcChain>
</file>

<file path=xl/sharedStrings.xml><?xml version="1.0" encoding="utf-8"?>
<sst xmlns="http://schemas.openxmlformats.org/spreadsheetml/2006/main" count="36" uniqueCount="36">
  <si>
    <t>Сотрудник</t>
  </si>
  <si>
    <t>Должность</t>
  </si>
  <si>
    <t>Начало года</t>
  </si>
  <si>
    <t>Столбец1</t>
  </si>
  <si>
    <t>Дата начала1</t>
  </si>
  <si>
    <t>Дата конца1</t>
  </si>
  <si>
    <t>Столбец2</t>
  </si>
  <si>
    <t>Дата начала2</t>
  </si>
  <si>
    <t>Дата конца2</t>
  </si>
  <si>
    <t>Дата начала3</t>
  </si>
  <si>
    <t>Дата конца3</t>
  </si>
  <si>
    <t>Дата начала4</t>
  </si>
  <si>
    <t>Дата конца4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</si>
  <si>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</si>
  <si>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</si>
  <si>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</si>
  <si>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</si>
  <si>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</si>
  <si>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</si>
  <si>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</si>
  <si>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</si>
  <si>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- дата начала года</t>
  </si>
  <si>
    <t>Продолжительность1, дней</t>
  </si>
  <si>
    <t>Столбец3</t>
  </si>
  <si>
    <t>Продолжительность3, дней</t>
  </si>
  <si>
    <t>Столбец4</t>
  </si>
  <si>
    <t>Продолжительность4, дней</t>
  </si>
  <si>
    <t>Положено за год</t>
  </si>
  <si>
    <t>Осталось</t>
  </si>
  <si>
    <t>1-я часть</t>
  </si>
  <si>
    <t>2-я часть</t>
  </si>
  <si>
    <t>3-я часть</t>
  </si>
  <si>
    <t>4-я часть</t>
  </si>
  <si>
    <t>Нераб. дни 2022</t>
  </si>
  <si>
    <t>Продолжительность2, дней</t>
  </si>
  <si>
    <t xml:space="preserve">Израсходовано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</si>
</sst>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78787"/>
      <rgbColor rgb="FF558ED5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FFF99"/>
      <rgbColor rgb="FFB7B7B7"/>
      <rgbColor rgb="FFFF99CC"/>
      <rgbColor rgb="FFCC99FF"/>
      <rgbColor rgb="FFFFC7CE"/>
      <rgbColor rgb="FF316AC5"/>
      <rgbColor rgb="FF33CCCC"/>
      <rgbColor rgb="FF99CC00"/>
      <rgbColor rgb="FFFFCC00"/>
      <rgbColor rgb="FFFF9900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Лист1!$E$4:$E$11</c:f>
              <c:numCache>
                <c:formatCode>m/d/yyyy</c:formatCode>
                <c:ptCount val="8"/>
                <c:pt idx="0">
                  <c:v>44570</c:v>
                </c:pt>
                <c:pt idx="1">
                  <c:v>44563</c:v>
                </c:pt>
                <c:pt idx="2">
                  <c:v>44573</c:v>
                </c:pt>
                <c:pt idx="3">
                  <c:v>44581</c:v>
                </c:pt>
                <c:pt idx="4">
                  <c:v>44562</c:v>
                </c:pt>
                <c:pt idx="5">
                  <c:v>44574</c:v>
                </c:pt>
                <c:pt idx="6">
                  <c:v>44579</c:v>
                </c:pt>
                <c:pt idx="7">
                  <c:v>44563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F-4412-960D-573444E10E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rgbClr val="4F81B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Лист1!$F$4:$F$11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F-4412-960D-573444E10ED8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Лист1!$D$4:$D$11</c:f>
              <c:numCache>
                <c:formatCode>General</c:formatCode>
                <c:ptCount val="8"/>
                <c:pt idx="0">
                  <c:v>41</c:v>
                </c:pt>
                <c:pt idx="1">
                  <c:v>54</c:v>
                </c:pt>
                <c:pt idx="2">
                  <c:v>28</c:v>
                </c:pt>
                <c:pt idx="3">
                  <c:v>13</c:v>
                </c:pt>
                <c:pt idx="4">
                  <c:v>53</c:v>
                </c:pt>
                <c:pt idx="5">
                  <c:v>46</c:v>
                </c:pt>
                <c:pt idx="6">
                  <c:v>33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F-4412-960D-573444E10E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solidFill>
                <a:srgbClr val="4F81B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Лист1!$J$4:$J$11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F-4412-960D-573444E10ED8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Лист1!$H$4:$H$11</c:f>
              <c:numCache>
                <c:formatCode>General</c:formatCode>
                <c:ptCount val="8"/>
                <c:pt idx="0">
                  <c:v>88</c:v>
                </c:pt>
                <c:pt idx="1">
                  <c:v>86</c:v>
                </c:pt>
                <c:pt idx="2">
                  <c:v>83</c:v>
                </c:pt>
                <c:pt idx="3">
                  <c:v>88</c:v>
                </c:pt>
                <c:pt idx="4">
                  <c:v>81</c:v>
                </c:pt>
                <c:pt idx="5">
                  <c:v>98</c:v>
                </c:pt>
                <c:pt idx="6">
                  <c:v>137</c:v>
                </c:pt>
                <c:pt idx="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F-4412-960D-573444E10ED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solidFill>
                <a:srgbClr val="4F81B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Лист1!$N$4:$N$11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EF-4412-960D-573444E10ED8}"/>
            </c:ext>
          </c:extLst>
        </c:ser>
        <c:ser>
          <c:idx val="6"/>
          <c:order val="6"/>
          <c:spPr>
            <a:noFill/>
            <a:ln>
              <a:noFill/>
            </a:ln>
            <a:effectLst/>
          </c:spPr>
          <c:invertIfNegative val="0"/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Лист1!$P$4:$P$11</c:f>
              <c:numCache>
                <c:formatCode>General</c:formatCode>
                <c:ptCount val="8"/>
                <c:pt idx="0">
                  <c:v>111</c:v>
                </c:pt>
                <c:pt idx="1">
                  <c:v>138</c:v>
                </c:pt>
                <c:pt idx="2">
                  <c:v>189</c:v>
                </c:pt>
                <c:pt idx="3">
                  <c:v>212</c:v>
                </c:pt>
                <c:pt idx="4">
                  <c:v>177</c:v>
                </c:pt>
                <c:pt idx="5">
                  <c:v>127</c:v>
                </c:pt>
                <c:pt idx="6">
                  <c:v>128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F-4412-960D-573444E10ED8}"/>
            </c:ext>
          </c:extLst>
        </c:ser>
        <c:ser>
          <c:idx val="7"/>
          <c:order val="7"/>
          <c:spPr>
            <a:solidFill>
              <a:srgbClr val="FF0000"/>
            </a:solidFill>
            <a:ln>
              <a:solidFill>
                <a:srgbClr val="4F81B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Лист1!$R$4:$R$11</c:f>
              <c:numCache>
                <c:formatCode>General</c:formatCode>
                <c:ptCount val="8"/>
                <c:pt idx="0">
                  <c:v>15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EF-4412-960D-573444E1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819744"/>
        <c:axId val="1940501072"/>
      </c:barChart>
      <c:catAx>
        <c:axId val="1813819744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501072"/>
        <c:crosses val="autoZero"/>
        <c:auto val="1"/>
        <c:lblAlgn val="ctr"/>
        <c:lblOffset val="100"/>
        <c:noMultiLvlLbl val="0"/>
      </c:catAx>
      <c:valAx>
        <c:axId val="1940501072"/>
        <c:scaling>
          <c:orientation val="minMax"/>
          <c:max val="44926"/>
          <c:min val="44562"/>
        </c:scaling>
        <c:delete val="0"/>
        <c:axPos val="t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9]m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819744"/>
        <c:crosses val="autoZero"/>
        <c:crossBetween val="between"/>
        <c:majorUnit val="33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19</xdr:col>
      <xdr:colOff>0</xdr:colOff>
      <xdr:row>25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5841-F004-4648-AACE-9C0C1A9B07A9}">
  <dimension ref="A1:V21"/>
  <sheetViews>
    <sheetView tabSelected="1" zoomScale="88" zoomScaleNormal="88" workbookViewId="0">
      <selection activeCell="N8" sqref="N8"/>
    </sheetView>
  </sheetViews>
  <sheetFormatPr defaultRowHeight="13.2" x14ac:dyDescent="0.25"/>
  <cols>
    <col min="1" max="1" width="12.109375" bestFit="1" customWidth="1"/>
    <col min="2" max="2" width="11" bestFit="1" customWidth="1"/>
    <col min="3" max="3" width="12" customWidth="1"/>
    <col min="4" max="4" width="8.21875" hidden="1" customWidth="1"/>
    <col min="5" max="5" width="11.6640625" customWidth="1"/>
    <col min="6" max="6" width="10.109375" bestFit="1" customWidth="1"/>
    <col min="7" max="7" width="11.5546875" customWidth="1"/>
    <col min="8" max="8" width="9" hidden="1" customWidth="1"/>
    <col min="9" max="9" width="11.77734375" customWidth="1"/>
    <col min="11" max="11" width="11.44140625" bestFit="1" customWidth="1"/>
    <col min="12" max="12" width="9.88671875" hidden="1" customWidth="1"/>
    <col min="13" max="13" width="13" customWidth="1"/>
    <col min="15" max="15" width="11.88671875" customWidth="1"/>
    <col min="16" max="16" width="11.109375" hidden="1" customWidth="1"/>
    <col min="17" max="17" width="11.77734375" customWidth="1"/>
    <col min="19" max="19" width="11.5546875" customWidth="1"/>
  </cols>
  <sheetData>
    <row r="1" spans="1:22" ht="15.6" x14ac:dyDescent="0.3">
      <c r="A1" s="3">
        <v>44562</v>
      </c>
      <c r="B1" s="4" t="s">
        <v>21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6" x14ac:dyDescent="0.3">
      <c r="A2" s="5"/>
      <c r="B2" s="5"/>
      <c r="C2" s="5"/>
      <c r="D2" s="5"/>
      <c r="E2" s="5" t="s">
        <v>29</v>
      </c>
      <c r="F2" s="5"/>
      <c r="G2" s="5"/>
      <c r="H2" s="5"/>
      <c r="I2" s="5" t="s">
        <v>30</v>
      </c>
      <c r="J2" s="5"/>
      <c r="K2" s="5"/>
      <c r="L2" s="5"/>
      <c r="M2" s="5" t="s">
        <v>31</v>
      </c>
      <c r="N2" s="5"/>
      <c r="O2" s="5"/>
      <c r="P2" s="5"/>
      <c r="Q2" s="5" t="s">
        <v>32</v>
      </c>
      <c r="R2" s="5"/>
      <c r="S2" s="5"/>
      <c r="T2" s="5"/>
      <c r="U2" s="5"/>
      <c r="V2" s="5"/>
    </row>
    <row r="3" spans="1:22" ht="15.6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22</v>
      </c>
      <c r="G3" s="5" t="s">
        <v>5</v>
      </c>
      <c r="H3" s="5" t="s">
        <v>6</v>
      </c>
      <c r="I3" s="5" t="s">
        <v>7</v>
      </c>
      <c r="J3" s="5" t="s">
        <v>34</v>
      </c>
      <c r="K3" s="5" t="s">
        <v>8</v>
      </c>
      <c r="L3" s="5" t="s">
        <v>23</v>
      </c>
      <c r="M3" s="5" t="s">
        <v>9</v>
      </c>
      <c r="N3" s="5" t="s">
        <v>24</v>
      </c>
      <c r="O3" s="5" t="s">
        <v>10</v>
      </c>
      <c r="P3" s="5" t="s">
        <v>25</v>
      </c>
      <c r="Q3" s="5" t="s">
        <v>11</v>
      </c>
      <c r="R3" s="5" t="s">
        <v>26</v>
      </c>
      <c r="S3" s="5" t="s">
        <v>12</v>
      </c>
      <c r="T3" s="5" t="s">
        <v>27</v>
      </c>
      <c r="U3" s="5" t="s">
        <v>35</v>
      </c>
      <c r="V3" s="5" t="s">
        <v>28</v>
      </c>
    </row>
    <row r="4" spans="1:22" ht="15.6" x14ac:dyDescent="0.3">
      <c r="A4" s="5" t="s">
        <v>13</v>
      </c>
      <c r="B4" s="5"/>
      <c r="C4" s="3">
        <v>44562</v>
      </c>
      <c r="D4" s="5">
        <f>I4-E4</f>
        <v>41</v>
      </c>
      <c r="E4" s="3">
        <v>44570</v>
      </c>
      <c r="F4" s="5">
        <v>2</v>
      </c>
      <c r="G4" s="3">
        <f>IF(COUNTIF(Лист2!$A$2:$A$15,E4)&gt;0,WORKDAY.INTL(E4,F4,"0000000",Лист2!$A$2:$A$15),WORKDAY.INTL(E4,F4-1,"0000000",Лист2!$A$2:$A$15))</f>
        <v>44571</v>
      </c>
      <c r="H4" s="5">
        <f>M4-I4</f>
        <v>88</v>
      </c>
      <c r="I4" s="3">
        <v>44611</v>
      </c>
      <c r="J4" s="5">
        <v>4</v>
      </c>
      <c r="K4" s="3">
        <f>IF(COUNTIF(Лист2!$A$2:$A$15,I4)&gt;0,WORKDAY.INTL(I4,J4,"0000000",Лист2!$A$2:$A$15),WORKDAY.INTL(I4,J4-1,"0000000",Лист2!$A$2:$A$15))</f>
        <v>44614</v>
      </c>
      <c r="L4" s="5"/>
      <c r="M4" s="3">
        <v>44699</v>
      </c>
      <c r="N4" s="5">
        <v>5</v>
      </c>
      <c r="O4" s="3">
        <f>IF(COUNTIF(Лист2!$A$2:$A$15,M4)&gt;0,WORKDAY.INTL(M4,N4,"0000000",Лист2!$A$2:$A$15),WORKDAY.INTL(M4,N4-1,"0000000",Лист2!$A$2:$A$15))</f>
        <v>44703</v>
      </c>
      <c r="P4" s="5">
        <f>Q4-M4</f>
        <v>111</v>
      </c>
      <c r="Q4" s="3">
        <v>44810</v>
      </c>
      <c r="R4" s="5">
        <v>15</v>
      </c>
      <c r="S4" s="3">
        <f>IF(COUNTIF(Лист2!$A$2:$A$15,Q4)&gt;0,WORKDAY.INTL(Q4,R4,"0000000",Лист2!$A$2:$A$15),WORKDAY.INTL(Q4,R4-1,"0000000",Лист2!$A$2:$A$15))</f>
        <v>44824</v>
      </c>
      <c r="T4" s="5">
        <v>28</v>
      </c>
      <c r="U4" s="5">
        <f>F4+J4+N4+R4</f>
        <v>26</v>
      </c>
      <c r="V4" s="5">
        <f>IF(U4&gt;T4,0,T4-U4)</f>
        <v>2</v>
      </c>
    </row>
    <row r="5" spans="1:22" ht="15.6" x14ac:dyDescent="0.3">
      <c r="A5" s="5" t="s">
        <v>14</v>
      </c>
      <c r="B5" s="5"/>
      <c r="C5" s="3">
        <v>44562</v>
      </c>
      <c r="D5" s="5">
        <f t="shared" ref="D5:D11" si="0">I5-E5</f>
        <v>54</v>
      </c>
      <c r="E5" s="3">
        <v>44563</v>
      </c>
      <c r="F5" s="5">
        <v>5</v>
      </c>
      <c r="G5" s="3">
        <f>IF(COUNTIF(Лист2!$A$2:$A$15,E5)&gt;0,WORKDAY.INTL(E5,F5,"0000000",Лист2!$A$2:$A$15),WORKDAY.INTL(E5,F5-1,"0000000",Лист2!$A$2:$A$15))</f>
        <v>44574</v>
      </c>
      <c r="H5" s="5">
        <f t="shared" ref="H5:H11" si="1">M5-I5</f>
        <v>86</v>
      </c>
      <c r="I5" s="3">
        <v>44617</v>
      </c>
      <c r="J5" s="5">
        <v>8</v>
      </c>
      <c r="K5" s="3">
        <f>IF(COUNTIF(Лист2!$A$2:$A$15,I5)&gt;0,WORKDAY.INTL(I5,J5,"0000000",Лист2!$A$2:$A$15),WORKDAY.INTL(I5,J5-1,"0000000",Лист2!$A$2:$A$15))</f>
        <v>44624</v>
      </c>
      <c r="L5" s="5"/>
      <c r="M5" s="3">
        <v>44703</v>
      </c>
      <c r="N5" s="5">
        <v>6</v>
      </c>
      <c r="O5" s="3">
        <f>IF(COUNTIF(Лист2!$A$2:$A$15,M5)&gt;0,WORKDAY.INTL(M5,N5,"0000000",Лист2!$A$2:$A$15),WORKDAY.INTL(M5,N5-1,"0000000",Лист2!$A$2:$A$15))</f>
        <v>44708</v>
      </c>
      <c r="P5" s="5">
        <f t="shared" ref="P5:P11" si="2">Q5-M5</f>
        <v>138</v>
      </c>
      <c r="Q5" s="3">
        <v>44841</v>
      </c>
      <c r="R5" s="5">
        <v>9</v>
      </c>
      <c r="S5" s="3">
        <f>IF(COUNTIF(Лист2!$A$2:$A$15,Q5)&gt;0,WORKDAY.INTL(Q5,R5,"0000000",Лист2!$A$2:$A$15),WORKDAY.INTL(Q5,R5-1,"0000000",Лист2!$A$2:$A$15))</f>
        <v>44849</v>
      </c>
      <c r="T5" s="5">
        <v>28</v>
      </c>
      <c r="U5" s="5">
        <f t="shared" ref="U5:U11" si="3">F5+J5+N5+R5</f>
        <v>28</v>
      </c>
      <c r="V5" s="5">
        <f t="shared" ref="V5:V11" si="4">IF(U5&gt;T5,0,T5-U5)</f>
        <v>0</v>
      </c>
    </row>
    <row r="6" spans="1:22" ht="15.6" x14ac:dyDescent="0.3">
      <c r="A6" s="5" t="s">
        <v>15</v>
      </c>
      <c r="B6" s="5"/>
      <c r="C6" s="3">
        <v>44562</v>
      </c>
      <c r="D6" s="5">
        <f t="shared" si="0"/>
        <v>28</v>
      </c>
      <c r="E6" s="3">
        <v>44573</v>
      </c>
      <c r="F6" s="5">
        <v>5</v>
      </c>
      <c r="G6" s="3">
        <f>IF(COUNTIF(Лист2!$A$2:$A$15,E6)&gt;0,WORKDAY.INTL(E6,F6,"0000000",Лист2!$A$2:$A$15),WORKDAY.INTL(E6,F6-1,"0000000",Лист2!$A$2:$A$15))</f>
        <v>44577</v>
      </c>
      <c r="H6" s="5">
        <f t="shared" si="1"/>
        <v>83</v>
      </c>
      <c r="I6" s="3">
        <v>44601</v>
      </c>
      <c r="J6" s="5">
        <v>8</v>
      </c>
      <c r="K6" s="3">
        <f>IF(COUNTIF(Лист2!$A$2:$A$15,I6)&gt;0,WORKDAY.INTL(I6,J6,"0000000",Лист2!$A$2:$A$15),WORKDAY.INTL(I6,J6-1,"0000000",Лист2!$A$2:$A$15))</f>
        <v>44608</v>
      </c>
      <c r="L6" s="5"/>
      <c r="M6" s="3">
        <v>44684</v>
      </c>
      <c r="N6" s="5">
        <v>6</v>
      </c>
      <c r="O6" s="3">
        <f>IF(COUNTIF(Лист2!$A$2:$A$15,M6)&gt;0,WORKDAY.INTL(M6,N6,"0000000",Лист2!$A$2:$A$15),WORKDAY.INTL(M6,N6-1,"0000000",Лист2!$A$2:$A$15))</f>
        <v>44689</v>
      </c>
      <c r="P6" s="5">
        <f t="shared" si="2"/>
        <v>189</v>
      </c>
      <c r="Q6" s="3">
        <v>44873</v>
      </c>
      <c r="R6" s="5">
        <v>5</v>
      </c>
      <c r="S6" s="3">
        <f>IF(COUNTIF(Лист2!$A$2:$A$15,Q6)&gt;0,WORKDAY.INTL(Q6,R6,"0000000",Лист2!$A$2:$A$15),WORKDAY.INTL(Q6,R6-1,"0000000",Лист2!$A$2:$A$15))</f>
        <v>44877</v>
      </c>
      <c r="T6" s="5">
        <v>28</v>
      </c>
      <c r="U6" s="5">
        <f t="shared" si="3"/>
        <v>24</v>
      </c>
      <c r="V6" s="5">
        <f t="shared" si="4"/>
        <v>4</v>
      </c>
    </row>
    <row r="7" spans="1:22" ht="15.6" x14ac:dyDescent="0.3">
      <c r="A7" s="5" t="s">
        <v>16</v>
      </c>
      <c r="B7" s="5"/>
      <c r="C7" s="3">
        <v>44562</v>
      </c>
      <c r="D7" s="5">
        <f t="shared" si="0"/>
        <v>13</v>
      </c>
      <c r="E7" s="3">
        <v>44581</v>
      </c>
      <c r="F7" s="5">
        <v>13</v>
      </c>
      <c r="G7" s="3">
        <f>IF(COUNTIF(Лист2!$A$2:$A$15,E7)&gt;0,WORKDAY.INTL(E7,F7,"0000000",Лист2!$A$2:$A$15),WORKDAY.INTL(E7,F7-1,"0000000",Лист2!$A$2:$A$15))</f>
        <v>44593</v>
      </c>
      <c r="H7" s="5">
        <f t="shared" si="1"/>
        <v>88</v>
      </c>
      <c r="I7" s="3">
        <v>44594</v>
      </c>
      <c r="J7" s="5">
        <v>7</v>
      </c>
      <c r="K7" s="3">
        <f>IF(COUNTIF(Лист2!$A$2:$A$15,I7)&gt;0,WORKDAY.INTL(I7,J7,"0000000",Лист2!$A$2:$A$15),WORKDAY.INTL(I7,J7-1,"0000000",Лист2!$A$2:$A$15))</f>
        <v>44600</v>
      </c>
      <c r="L7" s="5"/>
      <c r="M7" s="3">
        <v>44682</v>
      </c>
      <c r="N7" s="5">
        <v>5</v>
      </c>
      <c r="O7" s="3">
        <f>IF(COUNTIF(Лист2!$A$2:$A$15,M7)&gt;0,WORKDAY.INTL(M7,N7,"0000000",Лист2!$A$2:$A$15),WORKDAY.INTL(M7,N7-1,"0000000",Лист2!$A$2:$A$15))</f>
        <v>44687</v>
      </c>
      <c r="P7" s="5">
        <f t="shared" si="2"/>
        <v>212</v>
      </c>
      <c r="Q7" s="3">
        <v>44894</v>
      </c>
      <c r="R7" s="5">
        <v>3</v>
      </c>
      <c r="S7" s="3">
        <f>IF(COUNTIF(Лист2!$A$2:$A$15,Q7)&gt;0,WORKDAY.INTL(Q7,R7,"0000000",Лист2!$A$2:$A$15),WORKDAY.INTL(Q7,R7-1,"0000000",Лист2!$A$2:$A$15))</f>
        <v>44896</v>
      </c>
      <c r="T7" s="5">
        <v>28</v>
      </c>
      <c r="U7" s="5">
        <f t="shared" si="3"/>
        <v>28</v>
      </c>
      <c r="V7" s="5">
        <f t="shared" si="4"/>
        <v>0</v>
      </c>
    </row>
    <row r="8" spans="1:22" ht="15.6" x14ac:dyDescent="0.3">
      <c r="A8" s="5" t="s">
        <v>17</v>
      </c>
      <c r="B8" s="5"/>
      <c r="C8" s="3">
        <v>44562</v>
      </c>
      <c r="D8" s="5">
        <f t="shared" si="0"/>
        <v>53</v>
      </c>
      <c r="E8" s="3">
        <v>44562</v>
      </c>
      <c r="F8" s="5">
        <v>9</v>
      </c>
      <c r="G8" s="3">
        <f>IF(COUNTIF(Лист2!$A$2:$A$15,E8)&gt;0,WORKDAY.INTL(E8,F8,"0000000",Лист2!$A$2:$A$15),WORKDAY.INTL(E8,F8-1,"0000000",Лист2!$A$2:$A$15))</f>
        <v>44578</v>
      </c>
      <c r="H8" s="5">
        <f t="shared" si="1"/>
        <v>81</v>
      </c>
      <c r="I8" s="3">
        <v>44615</v>
      </c>
      <c r="J8" s="5">
        <v>6</v>
      </c>
      <c r="K8" s="3">
        <f>IF(COUNTIF(Лист2!$A$2:$A$15,I8)&gt;0,WORKDAY.INTL(I8,J8,"0000000",Лист2!$A$2:$A$15),WORKDAY.INTL(I8,J8-1,"0000000",Лист2!$A$2:$A$15))</f>
        <v>44621</v>
      </c>
      <c r="L8" s="5"/>
      <c r="M8" s="3">
        <v>44696</v>
      </c>
      <c r="N8" s="5">
        <v>5</v>
      </c>
      <c r="O8" s="3">
        <f>IF(COUNTIF(Лист2!$A$2:$A$15,M8)&gt;0,WORKDAY.INTL(M8,N8,"0000000",Лист2!$A$2:$A$15),WORKDAY.INTL(M8,N8-1,"0000000",Лист2!$A$2:$A$15))</f>
        <v>44700</v>
      </c>
      <c r="P8" s="5">
        <f t="shared" si="2"/>
        <v>177</v>
      </c>
      <c r="Q8" s="3">
        <v>44873</v>
      </c>
      <c r="R8" s="5">
        <v>5</v>
      </c>
      <c r="S8" s="3">
        <f>IF(COUNTIF(Лист2!$A$2:$A$15,Q8)&gt;0,WORKDAY.INTL(Q8,R8,"0000000",Лист2!$A$2:$A$15),WORKDAY.INTL(Q8,R8-1,"0000000",Лист2!$A$2:$A$15))</f>
        <v>44877</v>
      </c>
      <c r="T8" s="5">
        <v>28</v>
      </c>
      <c r="U8" s="5">
        <f t="shared" si="3"/>
        <v>25</v>
      </c>
      <c r="V8" s="5">
        <f t="shared" si="4"/>
        <v>3</v>
      </c>
    </row>
    <row r="9" spans="1:22" ht="15.6" x14ac:dyDescent="0.3">
      <c r="A9" s="5" t="s">
        <v>18</v>
      </c>
      <c r="B9" s="5"/>
      <c r="C9" s="3">
        <v>44562</v>
      </c>
      <c r="D9" s="5">
        <f t="shared" si="0"/>
        <v>46</v>
      </c>
      <c r="E9" s="3">
        <v>44574</v>
      </c>
      <c r="F9" s="5">
        <v>10</v>
      </c>
      <c r="G9" s="3">
        <f>IF(COUNTIF(Лист2!$A$2:$A$15,E9)&gt;0,WORKDAY.INTL(E9,F9,"0000000",Лист2!$A$2:$A$15),WORKDAY.INTL(E9,F9-1,"0000000",Лист2!$A$2:$A$15))</f>
        <v>44583</v>
      </c>
      <c r="H9" s="5">
        <f t="shared" si="1"/>
        <v>98</v>
      </c>
      <c r="I9" s="3">
        <v>44620</v>
      </c>
      <c r="J9" s="5">
        <v>6</v>
      </c>
      <c r="K9" s="3">
        <f>IF(COUNTIF(Лист2!$A$2:$A$15,I9)&gt;0,WORKDAY.INTL(I9,J9,"0000000",Лист2!$A$2:$A$15),WORKDAY.INTL(I9,J9-1,"0000000",Лист2!$A$2:$A$15))</f>
        <v>44625</v>
      </c>
      <c r="L9" s="5"/>
      <c r="M9" s="3">
        <v>44718</v>
      </c>
      <c r="N9" s="5">
        <v>5</v>
      </c>
      <c r="O9" s="3">
        <f>IF(COUNTIF(Лист2!$A$2:$A$15,M9)&gt;0,WORKDAY.INTL(M9,N9,"0000000",Лист2!$A$2:$A$15),WORKDAY.INTL(M9,N9-1,"0000000",Лист2!$A$2:$A$15))</f>
        <v>44722</v>
      </c>
      <c r="P9" s="5">
        <f t="shared" si="2"/>
        <v>127</v>
      </c>
      <c r="Q9" s="3">
        <v>44845</v>
      </c>
      <c r="R9" s="5">
        <v>4</v>
      </c>
      <c r="S9" s="3">
        <f>IF(COUNTIF(Лист2!$A$2:$A$15,Q9)&gt;0,WORKDAY.INTL(Q9,R9,"0000000",Лист2!$A$2:$A$15),WORKDAY.INTL(Q9,R9-1,"0000000",Лист2!$A$2:$A$15))</f>
        <v>44848</v>
      </c>
      <c r="T9" s="5">
        <v>28</v>
      </c>
      <c r="U9" s="5">
        <f t="shared" si="3"/>
        <v>25</v>
      </c>
      <c r="V9" s="5">
        <f t="shared" si="4"/>
        <v>3</v>
      </c>
    </row>
    <row r="10" spans="1:22" ht="15.6" x14ac:dyDescent="0.3">
      <c r="A10" s="5" t="s">
        <v>19</v>
      </c>
      <c r="B10" s="5"/>
      <c r="C10" s="3">
        <v>44562</v>
      </c>
      <c r="D10" s="5">
        <f t="shared" si="0"/>
        <v>33</v>
      </c>
      <c r="E10" s="3">
        <v>44579</v>
      </c>
      <c r="F10" s="5">
        <v>15</v>
      </c>
      <c r="G10" s="3">
        <f>IF(COUNTIF(Лист2!$A$2:$A$15,E10)&gt;0,WORKDAY.INTL(E10,F10,"0000000",Лист2!$A$2:$A$15),WORKDAY.INTL(E10,F10-1,"0000000",Лист2!$A$2:$A$15))</f>
        <v>44593</v>
      </c>
      <c r="H10" s="5">
        <f t="shared" si="1"/>
        <v>137</v>
      </c>
      <c r="I10" s="3">
        <v>44612</v>
      </c>
      <c r="J10" s="5">
        <v>5</v>
      </c>
      <c r="K10" s="3">
        <f>IF(COUNTIF(Лист2!$A$2:$A$15,I10)&gt;0,WORKDAY.INTL(I10,J10,"0000000",Лист2!$A$2:$A$15),WORKDAY.INTL(I10,J10-1,"0000000",Лист2!$A$2:$A$15))</f>
        <v>44617</v>
      </c>
      <c r="L10" s="5"/>
      <c r="M10" s="3">
        <v>44749</v>
      </c>
      <c r="N10" s="5">
        <v>5</v>
      </c>
      <c r="O10" s="3">
        <f>IF(COUNTIF(Лист2!$A$2:$A$15,M10)&gt;0,WORKDAY.INTL(M10,N10,"0000000",Лист2!$A$2:$A$15),WORKDAY.INTL(M10,N10-1,"0000000",Лист2!$A$2:$A$15))</f>
        <v>44753</v>
      </c>
      <c r="P10" s="5">
        <f t="shared" si="2"/>
        <v>128</v>
      </c>
      <c r="Q10" s="3">
        <v>44877</v>
      </c>
      <c r="R10" s="5">
        <v>3</v>
      </c>
      <c r="S10" s="3">
        <f>IF(COUNTIF(Лист2!$A$2:$A$15,Q10)&gt;0,WORKDAY.INTL(Q10,R10,"0000000",Лист2!$A$2:$A$15),WORKDAY.INTL(Q10,R10-1,"0000000",Лист2!$A$2:$A$15))</f>
        <v>44879</v>
      </c>
      <c r="T10" s="5">
        <v>28</v>
      </c>
      <c r="U10" s="5">
        <f t="shared" si="3"/>
        <v>28</v>
      </c>
      <c r="V10" s="5">
        <f t="shared" si="4"/>
        <v>0</v>
      </c>
    </row>
    <row r="11" spans="1:22" ht="15.6" x14ac:dyDescent="0.3">
      <c r="A11" s="5" t="s">
        <v>20</v>
      </c>
      <c r="B11" s="5"/>
      <c r="C11" s="3">
        <v>44562</v>
      </c>
      <c r="D11" s="5">
        <f t="shared" si="0"/>
        <v>35</v>
      </c>
      <c r="E11" s="3">
        <v>44563</v>
      </c>
      <c r="F11" s="5">
        <v>10</v>
      </c>
      <c r="G11" s="3">
        <f>IF(COUNTIF(Лист2!$A$2:$A$15,E11)&gt;0,WORKDAY.INTL(E11,F11,"0000000",Лист2!$A$2:$A$15),WORKDAY.INTL(E11,F11-1,"0000000",Лист2!$A$2:$A$15))</f>
        <v>44579</v>
      </c>
      <c r="H11" s="5">
        <f t="shared" si="1"/>
        <v>91</v>
      </c>
      <c r="I11" s="3">
        <v>44598</v>
      </c>
      <c r="J11" s="5">
        <v>4</v>
      </c>
      <c r="K11" s="3">
        <f>IF(COUNTIF(Лист2!$A$2:$A$15,I11)&gt;0,WORKDAY.INTL(I11,J11,"0000000",Лист2!$A$2:$A$15),WORKDAY.INTL(I11,J11-1,"0000000",Лист2!$A$2:$A$15))</f>
        <v>44601</v>
      </c>
      <c r="L11" s="5"/>
      <c r="M11" s="3">
        <v>44689</v>
      </c>
      <c r="N11" s="5">
        <v>5</v>
      </c>
      <c r="O11" s="3">
        <f>IF(COUNTIF(Лист2!$A$2:$A$15,M11)&gt;0,WORKDAY.INTL(M11,N11,"0000000",Лист2!$A$2:$A$15),WORKDAY.INTL(M11,N11-1,"0000000",Лист2!$A$2:$A$15))</f>
        <v>44694</v>
      </c>
      <c r="P11" s="5">
        <f t="shared" si="2"/>
        <v>189</v>
      </c>
      <c r="Q11" s="3">
        <v>44878</v>
      </c>
      <c r="R11" s="5">
        <v>8</v>
      </c>
      <c r="S11" s="3">
        <f>IF(COUNTIF(Лист2!$A$2:$A$15,Q11)&gt;0,WORKDAY.INTL(Q11,R11,"0000000",Лист2!$A$2:$A$15),WORKDAY.INTL(Q11,R11-1,"0000000",Лист2!$A$2:$A$15))</f>
        <v>44885</v>
      </c>
      <c r="T11" s="5">
        <v>28</v>
      </c>
      <c r="U11" s="5">
        <f t="shared" si="3"/>
        <v>27</v>
      </c>
      <c r="V11" s="5">
        <f t="shared" si="4"/>
        <v>1</v>
      </c>
    </row>
    <row r="12" spans="1:22" ht="15.6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.6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6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6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6" x14ac:dyDescent="0.3">
      <c r="A16" s="3"/>
      <c r="B16" s="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6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6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6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6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50DA-DC1D-4E7C-B889-B2210FDFD4E1}">
  <dimension ref="A1:A15"/>
  <sheetViews>
    <sheetView workbookViewId="0">
      <selection activeCell="A10" sqref="A10"/>
    </sheetView>
  </sheetViews>
  <sheetFormatPr defaultRowHeight="13.2" x14ac:dyDescent="0.25"/>
  <cols>
    <col min="1" max="1" width="13" customWidth="1"/>
    <col min="2" max="2" width="13.109375" customWidth="1"/>
  </cols>
  <sheetData>
    <row r="1" spans="1:1" ht="26.4" x14ac:dyDescent="0.25">
      <c r="A1" s="1" t="s">
        <v>33</v>
      </c>
    </row>
    <row r="2" spans="1:1" x14ac:dyDescent="0.25">
      <c r="A2" s="2">
        <v>44562</v>
      </c>
    </row>
    <row r="3" spans="1:1" x14ac:dyDescent="0.25">
      <c r="A3" s="2">
        <v>44563</v>
      </c>
    </row>
    <row r="4" spans="1:1" x14ac:dyDescent="0.25">
      <c r="A4" s="2">
        <v>44564</v>
      </c>
    </row>
    <row r="5" spans="1:1" x14ac:dyDescent="0.25">
      <c r="A5" s="2">
        <v>44565</v>
      </c>
    </row>
    <row r="6" spans="1:1" x14ac:dyDescent="0.25">
      <c r="A6" s="2">
        <v>44566</v>
      </c>
    </row>
    <row r="7" spans="1:1" x14ac:dyDescent="0.25">
      <c r="A7" s="2">
        <v>44567</v>
      </c>
    </row>
    <row r="8" spans="1:1" x14ac:dyDescent="0.25">
      <c r="A8" s="2">
        <v>44568</v>
      </c>
    </row>
    <row r="9" spans="1:1" x14ac:dyDescent="0.25">
      <c r="A9" s="2">
        <v>44569</v>
      </c>
    </row>
    <row r="10" spans="1:1" x14ac:dyDescent="0.25">
      <c r="A10" s="2">
        <v>44615</v>
      </c>
    </row>
    <row r="11" spans="1:1" x14ac:dyDescent="0.25">
      <c r="A11" s="2">
        <v>44628</v>
      </c>
    </row>
    <row r="12" spans="1:1" x14ac:dyDescent="0.25">
      <c r="A12" s="2">
        <v>44682</v>
      </c>
    </row>
    <row r="13" spans="1:1" x14ac:dyDescent="0.25">
      <c r="A13" s="2">
        <v>44690</v>
      </c>
    </row>
    <row r="14" spans="1:1" x14ac:dyDescent="0.25">
      <c r="A14" s="2">
        <v>44724</v>
      </c>
    </row>
    <row r="15" spans="1:1" x14ac:dyDescent="0.25">
      <c r="A15" s="2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</dc:creator>
  <dc:description/>
  <cp:lastModifiedBy>Ксения</cp:lastModifiedBy>
  <cp:revision>1</cp:revision>
  <cp:lastPrinted>2015-11-20T21:10:08Z</cp:lastPrinted>
  <dcterms:created xsi:type="dcterms:W3CDTF">2014-08-08T19:00:37Z</dcterms:created>
  <dcterms:modified xsi:type="dcterms:W3CDTF">2022-12-14T20:08:52Z</dcterms:modified>
  <dc:language>ru-RU</dc:language>
</cp:coreProperties>
</file>