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IT\IT_LR\LR3\"/>
    </mc:Choice>
  </mc:AlternateContent>
  <xr:revisionPtr revIDLastSave="0" documentId="13_ncr:1_{60867E9D-8454-438A-A2FB-18DD9B040B38}" xr6:coauthVersionLast="37" xr6:coauthVersionMax="37" xr10:uidLastSave="{00000000-0000-0000-0000-000000000000}"/>
  <bookViews>
    <workbookView xWindow="0" yWindow="0" windowWidth="28800" windowHeight="12210" xr2:uid="{2DC752DB-384D-4EB4-B358-28C83E4A180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M3" i="1"/>
  <c r="E35" i="1"/>
  <c r="E36" i="1"/>
  <c r="E37" i="1"/>
  <c r="E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C42" i="1"/>
  <c r="C41" i="1"/>
  <c r="J3" i="1"/>
  <c r="J4" i="1"/>
  <c r="J5" i="1"/>
  <c r="J6" i="1"/>
  <c r="J7" i="1"/>
  <c r="J8" i="1"/>
  <c r="J9" i="1"/>
  <c r="J10" i="1"/>
  <c r="J11" i="1"/>
  <c r="H4" i="1"/>
  <c r="H3" i="1"/>
  <c r="I3" i="1"/>
  <c r="F3" i="1"/>
  <c r="F4" i="1"/>
  <c r="B5" i="1"/>
  <c r="B6" i="1" s="1"/>
  <c r="B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G5" i="1"/>
  <c r="G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A4" i="1"/>
  <c r="A5" i="1" s="1"/>
  <c r="A6" i="1" s="1"/>
  <c r="B7" i="1" l="1"/>
  <c r="F6" i="1"/>
  <c r="D20" i="1"/>
  <c r="L3" i="1"/>
  <c r="A7" i="1"/>
  <c r="F5" i="1"/>
  <c r="I4" i="1"/>
  <c r="B8" i="1" l="1"/>
  <c r="D21" i="1"/>
  <c r="L4" i="1"/>
  <c r="M4" i="1" s="1"/>
  <c r="A8" i="1"/>
  <c r="F7" i="1"/>
  <c r="H5" i="1"/>
  <c r="I5" i="1" s="1"/>
  <c r="L5" i="1" s="1"/>
  <c r="M5" i="1" s="1"/>
  <c r="D22" i="1" l="1"/>
  <c r="D23" i="1" s="1"/>
  <c r="D24" i="1" s="1"/>
  <c r="D25" i="1" s="1"/>
  <c r="D26" i="1" s="1"/>
  <c r="D27" i="1" s="1"/>
  <c r="D28" i="1" s="1"/>
  <c r="D29" i="1" s="1"/>
  <c r="D30" i="1" s="1"/>
  <c r="B9" i="1"/>
  <c r="F8" i="1"/>
  <c r="A9" i="1"/>
  <c r="H6" i="1"/>
  <c r="I6" i="1" s="1"/>
  <c r="B10" i="1" l="1"/>
  <c r="D31" i="1"/>
  <c r="L6" i="1"/>
  <c r="M6" i="1" s="1"/>
  <c r="A10" i="1"/>
  <c r="F9" i="1"/>
  <c r="H7" i="1"/>
  <c r="I7" i="1" s="1"/>
  <c r="L7" i="1" s="1"/>
  <c r="M7" i="1" s="1"/>
  <c r="D32" i="1" l="1"/>
  <c r="D33" i="1" s="1"/>
  <c r="B11" i="1"/>
  <c r="F10" i="1"/>
  <c r="A11" i="1"/>
  <c r="H8" i="1"/>
  <c r="I8" i="1" s="1"/>
  <c r="L8" i="1" s="1"/>
  <c r="M8" i="1" s="1"/>
  <c r="B12" i="1" l="1"/>
  <c r="D34" i="1"/>
  <c r="D35" i="1" s="1"/>
  <c r="D36" i="1" s="1"/>
  <c r="D37" i="1" s="1"/>
  <c r="D38" i="1" s="1"/>
  <c r="A12" i="1"/>
  <c r="F11" i="1"/>
  <c r="H9" i="1"/>
  <c r="I9" i="1" s="1"/>
  <c r="B13" i="1" l="1"/>
  <c r="L9" i="1"/>
  <c r="M9" i="1" s="1"/>
  <c r="A13" i="1"/>
  <c r="F12" i="1"/>
  <c r="L12" i="1" s="1"/>
  <c r="H10" i="1"/>
  <c r="I10" i="1" s="1"/>
  <c r="B14" i="1" l="1"/>
  <c r="L10" i="1"/>
  <c r="M10" i="1" s="1"/>
  <c r="A14" i="1"/>
  <c r="F13" i="1"/>
  <c r="J13" i="1" s="1"/>
  <c r="H11" i="1"/>
  <c r="I11" i="1" s="1"/>
  <c r="B15" i="1" l="1"/>
  <c r="L11" i="1"/>
  <c r="M11" i="1" s="1"/>
  <c r="A15" i="1"/>
  <c r="F14" i="1"/>
  <c r="J14" i="1" s="1"/>
  <c r="H12" i="1"/>
  <c r="I12" i="1" s="1"/>
  <c r="B16" i="1" l="1"/>
  <c r="F15" i="1"/>
  <c r="J15" i="1" s="1"/>
  <c r="A16" i="1"/>
  <c r="H13" i="1"/>
  <c r="B17" i="1" l="1"/>
  <c r="H14" i="1"/>
  <c r="I13" i="1"/>
  <c r="A17" i="1"/>
  <c r="F16" i="1"/>
  <c r="J16" i="1" s="1"/>
  <c r="B18" i="1" l="1"/>
  <c r="H15" i="1"/>
  <c r="I14" i="1"/>
  <c r="A18" i="1"/>
  <c r="F17" i="1"/>
  <c r="J17" i="1" s="1"/>
  <c r="B19" i="1" l="1"/>
  <c r="H16" i="1"/>
  <c r="I15" i="1"/>
  <c r="A19" i="1"/>
  <c r="F18" i="1"/>
  <c r="J18" i="1" s="1"/>
  <c r="B20" i="1" l="1"/>
  <c r="H17" i="1"/>
  <c r="I16" i="1"/>
  <c r="A20" i="1"/>
  <c r="F19" i="1"/>
  <c r="J19" i="1" s="1"/>
  <c r="B21" i="1" l="1"/>
  <c r="F20" i="1"/>
  <c r="J20" i="1" s="1"/>
  <c r="H18" i="1"/>
  <c r="I17" i="1"/>
  <c r="A21" i="1"/>
  <c r="B22" i="1" l="1"/>
  <c r="F21" i="1"/>
  <c r="J21" i="1" s="1"/>
  <c r="H19" i="1"/>
  <c r="I18" i="1"/>
  <c r="A22" i="1"/>
  <c r="B23" i="1" l="1"/>
  <c r="F22" i="1"/>
  <c r="J22" i="1" s="1"/>
  <c r="H20" i="1"/>
  <c r="H21" i="1" s="1"/>
  <c r="I19" i="1"/>
  <c r="A23" i="1"/>
  <c r="B24" i="1" l="1"/>
  <c r="I20" i="1"/>
  <c r="A24" i="1"/>
  <c r="F23" i="1"/>
  <c r="J23" i="1" s="1"/>
  <c r="B25" i="1" l="1"/>
  <c r="H22" i="1"/>
  <c r="I21" i="1"/>
  <c r="F24" i="1"/>
  <c r="J24" i="1" s="1"/>
  <c r="A25" i="1"/>
  <c r="B26" i="1" l="1"/>
  <c r="L21" i="1"/>
  <c r="M21" i="1" s="1"/>
  <c r="H23" i="1"/>
  <c r="I22" i="1"/>
  <c r="L22" i="1" s="1"/>
  <c r="M22" i="1" s="1"/>
  <c r="A26" i="1"/>
  <c r="F25" i="1"/>
  <c r="J25" i="1" s="1"/>
  <c r="B27" i="1" l="1"/>
  <c r="H24" i="1"/>
  <c r="I23" i="1"/>
  <c r="L23" i="1" s="1"/>
  <c r="M23" i="1" s="1"/>
  <c r="A27" i="1"/>
  <c r="F26" i="1"/>
  <c r="J26" i="1" s="1"/>
  <c r="B28" i="1" l="1"/>
  <c r="H25" i="1"/>
  <c r="I24" i="1"/>
  <c r="L24" i="1" s="1"/>
  <c r="M24" i="1" s="1"/>
  <c r="F27" i="1"/>
  <c r="J27" i="1" s="1"/>
  <c r="A28" i="1"/>
  <c r="B29" i="1" l="1"/>
  <c r="H26" i="1"/>
  <c r="I25" i="1"/>
  <c r="L25" i="1" s="1"/>
  <c r="M25" i="1" s="1"/>
  <c r="A29" i="1"/>
  <c r="F28" i="1"/>
  <c r="J28" i="1" s="1"/>
  <c r="B30" i="1" l="1"/>
  <c r="H27" i="1"/>
  <c r="I26" i="1"/>
  <c r="L26" i="1" s="1"/>
  <c r="M26" i="1" s="1"/>
  <c r="A30" i="1"/>
  <c r="F29" i="1"/>
  <c r="J29" i="1" s="1"/>
  <c r="B31" i="1" l="1"/>
  <c r="H28" i="1"/>
  <c r="I27" i="1"/>
  <c r="L27" i="1" s="1"/>
  <c r="M27" i="1" s="1"/>
  <c r="A31" i="1"/>
  <c r="F30" i="1"/>
  <c r="J30" i="1" s="1"/>
  <c r="B32" i="1" l="1"/>
  <c r="F31" i="1"/>
  <c r="J31" i="1" s="1"/>
  <c r="H29" i="1"/>
  <c r="I28" i="1"/>
  <c r="L28" i="1" s="1"/>
  <c r="M28" i="1" s="1"/>
  <c r="A32" i="1"/>
  <c r="B33" i="1" l="1"/>
  <c r="H30" i="1"/>
  <c r="I29" i="1"/>
  <c r="L29" i="1" s="1"/>
  <c r="M29" i="1" s="1"/>
  <c r="A33" i="1"/>
  <c r="F32" i="1"/>
  <c r="J32" i="1" s="1"/>
  <c r="B34" i="1" l="1"/>
  <c r="F33" i="1"/>
  <c r="J33" i="1" s="1"/>
  <c r="H31" i="1"/>
  <c r="L13" i="1" s="1"/>
  <c r="M13" i="1" s="1"/>
  <c r="I30" i="1"/>
  <c r="L30" i="1" s="1"/>
  <c r="M30" i="1" s="1"/>
  <c r="M12" i="1"/>
  <c r="C43" i="1" s="1"/>
  <c r="A34" i="1"/>
  <c r="B35" i="1" l="1"/>
  <c r="H32" i="1"/>
  <c r="I31" i="1"/>
  <c r="L31" i="1" s="1"/>
  <c r="M31" i="1" s="1"/>
  <c r="A35" i="1"/>
  <c r="F34" i="1"/>
  <c r="J34" i="1" s="1"/>
  <c r="B36" i="1" l="1"/>
  <c r="H33" i="1"/>
  <c r="I32" i="1"/>
  <c r="L32" i="1" s="1"/>
  <c r="M32" i="1" s="1"/>
  <c r="L14" i="1"/>
  <c r="M14" i="1" s="1"/>
  <c r="A36" i="1"/>
  <c r="F35" i="1"/>
  <c r="J35" i="1" s="1"/>
  <c r="B37" i="1" l="1"/>
  <c r="H34" i="1"/>
  <c r="I33" i="1"/>
  <c r="L33" i="1" s="1"/>
  <c r="M33" i="1" s="1"/>
  <c r="L15" i="1"/>
  <c r="M15" i="1" s="1"/>
  <c r="F36" i="1"/>
  <c r="J36" i="1" s="1"/>
  <c r="A37" i="1"/>
  <c r="B38" i="1" l="1"/>
  <c r="F38" i="1" s="1"/>
  <c r="H35" i="1"/>
  <c r="I34" i="1"/>
  <c r="L34" i="1" s="1"/>
  <c r="M34" i="1" s="1"/>
  <c r="L16" i="1"/>
  <c r="M16" i="1" s="1"/>
  <c r="A38" i="1"/>
  <c r="F37" i="1"/>
  <c r="J37" i="1" s="1"/>
  <c r="J38" i="1" l="1"/>
  <c r="H36" i="1"/>
  <c r="I35" i="1"/>
  <c r="L35" i="1" s="1"/>
  <c r="M35" i="1" s="1"/>
  <c r="L17" i="1"/>
  <c r="M17" i="1" s="1"/>
  <c r="H37" i="1" l="1"/>
  <c r="I36" i="1"/>
  <c r="L36" i="1" s="1"/>
  <c r="M36" i="1" s="1"/>
  <c r="L18" i="1"/>
  <c r="M18" i="1" s="1"/>
  <c r="H38" i="1" l="1"/>
  <c r="I37" i="1"/>
  <c r="L19" i="1"/>
  <c r="M19" i="1" s="1"/>
  <c r="L37" i="1" l="1"/>
  <c r="M37" i="1" s="1"/>
  <c r="I38" i="1"/>
  <c r="L20" i="1"/>
  <c r="M20" i="1" s="1"/>
  <c r="L38" i="1" l="1"/>
  <c r="M38" i="1" s="1"/>
  <c r="C40" i="1"/>
</calcChain>
</file>

<file path=xl/sharedStrings.xml><?xml version="1.0" encoding="utf-8"?>
<sst xmlns="http://schemas.openxmlformats.org/spreadsheetml/2006/main" count="54" uniqueCount="54">
  <si>
    <t>№35</t>
  </si>
  <si>
    <t>№ квартиры</t>
  </si>
  <si>
    <t>Фамилия квартиросъемщика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</si>
  <si>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</si>
  <si>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</si>
  <si>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</si>
  <si>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</si>
  <si>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</si>
  <si>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</si>
  <si>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</si>
  <si>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</si>
  <si>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</si>
  <si>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</si>
  <si>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</si>
  <si>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</si>
  <si>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</si>
  <si>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</si>
  <si>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</si>
  <si>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</si>
  <si>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</si>
  <si>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</si>
  <si>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</si>
  <si>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</si>
  <si>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Площадь, кв.м.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</si>
  <si>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</si>
  <si>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</si>
  <si>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</si>
  <si>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</si>
  <si>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</si>
  <si>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</si>
  <si>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</si>
  <si>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</si>
  <si>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</si>
  <si>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</si>
  <si>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</si>
  <si>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</si>
  <si>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</si>
  <si>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</si>
  <si>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</si>
  <si>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</si>
  <si>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доп вариант</t>
  </si>
  <si>
    <t>???????</t>
  </si>
  <si>
    <t>Тариф,руб.</t>
  </si>
  <si>
    <t>Сумма,руб.</t>
  </si>
  <si>
    <t>Срок оплаты,дней</t>
  </si>
  <si>
    <t>Дата оплаты,дней</t>
  </si>
  <si>
    <t>Просрочка,дней</t>
  </si>
  <si>
    <t>Пени за 1 день,руб</t>
  </si>
  <si>
    <t>Штраф,руб</t>
  </si>
  <si>
    <t>Итого,руб.</t>
  </si>
  <si>
    <t>Общая сумма графы "Итого",руб.</t>
  </si>
  <si>
    <t>Средняя площадь,кв.м.</t>
  </si>
  <si>
    <t>Максимальный срок просрочки,дней</t>
  </si>
  <si>
    <t>Максимальная сумма к оплате,руб.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</si>
</sst>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91F8-A190-47C3-946B-4951D4F378D7}">
  <dimension ref="A1:M43"/>
  <sheetViews>
    <sheetView tabSelected="1" workbookViewId="0">
      <selection activeCell="B44" sqref="A1:XFD1048576"/>
    </sheetView>
  </sheetViews>
  <sheetFormatPr defaultRowHeight="15.75" x14ac:dyDescent="0.25"/>
  <cols>
    <col min="1" max="6" width="9" style="1"/>
    <col min="7" max="8" width="9.875" style="1" bestFit="1" customWidth="1"/>
    <col min="9" max="16384" width="9" style="1"/>
  </cols>
  <sheetData>
    <row r="1" spans="1:13" x14ac:dyDescent="0.25">
      <c r="A1" s="1" t="s">
        <v>0</v>
      </c>
    </row>
    <row r="2" spans="1:13" x14ac:dyDescent="0.25">
      <c r="A2" s="1" t="s">
        <v>1</v>
      </c>
      <c r="B2" s="1" t="s">
        <v>40</v>
      </c>
      <c r="C2" s="1" t="s">
        <v>2</v>
      </c>
      <c r="D2" s="1" t="s">
        <v>23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41</v>
      </c>
      <c r="L2" s="1" t="s">
        <v>48</v>
      </c>
      <c r="M2" s="1" t="s">
        <v>49</v>
      </c>
    </row>
    <row r="3" spans="1:13" x14ac:dyDescent="0.25">
      <c r="A3" s="1">
        <v>1</v>
      </c>
      <c r="B3" s="1">
        <v>21</v>
      </c>
      <c r="C3" s="1" t="s">
        <v>3</v>
      </c>
      <c r="D3" s="1">
        <v>70</v>
      </c>
      <c r="E3" s="1">
        <f>1.1*$B$16</f>
        <v>37.400000000000006</v>
      </c>
      <c r="F3" s="1">
        <f>D3*E3</f>
        <v>2618.0000000000005</v>
      </c>
      <c r="G3" s="2">
        <f>DATE(2022,9,9)</f>
        <v>44813</v>
      </c>
      <c r="H3" s="2">
        <f>DATE(2022,9,1)</f>
        <v>44805</v>
      </c>
      <c r="I3" s="1">
        <f>IF(DATE(2022,9,9) &gt;=H3,0,IF(H3&lt;=G3,0,H3-G3))</f>
        <v>0</v>
      </c>
      <c r="J3" s="1">
        <f t="shared" ref="J3:J11" si="0">IF(I3=0,0,IF(H3&lt;$H$21,F3*0.08/300,F3*0.075/300))</f>
        <v>0</v>
      </c>
      <c r="K3" s="1">
        <v>10</v>
      </c>
      <c r="L3" s="1">
        <f t="shared" ref="L3:L38" si="1">I3*J3</f>
        <v>0</v>
      </c>
      <c r="M3" s="1">
        <f>ROUNDDOWN(F3+L3,0)</f>
        <v>2618</v>
      </c>
    </row>
    <row r="4" spans="1:13" x14ac:dyDescent="0.25">
      <c r="A4" s="1">
        <f>A3+1</f>
        <v>2</v>
      </c>
      <c r="B4" s="1">
        <f>B3+1</f>
        <v>22</v>
      </c>
      <c r="C4" s="1" t="s">
        <v>4</v>
      </c>
      <c r="D4" s="1">
        <f>D3-0.5</f>
        <v>69.5</v>
      </c>
      <c r="E4" s="1">
        <f t="shared" ref="E4:E34" si="2">1.1*$B$16</f>
        <v>37.400000000000006</v>
      </c>
      <c r="F4" s="1">
        <f>D4*E4</f>
        <v>2599.3000000000002</v>
      </c>
      <c r="G4" s="2">
        <f t="shared" ref="G4:G38" si="3">DATE(2022,9,9)</f>
        <v>44813</v>
      </c>
      <c r="H4" s="2">
        <f>H3+1</f>
        <v>44806</v>
      </c>
      <c r="I4" s="1">
        <f t="shared" ref="I4:I38" si="4">IF(DATE(2022,9,9) &gt;=H4,0,IF(H4&lt;=G4,0,H4-G4))</f>
        <v>0</v>
      </c>
      <c r="J4" s="1">
        <f t="shared" si="0"/>
        <v>0</v>
      </c>
      <c r="K4" s="1">
        <v>10</v>
      </c>
      <c r="L4" s="1">
        <f t="shared" si="1"/>
        <v>0</v>
      </c>
      <c r="M4" s="1">
        <f t="shared" ref="M4:M38" si="5">F4+L4</f>
        <v>2599.3000000000002</v>
      </c>
    </row>
    <row r="5" spans="1:13" x14ac:dyDescent="0.25">
      <c r="A5" s="1">
        <f t="shared" ref="A5:A38" si="6">A4+1</f>
        <v>3</v>
      </c>
      <c r="B5" s="1">
        <f t="shared" ref="B5:B37" si="7">B4+1</f>
        <v>23</v>
      </c>
      <c r="C5" s="1" t="s">
        <v>5</v>
      </c>
      <c r="D5" s="1">
        <f t="shared" ref="D5:D37" si="8">D4-0.5</f>
        <v>69</v>
      </c>
      <c r="E5" s="1">
        <f t="shared" si="2"/>
        <v>37.400000000000006</v>
      </c>
      <c r="F5" s="1">
        <f t="shared" ref="F5:F37" si="9">D5*E5</f>
        <v>2580.6000000000004</v>
      </c>
      <c r="G5" s="2">
        <f t="shared" si="3"/>
        <v>44813</v>
      </c>
      <c r="H5" s="2">
        <f t="shared" ref="H5:H38" si="10">H4+1</f>
        <v>44807</v>
      </c>
      <c r="I5" s="1">
        <f t="shared" si="4"/>
        <v>0</v>
      </c>
      <c r="J5" s="1">
        <f t="shared" si="0"/>
        <v>0</v>
      </c>
      <c r="K5" s="1">
        <v>10</v>
      </c>
      <c r="L5" s="1">
        <f t="shared" si="1"/>
        <v>0</v>
      </c>
      <c r="M5" s="1">
        <f t="shared" si="5"/>
        <v>2580.6000000000004</v>
      </c>
    </row>
    <row r="6" spans="1:13" x14ac:dyDescent="0.25">
      <c r="A6" s="1">
        <f t="shared" si="6"/>
        <v>4</v>
      </c>
      <c r="B6" s="1">
        <f t="shared" si="7"/>
        <v>24</v>
      </c>
      <c r="C6" s="1" t="s">
        <v>6</v>
      </c>
      <c r="D6" s="1">
        <f t="shared" si="8"/>
        <v>68.5</v>
      </c>
      <c r="E6" s="1">
        <f t="shared" si="2"/>
        <v>37.400000000000006</v>
      </c>
      <c r="F6" s="1">
        <f t="shared" si="9"/>
        <v>2561.9000000000005</v>
      </c>
      <c r="G6" s="2">
        <f t="shared" si="3"/>
        <v>44813</v>
      </c>
      <c r="H6" s="2">
        <f t="shared" si="10"/>
        <v>44808</v>
      </c>
      <c r="I6" s="1">
        <f t="shared" si="4"/>
        <v>0</v>
      </c>
      <c r="J6" s="1">
        <f t="shared" si="0"/>
        <v>0</v>
      </c>
      <c r="K6" s="1">
        <v>10</v>
      </c>
      <c r="L6" s="1">
        <f t="shared" si="1"/>
        <v>0</v>
      </c>
      <c r="M6" s="1">
        <f t="shared" si="5"/>
        <v>2561.9000000000005</v>
      </c>
    </row>
    <row r="7" spans="1:13" x14ac:dyDescent="0.25">
      <c r="A7" s="1">
        <f t="shared" si="6"/>
        <v>5</v>
      </c>
      <c r="B7" s="1">
        <f t="shared" si="7"/>
        <v>25</v>
      </c>
      <c r="C7" s="1" t="s">
        <v>7</v>
      </c>
      <c r="D7" s="1">
        <f t="shared" si="8"/>
        <v>68</v>
      </c>
      <c r="E7" s="1">
        <f t="shared" si="2"/>
        <v>37.400000000000006</v>
      </c>
      <c r="F7" s="1">
        <f t="shared" si="9"/>
        <v>2543.2000000000003</v>
      </c>
      <c r="G7" s="2">
        <f t="shared" si="3"/>
        <v>44813</v>
      </c>
      <c r="H7" s="2">
        <f t="shared" si="10"/>
        <v>44809</v>
      </c>
      <c r="I7" s="1">
        <f t="shared" si="4"/>
        <v>0</v>
      </c>
      <c r="J7" s="1">
        <f t="shared" si="0"/>
        <v>0</v>
      </c>
      <c r="K7" s="1">
        <v>10</v>
      </c>
      <c r="L7" s="1">
        <f t="shared" si="1"/>
        <v>0</v>
      </c>
      <c r="M7" s="1">
        <f t="shared" si="5"/>
        <v>2543.2000000000003</v>
      </c>
    </row>
    <row r="8" spans="1:13" x14ac:dyDescent="0.25">
      <c r="A8" s="1">
        <f t="shared" si="6"/>
        <v>6</v>
      </c>
      <c r="B8" s="1">
        <f t="shared" si="7"/>
        <v>26</v>
      </c>
      <c r="C8" s="1" t="s">
        <v>8</v>
      </c>
      <c r="D8" s="1">
        <f t="shared" si="8"/>
        <v>67.5</v>
      </c>
      <c r="E8" s="1">
        <f t="shared" si="2"/>
        <v>37.400000000000006</v>
      </c>
      <c r="F8" s="1">
        <f t="shared" si="9"/>
        <v>2524.5000000000005</v>
      </c>
      <c r="G8" s="2">
        <f t="shared" si="3"/>
        <v>44813</v>
      </c>
      <c r="H8" s="2">
        <f t="shared" si="10"/>
        <v>44810</v>
      </c>
      <c r="I8" s="1">
        <f t="shared" si="4"/>
        <v>0</v>
      </c>
      <c r="J8" s="1">
        <f t="shared" si="0"/>
        <v>0</v>
      </c>
      <c r="K8" s="1">
        <v>10</v>
      </c>
      <c r="L8" s="1">
        <f t="shared" si="1"/>
        <v>0</v>
      </c>
      <c r="M8" s="1">
        <f t="shared" si="5"/>
        <v>2524.5000000000005</v>
      </c>
    </row>
    <row r="9" spans="1:13" x14ac:dyDescent="0.25">
      <c r="A9" s="1">
        <f t="shared" si="6"/>
        <v>7</v>
      </c>
      <c r="B9" s="1">
        <f t="shared" si="7"/>
        <v>27</v>
      </c>
      <c r="C9" s="1" t="s">
        <v>9</v>
      </c>
      <c r="D9" s="1">
        <f t="shared" si="8"/>
        <v>67</v>
      </c>
      <c r="E9" s="1">
        <f t="shared" si="2"/>
        <v>37.400000000000006</v>
      </c>
      <c r="F9" s="1">
        <f t="shared" si="9"/>
        <v>2505.8000000000002</v>
      </c>
      <c r="G9" s="2">
        <f t="shared" si="3"/>
        <v>44813</v>
      </c>
      <c r="H9" s="2">
        <f t="shared" si="10"/>
        <v>44811</v>
      </c>
      <c r="I9" s="1">
        <f t="shared" si="4"/>
        <v>0</v>
      </c>
      <c r="J9" s="1">
        <f t="shared" si="0"/>
        <v>0</v>
      </c>
      <c r="K9" s="1">
        <v>10</v>
      </c>
      <c r="L9" s="1">
        <f t="shared" si="1"/>
        <v>0</v>
      </c>
      <c r="M9" s="1">
        <f t="shared" si="5"/>
        <v>2505.8000000000002</v>
      </c>
    </row>
    <row r="10" spans="1:13" x14ac:dyDescent="0.25">
      <c r="A10" s="1">
        <f t="shared" si="6"/>
        <v>8</v>
      </c>
      <c r="B10" s="1">
        <f t="shared" si="7"/>
        <v>28</v>
      </c>
      <c r="C10" s="1" t="s">
        <v>10</v>
      </c>
      <c r="D10" s="1">
        <f t="shared" si="8"/>
        <v>66.5</v>
      </c>
      <c r="E10" s="1">
        <f t="shared" si="2"/>
        <v>37.400000000000006</v>
      </c>
      <c r="F10" s="1">
        <f t="shared" si="9"/>
        <v>2487.1000000000004</v>
      </c>
      <c r="G10" s="2">
        <f t="shared" si="3"/>
        <v>44813</v>
      </c>
      <c r="H10" s="2">
        <f t="shared" si="10"/>
        <v>44812</v>
      </c>
      <c r="I10" s="1">
        <f t="shared" si="4"/>
        <v>0</v>
      </c>
      <c r="J10" s="1">
        <f t="shared" si="0"/>
        <v>0</v>
      </c>
      <c r="K10" s="1">
        <v>10</v>
      </c>
      <c r="L10" s="1">
        <f t="shared" si="1"/>
        <v>0</v>
      </c>
      <c r="M10" s="1">
        <f t="shared" si="5"/>
        <v>2487.1000000000004</v>
      </c>
    </row>
    <row r="11" spans="1:13" x14ac:dyDescent="0.25">
      <c r="A11" s="1">
        <f t="shared" si="6"/>
        <v>9</v>
      </c>
      <c r="B11" s="1">
        <f t="shared" si="7"/>
        <v>29</v>
      </c>
      <c r="C11" s="1" t="s">
        <v>11</v>
      </c>
      <c r="D11" s="1">
        <f t="shared" si="8"/>
        <v>66</v>
      </c>
      <c r="E11" s="1">
        <f t="shared" si="2"/>
        <v>37.400000000000006</v>
      </c>
      <c r="F11" s="1">
        <f t="shared" si="9"/>
        <v>2468.4000000000005</v>
      </c>
      <c r="G11" s="2">
        <f t="shared" si="3"/>
        <v>44813</v>
      </c>
      <c r="H11" s="2">
        <f t="shared" si="10"/>
        <v>44813</v>
      </c>
      <c r="I11" s="1">
        <f t="shared" si="4"/>
        <v>0</v>
      </c>
      <c r="J11" s="1">
        <f t="shared" si="0"/>
        <v>0</v>
      </c>
      <c r="K11" s="1">
        <v>10</v>
      </c>
      <c r="L11" s="1">
        <f t="shared" si="1"/>
        <v>0</v>
      </c>
      <c r="M11" s="1">
        <f t="shared" si="5"/>
        <v>2468.4000000000005</v>
      </c>
    </row>
    <row r="12" spans="1:13" x14ac:dyDescent="0.25">
      <c r="A12" s="1">
        <f t="shared" si="6"/>
        <v>10</v>
      </c>
      <c r="B12" s="1">
        <f t="shared" si="7"/>
        <v>30</v>
      </c>
      <c r="C12" s="1" t="s">
        <v>12</v>
      </c>
      <c r="D12" s="1">
        <f t="shared" si="8"/>
        <v>65.5</v>
      </c>
      <c r="E12" s="1">
        <f t="shared" si="2"/>
        <v>37.400000000000006</v>
      </c>
      <c r="F12" s="1">
        <f t="shared" si="9"/>
        <v>2449.7000000000003</v>
      </c>
      <c r="G12" s="2">
        <f t="shared" si="3"/>
        <v>44813</v>
      </c>
      <c r="H12" s="2">
        <f t="shared" si="10"/>
        <v>44814</v>
      </c>
      <c r="I12" s="1">
        <f t="shared" si="4"/>
        <v>1</v>
      </c>
      <c r="J12" s="1">
        <f>IF(I12=0,0,IF(H12&lt;$H$21,F12*0.08/300,F12*0.075/300))</f>
        <v>0.65325333333333346</v>
      </c>
      <c r="K12" s="1">
        <v>10</v>
      </c>
      <c r="L12" s="1">
        <f t="shared" si="1"/>
        <v>0.65325333333333346</v>
      </c>
      <c r="M12" s="1">
        <f t="shared" si="5"/>
        <v>2450.3532533333337</v>
      </c>
    </row>
    <row r="13" spans="1:13" x14ac:dyDescent="0.25">
      <c r="A13" s="1">
        <f t="shared" si="6"/>
        <v>11</v>
      </c>
      <c r="B13" s="1">
        <f t="shared" si="7"/>
        <v>31</v>
      </c>
      <c r="C13" s="1" t="s">
        <v>13</v>
      </c>
      <c r="D13" s="1">
        <f t="shared" si="8"/>
        <v>65</v>
      </c>
      <c r="E13" s="1">
        <f t="shared" si="2"/>
        <v>37.400000000000006</v>
      </c>
      <c r="F13" s="1">
        <f t="shared" si="9"/>
        <v>2431.0000000000005</v>
      </c>
      <c r="G13" s="2">
        <f t="shared" si="3"/>
        <v>44813</v>
      </c>
      <c r="H13" s="2">
        <f t="shared" si="10"/>
        <v>44815</v>
      </c>
      <c r="I13" s="1">
        <f t="shared" si="4"/>
        <v>2</v>
      </c>
      <c r="J13" s="1">
        <f t="shared" ref="J13:J38" si="11">IF(I13=0,0,IF(H13&lt;$H$21,F13*0.08/300,F13*0.075/300))</f>
        <v>0.64826666666666677</v>
      </c>
      <c r="K13" s="1">
        <v>10</v>
      </c>
      <c r="L13" s="1">
        <f t="shared" si="1"/>
        <v>1.2965333333333335</v>
      </c>
      <c r="M13" s="1">
        <f t="shared" si="5"/>
        <v>2432.2965333333336</v>
      </c>
    </row>
    <row r="14" spans="1:13" x14ac:dyDescent="0.25">
      <c r="A14" s="1">
        <f t="shared" si="6"/>
        <v>12</v>
      </c>
      <c r="B14" s="1">
        <f t="shared" si="7"/>
        <v>32</v>
      </c>
      <c r="C14" s="1" t="s">
        <v>14</v>
      </c>
      <c r="D14" s="1">
        <f t="shared" si="8"/>
        <v>64.5</v>
      </c>
      <c r="E14" s="1">
        <f t="shared" si="2"/>
        <v>37.400000000000006</v>
      </c>
      <c r="F14" s="1">
        <f t="shared" si="9"/>
        <v>2412.3000000000002</v>
      </c>
      <c r="G14" s="2">
        <f t="shared" si="3"/>
        <v>44813</v>
      </c>
      <c r="H14" s="2">
        <f t="shared" si="10"/>
        <v>44816</v>
      </c>
      <c r="I14" s="1">
        <f t="shared" si="4"/>
        <v>3</v>
      </c>
      <c r="J14" s="1">
        <f t="shared" si="11"/>
        <v>0.64328000000000007</v>
      </c>
      <c r="K14" s="1">
        <v>10</v>
      </c>
      <c r="L14" s="1">
        <f t="shared" si="1"/>
        <v>1.9298400000000002</v>
      </c>
      <c r="M14" s="1">
        <f t="shared" si="5"/>
        <v>2414.22984</v>
      </c>
    </row>
    <row r="15" spans="1:13" x14ac:dyDescent="0.25">
      <c r="A15" s="1">
        <f t="shared" si="6"/>
        <v>13</v>
      </c>
      <c r="B15" s="1">
        <f t="shared" si="7"/>
        <v>33</v>
      </c>
      <c r="C15" s="1" t="s">
        <v>15</v>
      </c>
      <c r="D15" s="1">
        <f t="shared" si="8"/>
        <v>64</v>
      </c>
      <c r="E15" s="1">
        <f t="shared" si="2"/>
        <v>37.400000000000006</v>
      </c>
      <c r="F15" s="1">
        <f t="shared" si="9"/>
        <v>2393.6000000000004</v>
      </c>
      <c r="G15" s="2">
        <f t="shared" si="3"/>
        <v>44813</v>
      </c>
      <c r="H15" s="2">
        <f t="shared" si="10"/>
        <v>44817</v>
      </c>
      <c r="I15" s="1">
        <f t="shared" si="4"/>
        <v>4</v>
      </c>
      <c r="J15" s="1">
        <f t="shared" si="11"/>
        <v>0.63829333333333338</v>
      </c>
      <c r="K15" s="1">
        <v>10</v>
      </c>
      <c r="L15" s="1">
        <f t="shared" si="1"/>
        <v>2.5531733333333335</v>
      </c>
      <c r="M15" s="1">
        <f t="shared" si="5"/>
        <v>2396.1531733333336</v>
      </c>
    </row>
    <row r="16" spans="1:13" x14ac:dyDescent="0.25">
      <c r="A16" s="1">
        <f t="shared" si="6"/>
        <v>14</v>
      </c>
      <c r="B16" s="1">
        <f t="shared" si="7"/>
        <v>34</v>
      </c>
      <c r="C16" s="1" t="s">
        <v>16</v>
      </c>
      <c r="D16" s="1">
        <f t="shared" si="8"/>
        <v>63.5</v>
      </c>
      <c r="E16" s="1">
        <f t="shared" si="2"/>
        <v>37.400000000000006</v>
      </c>
      <c r="F16" s="1">
        <f t="shared" si="9"/>
        <v>2374.9000000000005</v>
      </c>
      <c r="G16" s="2">
        <f t="shared" si="3"/>
        <v>44813</v>
      </c>
      <c r="H16" s="2">
        <f t="shared" si="10"/>
        <v>44818</v>
      </c>
      <c r="I16" s="1">
        <f t="shared" si="4"/>
        <v>5</v>
      </c>
      <c r="J16" s="1">
        <f t="shared" si="11"/>
        <v>0.6333066666666668</v>
      </c>
      <c r="K16" s="1">
        <v>10</v>
      </c>
      <c r="L16" s="1">
        <f t="shared" si="1"/>
        <v>3.1665333333333341</v>
      </c>
      <c r="M16" s="1">
        <f t="shared" si="5"/>
        <v>2378.0665333333341</v>
      </c>
    </row>
    <row r="17" spans="1:13" x14ac:dyDescent="0.25">
      <c r="A17" s="1">
        <f t="shared" si="6"/>
        <v>15</v>
      </c>
      <c r="B17" s="1">
        <f t="shared" si="7"/>
        <v>35</v>
      </c>
      <c r="C17" s="1" t="s">
        <v>17</v>
      </c>
      <c r="D17" s="1">
        <f t="shared" si="8"/>
        <v>63</v>
      </c>
      <c r="E17" s="1">
        <f t="shared" si="2"/>
        <v>37.400000000000006</v>
      </c>
      <c r="F17" s="1">
        <f t="shared" si="9"/>
        <v>2356.2000000000003</v>
      </c>
      <c r="G17" s="2">
        <f t="shared" si="3"/>
        <v>44813</v>
      </c>
      <c r="H17" s="2">
        <f t="shared" si="10"/>
        <v>44819</v>
      </c>
      <c r="I17" s="1">
        <f t="shared" si="4"/>
        <v>6</v>
      </c>
      <c r="J17" s="1">
        <f t="shared" si="11"/>
        <v>0.6283200000000001</v>
      </c>
      <c r="K17" s="1">
        <v>10</v>
      </c>
      <c r="L17" s="1">
        <f t="shared" si="1"/>
        <v>3.7699200000000008</v>
      </c>
      <c r="M17" s="1">
        <f t="shared" si="5"/>
        <v>2359.9699200000005</v>
      </c>
    </row>
    <row r="18" spans="1:13" x14ac:dyDescent="0.25">
      <c r="A18" s="1">
        <f t="shared" si="6"/>
        <v>16</v>
      </c>
      <c r="B18" s="1">
        <f t="shared" si="7"/>
        <v>36</v>
      </c>
      <c r="C18" s="1" t="s">
        <v>18</v>
      </c>
      <c r="D18" s="1">
        <f t="shared" si="8"/>
        <v>62.5</v>
      </c>
      <c r="E18" s="1">
        <f t="shared" si="2"/>
        <v>37.400000000000006</v>
      </c>
      <c r="F18" s="1">
        <f t="shared" si="9"/>
        <v>2337.5000000000005</v>
      </c>
      <c r="G18" s="2">
        <f t="shared" si="3"/>
        <v>44813</v>
      </c>
      <c r="H18" s="2">
        <f t="shared" si="10"/>
        <v>44820</v>
      </c>
      <c r="I18" s="1">
        <f t="shared" si="4"/>
        <v>7</v>
      </c>
      <c r="J18" s="1">
        <f t="shared" si="11"/>
        <v>0.62333333333333341</v>
      </c>
      <c r="K18" s="1">
        <v>10</v>
      </c>
      <c r="L18" s="1">
        <f t="shared" si="1"/>
        <v>4.3633333333333342</v>
      </c>
      <c r="M18" s="1">
        <f t="shared" si="5"/>
        <v>2341.8633333333337</v>
      </c>
    </row>
    <row r="19" spans="1:13" x14ac:dyDescent="0.25">
      <c r="A19" s="1">
        <f t="shared" si="6"/>
        <v>17</v>
      </c>
      <c r="B19" s="1">
        <f t="shared" si="7"/>
        <v>37</v>
      </c>
      <c r="C19" s="1" t="s">
        <v>19</v>
      </c>
      <c r="D19" s="1">
        <f t="shared" si="8"/>
        <v>62</v>
      </c>
      <c r="E19" s="1">
        <f t="shared" si="2"/>
        <v>37.400000000000006</v>
      </c>
      <c r="F19" s="1">
        <f t="shared" si="9"/>
        <v>2318.8000000000002</v>
      </c>
      <c r="G19" s="2">
        <f t="shared" si="3"/>
        <v>44813</v>
      </c>
      <c r="H19" s="2">
        <f t="shared" si="10"/>
        <v>44821</v>
      </c>
      <c r="I19" s="1">
        <f t="shared" si="4"/>
        <v>8</v>
      </c>
      <c r="J19" s="1">
        <f t="shared" si="11"/>
        <v>0.61834666666666671</v>
      </c>
      <c r="K19" s="1">
        <v>10</v>
      </c>
      <c r="L19" s="1">
        <f t="shared" si="1"/>
        <v>4.9467733333333337</v>
      </c>
      <c r="M19" s="1">
        <f t="shared" si="5"/>
        <v>2323.7467733333333</v>
      </c>
    </row>
    <row r="20" spans="1:13" x14ac:dyDescent="0.25">
      <c r="A20" s="1">
        <f t="shared" si="6"/>
        <v>18</v>
      </c>
      <c r="B20" s="1">
        <f t="shared" si="7"/>
        <v>38</v>
      </c>
      <c r="C20" s="1" t="s">
        <v>20</v>
      </c>
      <c r="D20" s="1">
        <f>D19-0.5</f>
        <v>61.5</v>
      </c>
      <c r="E20" s="1">
        <f t="shared" si="2"/>
        <v>37.400000000000006</v>
      </c>
      <c r="F20" s="1">
        <f>D20*E20</f>
        <v>2300.1000000000004</v>
      </c>
      <c r="G20" s="2">
        <f t="shared" si="3"/>
        <v>44813</v>
      </c>
      <c r="H20" s="2">
        <f t="shared" si="10"/>
        <v>44822</v>
      </c>
      <c r="I20" s="1">
        <f t="shared" si="4"/>
        <v>9</v>
      </c>
      <c r="J20" s="1">
        <f t="shared" si="11"/>
        <v>0.61336000000000013</v>
      </c>
      <c r="K20" s="1">
        <v>10</v>
      </c>
      <c r="L20" s="1">
        <f t="shared" si="1"/>
        <v>5.5202400000000011</v>
      </c>
      <c r="M20" s="1">
        <f t="shared" si="5"/>
        <v>2305.6202400000002</v>
      </c>
    </row>
    <row r="21" spans="1:13" x14ac:dyDescent="0.25">
      <c r="A21" s="1">
        <f t="shared" si="6"/>
        <v>19</v>
      </c>
      <c r="B21" s="1">
        <f t="shared" si="7"/>
        <v>39</v>
      </c>
      <c r="C21" s="1" t="s">
        <v>21</v>
      </c>
      <c r="D21" s="1">
        <f t="shared" si="8"/>
        <v>61</v>
      </c>
      <c r="E21" s="1">
        <f t="shared" si="2"/>
        <v>37.400000000000006</v>
      </c>
      <c r="F21" s="1">
        <f>D21*E21</f>
        <v>2281.4000000000005</v>
      </c>
      <c r="G21" s="2">
        <f t="shared" si="3"/>
        <v>44813</v>
      </c>
      <c r="H21" s="2">
        <f t="shared" si="10"/>
        <v>44823</v>
      </c>
      <c r="I21" s="1">
        <f t="shared" si="4"/>
        <v>10</v>
      </c>
      <c r="J21" s="1">
        <f t="shared" si="11"/>
        <v>0.57035000000000013</v>
      </c>
      <c r="K21" s="1">
        <v>10</v>
      </c>
      <c r="L21" s="1">
        <f t="shared" si="1"/>
        <v>5.7035000000000018</v>
      </c>
      <c r="M21" s="1">
        <f t="shared" si="5"/>
        <v>2287.1035000000006</v>
      </c>
    </row>
    <row r="22" spans="1:13" x14ac:dyDescent="0.25">
      <c r="A22" s="1">
        <f t="shared" si="6"/>
        <v>20</v>
      </c>
      <c r="B22" s="1">
        <f t="shared" si="7"/>
        <v>40</v>
      </c>
      <c r="C22" s="1" t="s">
        <v>22</v>
      </c>
      <c r="D22" s="1">
        <f t="shared" si="8"/>
        <v>60.5</v>
      </c>
      <c r="E22" s="1">
        <f t="shared" si="2"/>
        <v>37.400000000000006</v>
      </c>
      <c r="F22" s="1">
        <f t="shared" si="9"/>
        <v>2262.7000000000003</v>
      </c>
      <c r="G22" s="2">
        <f t="shared" si="3"/>
        <v>44813</v>
      </c>
      <c r="H22" s="2">
        <f t="shared" si="10"/>
        <v>44824</v>
      </c>
      <c r="I22" s="1">
        <f t="shared" si="4"/>
        <v>11</v>
      </c>
      <c r="J22" s="1">
        <f t="shared" si="11"/>
        <v>0.56567500000000004</v>
      </c>
      <c r="K22" s="1">
        <v>10</v>
      </c>
      <c r="L22" s="1">
        <f t="shared" si="1"/>
        <v>6.2224250000000003</v>
      </c>
      <c r="M22" s="1">
        <f t="shared" si="5"/>
        <v>2268.9224250000002</v>
      </c>
    </row>
    <row r="23" spans="1:13" x14ac:dyDescent="0.25">
      <c r="A23" s="1">
        <f t="shared" si="6"/>
        <v>21</v>
      </c>
      <c r="B23" s="1">
        <f t="shared" si="7"/>
        <v>41</v>
      </c>
      <c r="C23" s="1" t="s">
        <v>24</v>
      </c>
      <c r="D23" s="1">
        <f t="shared" si="8"/>
        <v>60</v>
      </c>
      <c r="E23" s="1">
        <f t="shared" si="2"/>
        <v>37.400000000000006</v>
      </c>
      <c r="F23" s="1">
        <f t="shared" si="9"/>
        <v>2244.0000000000005</v>
      </c>
      <c r="G23" s="2">
        <f t="shared" si="3"/>
        <v>44813</v>
      </c>
      <c r="H23" s="2">
        <f t="shared" si="10"/>
        <v>44825</v>
      </c>
      <c r="I23" s="1">
        <f t="shared" si="4"/>
        <v>12</v>
      </c>
      <c r="J23" s="1">
        <f t="shared" si="11"/>
        <v>0.56100000000000017</v>
      </c>
      <c r="K23" s="1">
        <v>10</v>
      </c>
      <c r="L23" s="1">
        <f t="shared" si="1"/>
        <v>6.732000000000002</v>
      </c>
      <c r="M23" s="1">
        <f t="shared" si="5"/>
        <v>2250.7320000000004</v>
      </c>
    </row>
    <row r="24" spans="1:13" x14ac:dyDescent="0.25">
      <c r="A24" s="1">
        <f t="shared" si="6"/>
        <v>22</v>
      </c>
      <c r="B24" s="1">
        <f t="shared" si="7"/>
        <v>42</v>
      </c>
      <c r="C24" s="1" t="s">
        <v>25</v>
      </c>
      <c r="D24" s="1">
        <f t="shared" si="8"/>
        <v>59.5</v>
      </c>
      <c r="E24" s="1">
        <f t="shared" si="2"/>
        <v>37.400000000000006</v>
      </c>
      <c r="F24" s="1">
        <f t="shared" si="9"/>
        <v>2225.3000000000002</v>
      </c>
      <c r="G24" s="2">
        <f t="shared" si="3"/>
        <v>44813</v>
      </c>
      <c r="H24" s="2">
        <f t="shared" si="10"/>
        <v>44826</v>
      </c>
      <c r="I24" s="1">
        <f t="shared" si="4"/>
        <v>13</v>
      </c>
      <c r="J24" s="1">
        <f t="shared" si="11"/>
        <v>0.55632500000000007</v>
      </c>
      <c r="K24" s="1">
        <v>10</v>
      </c>
      <c r="L24" s="1">
        <f t="shared" si="1"/>
        <v>7.2322250000000006</v>
      </c>
      <c r="M24" s="1">
        <f t="shared" si="5"/>
        <v>2232.5322250000004</v>
      </c>
    </row>
    <row r="25" spans="1:13" x14ac:dyDescent="0.25">
      <c r="A25" s="1">
        <f t="shared" si="6"/>
        <v>23</v>
      </c>
      <c r="B25" s="1">
        <f t="shared" si="7"/>
        <v>43</v>
      </c>
      <c r="C25" s="1" t="s">
        <v>26</v>
      </c>
      <c r="D25" s="1">
        <f t="shared" si="8"/>
        <v>59</v>
      </c>
      <c r="E25" s="1">
        <f t="shared" si="2"/>
        <v>37.400000000000006</v>
      </c>
      <c r="F25" s="1">
        <f t="shared" si="9"/>
        <v>2206.6000000000004</v>
      </c>
      <c r="G25" s="2">
        <f t="shared" si="3"/>
        <v>44813</v>
      </c>
      <c r="H25" s="2">
        <f t="shared" si="10"/>
        <v>44827</v>
      </c>
      <c r="I25" s="1">
        <f t="shared" si="4"/>
        <v>14</v>
      </c>
      <c r="J25" s="1">
        <f t="shared" si="11"/>
        <v>0.55165000000000008</v>
      </c>
      <c r="K25" s="1">
        <v>10</v>
      </c>
      <c r="L25" s="1">
        <f t="shared" si="1"/>
        <v>7.7231000000000014</v>
      </c>
      <c r="M25" s="1">
        <f t="shared" si="5"/>
        <v>2214.3231000000005</v>
      </c>
    </row>
    <row r="26" spans="1:13" x14ac:dyDescent="0.25">
      <c r="A26" s="1">
        <f t="shared" si="6"/>
        <v>24</v>
      </c>
      <c r="B26" s="1">
        <f t="shared" si="7"/>
        <v>44</v>
      </c>
      <c r="C26" s="1" t="s">
        <v>27</v>
      </c>
      <c r="D26" s="1">
        <f t="shared" si="8"/>
        <v>58.5</v>
      </c>
      <c r="E26" s="1">
        <f t="shared" si="2"/>
        <v>37.400000000000006</v>
      </c>
      <c r="F26" s="1">
        <f t="shared" si="9"/>
        <v>2187.9000000000005</v>
      </c>
      <c r="G26" s="2">
        <f t="shared" si="3"/>
        <v>44813</v>
      </c>
      <c r="H26" s="2">
        <f t="shared" si="10"/>
        <v>44828</v>
      </c>
      <c r="I26" s="1">
        <f t="shared" si="4"/>
        <v>15</v>
      </c>
      <c r="J26" s="1">
        <f t="shared" si="11"/>
        <v>0.5469750000000001</v>
      </c>
      <c r="K26" s="1">
        <v>10</v>
      </c>
      <c r="L26" s="1">
        <f t="shared" si="1"/>
        <v>8.2046250000000018</v>
      </c>
      <c r="M26" s="1">
        <f t="shared" si="5"/>
        <v>2196.1046250000004</v>
      </c>
    </row>
    <row r="27" spans="1:13" x14ac:dyDescent="0.25">
      <c r="A27" s="1">
        <f t="shared" si="6"/>
        <v>25</v>
      </c>
      <c r="B27" s="1">
        <f t="shared" si="7"/>
        <v>45</v>
      </c>
      <c r="C27" s="1" t="s">
        <v>28</v>
      </c>
      <c r="D27" s="1">
        <f t="shared" si="8"/>
        <v>58</v>
      </c>
      <c r="E27" s="1">
        <f t="shared" si="2"/>
        <v>37.400000000000006</v>
      </c>
      <c r="F27" s="1">
        <f t="shared" si="9"/>
        <v>2169.2000000000003</v>
      </c>
      <c r="G27" s="2">
        <f t="shared" si="3"/>
        <v>44813</v>
      </c>
      <c r="H27" s="2">
        <f t="shared" si="10"/>
        <v>44829</v>
      </c>
      <c r="I27" s="1">
        <f t="shared" si="4"/>
        <v>16</v>
      </c>
      <c r="J27" s="1">
        <f t="shared" si="11"/>
        <v>0.54230000000000012</v>
      </c>
      <c r="K27" s="1">
        <v>10</v>
      </c>
      <c r="L27" s="1">
        <f t="shared" si="1"/>
        <v>8.6768000000000018</v>
      </c>
      <c r="M27" s="1">
        <f t="shared" si="5"/>
        <v>2177.8768000000005</v>
      </c>
    </row>
    <row r="28" spans="1:13" x14ac:dyDescent="0.25">
      <c r="A28" s="1">
        <f t="shared" si="6"/>
        <v>26</v>
      </c>
      <c r="B28" s="1">
        <f t="shared" si="7"/>
        <v>46</v>
      </c>
      <c r="C28" s="1" t="s">
        <v>29</v>
      </c>
      <c r="D28" s="1">
        <f t="shared" si="8"/>
        <v>57.5</v>
      </c>
      <c r="E28" s="1">
        <f t="shared" si="2"/>
        <v>37.400000000000006</v>
      </c>
      <c r="F28" s="1">
        <f t="shared" si="9"/>
        <v>2150.5000000000005</v>
      </c>
      <c r="G28" s="2">
        <f t="shared" si="3"/>
        <v>44813</v>
      </c>
      <c r="H28" s="2">
        <f t="shared" si="10"/>
        <v>44830</v>
      </c>
      <c r="I28" s="1">
        <f t="shared" si="4"/>
        <v>17</v>
      </c>
      <c r="J28" s="1">
        <f t="shared" si="11"/>
        <v>0.53762500000000013</v>
      </c>
      <c r="K28" s="1">
        <v>10</v>
      </c>
      <c r="L28" s="1">
        <f t="shared" si="1"/>
        <v>9.1396250000000023</v>
      </c>
      <c r="M28" s="1">
        <f t="shared" si="5"/>
        <v>2159.6396250000003</v>
      </c>
    </row>
    <row r="29" spans="1:13" x14ac:dyDescent="0.25">
      <c r="A29" s="1">
        <f t="shared" si="6"/>
        <v>27</v>
      </c>
      <c r="B29" s="1">
        <f t="shared" si="7"/>
        <v>47</v>
      </c>
      <c r="C29" s="1" t="s">
        <v>30</v>
      </c>
      <c r="D29" s="1">
        <f t="shared" si="8"/>
        <v>57</v>
      </c>
      <c r="E29" s="1">
        <f t="shared" si="2"/>
        <v>37.400000000000006</v>
      </c>
      <c r="F29" s="1">
        <f t="shared" si="9"/>
        <v>2131.8000000000002</v>
      </c>
      <c r="G29" s="2">
        <f t="shared" si="3"/>
        <v>44813</v>
      </c>
      <c r="H29" s="2">
        <f t="shared" si="10"/>
        <v>44831</v>
      </c>
      <c r="I29" s="1">
        <f t="shared" si="4"/>
        <v>18</v>
      </c>
      <c r="J29" s="1">
        <f t="shared" si="11"/>
        <v>0.53295000000000003</v>
      </c>
      <c r="K29" s="1">
        <v>10</v>
      </c>
      <c r="L29" s="1">
        <f t="shared" si="1"/>
        <v>9.5930999999999997</v>
      </c>
      <c r="M29" s="1">
        <f t="shared" si="5"/>
        <v>2141.3931000000002</v>
      </c>
    </row>
    <row r="30" spans="1:13" x14ac:dyDescent="0.25">
      <c r="A30" s="1">
        <f t="shared" si="6"/>
        <v>28</v>
      </c>
      <c r="B30" s="1">
        <f t="shared" si="7"/>
        <v>48</v>
      </c>
      <c r="C30" s="1" t="s">
        <v>31</v>
      </c>
      <c r="D30" s="1">
        <f t="shared" si="8"/>
        <v>56.5</v>
      </c>
      <c r="E30" s="1">
        <f t="shared" si="2"/>
        <v>37.400000000000006</v>
      </c>
      <c r="F30" s="1">
        <f t="shared" si="9"/>
        <v>2113.1000000000004</v>
      </c>
      <c r="G30" s="2">
        <f t="shared" si="3"/>
        <v>44813</v>
      </c>
      <c r="H30" s="2">
        <f t="shared" si="10"/>
        <v>44832</v>
      </c>
      <c r="I30" s="1">
        <f t="shared" si="4"/>
        <v>19</v>
      </c>
      <c r="J30" s="1">
        <f t="shared" si="11"/>
        <v>0.52827500000000005</v>
      </c>
      <c r="K30" s="1">
        <v>10</v>
      </c>
      <c r="L30" s="1">
        <f t="shared" si="1"/>
        <v>10.037225000000001</v>
      </c>
      <c r="M30" s="1">
        <f t="shared" si="5"/>
        <v>2123.1372250000004</v>
      </c>
    </row>
    <row r="31" spans="1:13" x14ac:dyDescent="0.25">
      <c r="A31" s="1">
        <f t="shared" si="6"/>
        <v>29</v>
      </c>
      <c r="B31" s="1">
        <f t="shared" si="7"/>
        <v>49</v>
      </c>
      <c r="C31" s="1" t="s">
        <v>32</v>
      </c>
      <c r="D31" s="1">
        <f>D30-0.5</f>
        <v>56</v>
      </c>
      <c r="E31" s="1">
        <f t="shared" si="2"/>
        <v>37.400000000000006</v>
      </c>
      <c r="F31" s="1">
        <f>D31*E31</f>
        <v>2094.4000000000005</v>
      </c>
      <c r="G31" s="2">
        <f t="shared" si="3"/>
        <v>44813</v>
      </c>
      <c r="H31" s="2">
        <f t="shared" si="10"/>
        <v>44833</v>
      </c>
      <c r="I31" s="1">
        <f t="shared" si="4"/>
        <v>20</v>
      </c>
      <c r="J31" s="1">
        <f>IF(I31=0,0,IF(H31&lt;$H$21,F31*0.08/300,F31*0.075/300))</f>
        <v>0.52360000000000018</v>
      </c>
      <c r="K31" s="1">
        <v>10</v>
      </c>
      <c r="L31" s="1">
        <f t="shared" si="1"/>
        <v>10.472000000000003</v>
      </c>
      <c r="M31" s="1">
        <f t="shared" si="5"/>
        <v>2104.8720000000008</v>
      </c>
    </row>
    <row r="32" spans="1:13" x14ac:dyDescent="0.25">
      <c r="A32" s="1">
        <f t="shared" si="6"/>
        <v>30</v>
      </c>
      <c r="B32" s="1">
        <f t="shared" si="7"/>
        <v>50</v>
      </c>
      <c r="C32" s="1" t="s">
        <v>33</v>
      </c>
      <c r="D32" s="1">
        <f t="shared" si="8"/>
        <v>55.5</v>
      </c>
      <c r="E32" s="1">
        <f t="shared" si="2"/>
        <v>37.400000000000006</v>
      </c>
      <c r="F32" s="1">
        <f t="shared" si="9"/>
        <v>2075.7000000000003</v>
      </c>
      <c r="G32" s="2">
        <f t="shared" si="3"/>
        <v>44813</v>
      </c>
      <c r="H32" s="2">
        <f t="shared" si="10"/>
        <v>44834</v>
      </c>
      <c r="I32" s="1">
        <f t="shared" si="4"/>
        <v>21</v>
      </c>
      <c r="J32" s="1">
        <f t="shared" si="11"/>
        <v>0.51892500000000008</v>
      </c>
      <c r="K32" s="1">
        <v>10</v>
      </c>
      <c r="L32" s="1">
        <f t="shared" si="1"/>
        <v>10.897425000000002</v>
      </c>
      <c r="M32" s="1">
        <f t="shared" si="5"/>
        <v>2086.5974250000004</v>
      </c>
    </row>
    <row r="33" spans="1:13" x14ac:dyDescent="0.25">
      <c r="A33" s="1">
        <f t="shared" si="6"/>
        <v>31</v>
      </c>
      <c r="B33" s="1">
        <f t="shared" si="7"/>
        <v>51</v>
      </c>
      <c r="C33" s="1" t="s">
        <v>34</v>
      </c>
      <c r="D33" s="1">
        <f t="shared" si="8"/>
        <v>55</v>
      </c>
      <c r="E33" s="1">
        <f t="shared" si="2"/>
        <v>37.400000000000006</v>
      </c>
      <c r="F33" s="1">
        <f>D33*E33</f>
        <v>2057.0000000000005</v>
      </c>
      <c r="G33" s="2">
        <f t="shared" si="3"/>
        <v>44813</v>
      </c>
      <c r="H33" s="2">
        <f t="shared" si="10"/>
        <v>44835</v>
      </c>
      <c r="I33" s="1">
        <f t="shared" si="4"/>
        <v>22</v>
      </c>
      <c r="J33" s="1">
        <f t="shared" si="11"/>
        <v>0.5142500000000001</v>
      </c>
      <c r="K33" s="1">
        <v>10</v>
      </c>
      <c r="L33" s="1">
        <f t="shared" si="1"/>
        <v>11.313500000000001</v>
      </c>
      <c r="M33" s="1">
        <f t="shared" si="5"/>
        <v>2068.3135000000007</v>
      </c>
    </row>
    <row r="34" spans="1:13" x14ac:dyDescent="0.25">
      <c r="A34" s="1">
        <f t="shared" si="6"/>
        <v>32</v>
      </c>
      <c r="B34" s="1">
        <f t="shared" si="7"/>
        <v>52</v>
      </c>
      <c r="C34" s="1" t="s">
        <v>35</v>
      </c>
      <c r="D34" s="1">
        <f t="shared" si="8"/>
        <v>54.5</v>
      </c>
      <c r="E34" s="1">
        <f t="shared" si="2"/>
        <v>37.400000000000006</v>
      </c>
      <c r="F34" s="1">
        <f t="shared" si="9"/>
        <v>2038.3000000000004</v>
      </c>
      <c r="G34" s="2">
        <f t="shared" si="3"/>
        <v>44813</v>
      </c>
      <c r="H34" s="2">
        <f t="shared" si="10"/>
        <v>44836</v>
      </c>
      <c r="I34" s="1">
        <f t="shared" si="4"/>
        <v>23</v>
      </c>
      <c r="J34" s="1">
        <f t="shared" si="11"/>
        <v>0.50957500000000011</v>
      </c>
      <c r="K34" s="1">
        <v>10</v>
      </c>
      <c r="L34" s="1">
        <f t="shared" si="1"/>
        <v>11.720225000000003</v>
      </c>
      <c r="M34" s="1">
        <f t="shared" si="5"/>
        <v>2050.0202250000002</v>
      </c>
    </row>
    <row r="35" spans="1:13" x14ac:dyDescent="0.25">
      <c r="A35" s="1">
        <f t="shared" si="6"/>
        <v>33</v>
      </c>
      <c r="B35" s="1">
        <f t="shared" si="7"/>
        <v>53</v>
      </c>
      <c r="C35" s="1" t="s">
        <v>36</v>
      </c>
      <c r="D35" s="1">
        <f t="shared" si="8"/>
        <v>54</v>
      </c>
      <c r="E35" s="1">
        <f t="shared" ref="E35:E37" si="12">0.55*$B$16</f>
        <v>18.700000000000003</v>
      </c>
      <c r="F35" s="1">
        <f t="shared" si="9"/>
        <v>1009.8000000000002</v>
      </c>
      <c r="G35" s="2">
        <f t="shared" si="3"/>
        <v>44813</v>
      </c>
      <c r="H35" s="2">
        <f t="shared" si="10"/>
        <v>44837</v>
      </c>
      <c r="I35" s="1">
        <f t="shared" si="4"/>
        <v>24</v>
      </c>
      <c r="J35" s="1">
        <f t="shared" si="11"/>
        <v>0.25245000000000006</v>
      </c>
      <c r="K35" s="1">
        <v>10</v>
      </c>
      <c r="L35" s="1">
        <f t="shared" si="1"/>
        <v>6.0588000000000015</v>
      </c>
      <c r="M35" s="1">
        <f t="shared" si="5"/>
        <v>1015.8588000000002</v>
      </c>
    </row>
    <row r="36" spans="1:13" x14ac:dyDescent="0.25">
      <c r="A36" s="1">
        <f t="shared" si="6"/>
        <v>34</v>
      </c>
      <c r="B36" s="1">
        <f t="shared" si="7"/>
        <v>54</v>
      </c>
      <c r="C36" s="1" t="s">
        <v>37</v>
      </c>
      <c r="D36" s="1">
        <f t="shared" si="8"/>
        <v>53.5</v>
      </c>
      <c r="E36" s="1">
        <f t="shared" si="12"/>
        <v>18.700000000000003</v>
      </c>
      <c r="F36" s="1">
        <f t="shared" si="9"/>
        <v>1000.4500000000002</v>
      </c>
      <c r="G36" s="2">
        <f t="shared" si="3"/>
        <v>44813</v>
      </c>
      <c r="H36" s="2">
        <f t="shared" si="10"/>
        <v>44838</v>
      </c>
      <c r="I36" s="1">
        <f t="shared" si="4"/>
        <v>25</v>
      </c>
      <c r="J36" s="1">
        <f t="shared" si="11"/>
        <v>0.25011250000000002</v>
      </c>
      <c r="K36" s="1">
        <v>10</v>
      </c>
      <c r="L36" s="1">
        <f t="shared" si="1"/>
        <v>6.2528125000000001</v>
      </c>
      <c r="M36" s="1">
        <f t="shared" si="5"/>
        <v>1006.7028125000002</v>
      </c>
    </row>
    <row r="37" spans="1:13" x14ac:dyDescent="0.25">
      <c r="A37" s="1">
        <f t="shared" si="6"/>
        <v>35</v>
      </c>
      <c r="B37" s="1">
        <f t="shared" si="7"/>
        <v>55</v>
      </c>
      <c r="C37" s="1" t="s">
        <v>38</v>
      </c>
      <c r="D37" s="1">
        <f t="shared" si="8"/>
        <v>53</v>
      </c>
      <c r="E37" s="1">
        <f t="shared" si="12"/>
        <v>18.700000000000003</v>
      </c>
      <c r="F37" s="1">
        <f t="shared" si="9"/>
        <v>991.10000000000014</v>
      </c>
      <c r="G37" s="2">
        <f t="shared" si="3"/>
        <v>44813</v>
      </c>
      <c r="H37" s="2">
        <f t="shared" si="10"/>
        <v>44839</v>
      </c>
      <c r="I37" s="1">
        <f t="shared" si="4"/>
        <v>26</v>
      </c>
      <c r="J37" s="1">
        <f t="shared" si="11"/>
        <v>0.24777500000000002</v>
      </c>
      <c r="K37" s="1">
        <v>10</v>
      </c>
      <c r="L37" s="1">
        <f t="shared" si="1"/>
        <v>6.4421500000000007</v>
      </c>
      <c r="M37" s="1">
        <f t="shared" si="5"/>
        <v>997.54215000000011</v>
      </c>
    </row>
    <row r="38" spans="1:13" x14ac:dyDescent="0.25">
      <c r="A38" s="1">
        <f t="shared" si="6"/>
        <v>36</v>
      </c>
      <c r="B38" s="1">
        <f>B37+1</f>
        <v>56</v>
      </c>
      <c r="C38" s="1" t="s">
        <v>39</v>
      </c>
      <c r="D38" s="1">
        <f>D37-0.5</f>
        <v>52.5</v>
      </c>
      <c r="E38" s="1">
        <f>0.55*$B$16</f>
        <v>18.700000000000003</v>
      </c>
      <c r="F38" s="1">
        <f>D38*E38</f>
        <v>981.75000000000011</v>
      </c>
      <c r="G38" s="2">
        <f t="shared" si="3"/>
        <v>44813</v>
      </c>
      <c r="H38" s="2">
        <f t="shared" si="10"/>
        <v>44840</v>
      </c>
      <c r="I38" s="1">
        <f t="shared" si="4"/>
        <v>27</v>
      </c>
      <c r="J38" s="1">
        <f t="shared" si="11"/>
        <v>0.24543750000000003</v>
      </c>
      <c r="K38" s="1">
        <v>10</v>
      </c>
      <c r="L38" s="1">
        <f t="shared" si="1"/>
        <v>6.6268125000000007</v>
      </c>
      <c r="M38" s="1">
        <f t="shared" si="5"/>
        <v>988.37681250000014</v>
      </c>
    </row>
    <row r="40" spans="1:13" x14ac:dyDescent="0.25">
      <c r="B40" s="1" t="s">
        <v>50</v>
      </c>
      <c r="C40" s="1">
        <f>ROUNDDOWN(SUM(M3:M38),0)</f>
        <v>78661</v>
      </c>
    </row>
    <row r="41" spans="1:13" x14ac:dyDescent="0.25">
      <c r="B41" s="1" t="s">
        <v>51</v>
      </c>
      <c r="C41" s="1">
        <f>SUM(D3:D38)/36</f>
        <v>61.25</v>
      </c>
    </row>
    <row r="42" spans="1:13" x14ac:dyDescent="0.25">
      <c r="B42" s="1" t="s">
        <v>52</v>
      </c>
      <c r="C42" s="1">
        <f>MAX(I3:I38)</f>
        <v>27</v>
      </c>
    </row>
    <row r="43" spans="1:13" x14ac:dyDescent="0.25">
      <c r="B43" s="1" t="s">
        <v>53</v>
      </c>
      <c r="C43" s="1">
        <f>MAX(M3:M38)</f>
        <v>2618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2022-09-26T05:20:11Z</dcterms:created>
  <dcterms:modified xsi:type="dcterms:W3CDTF">2022-09-26T07:19:24Z</dcterms:modified>
</cp:coreProperties>
</file>