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McmdSB6HDEbSyT/mSg4d/nQ8PeA=="/>
    </ext>
  </extLst>
</workbook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<sst xmlns="http://schemas.openxmlformats.org/spreadsheetml/2006/main" count="51" uniqueCount="51">
  <si>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</si>
  <si>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</si>
  <si>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</si>
  <si>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</si>
  <si>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</si>
  <si>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</si>
  <si>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</si>
  <si>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</si>
  <si>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</si>
  <si>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</t>
  </si>
  <si>
    <t>Итого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</si>
  <si>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</si>
  <si>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</si>
  <si>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</si>
  <si>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</si>
  <si>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</si>
  <si>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</si>
  <si>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</si>
  <si>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</si>
  <si>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</si>
  <si>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</si>
  <si>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</si>
  <si>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Ко́канов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</si>
  <si>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</si>
  <si>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</si>
  <si>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</si>
  <si>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</si>
  <si>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</si>
  <si>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</si>
  <si>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</si>
  <si>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</si>
  <si>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</si>
  <si>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</si>
  <si>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</si>
  <si>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</si>
  <si>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</si>
  <si>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</si>
  <si>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</si>
  <si>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</si>
  <si>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</si>
  <si>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</si>
  <si>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</si>
  <si>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</si>
  <si>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Шаба́нов</t>
  </si>
  <si>
    <t>Шаймарданова</t>
  </si>
  <si>
    <t>Куропаткин 1</t>
  </si>
  <si>
    <t>Куропаткин 2</t>
  </si>
  <si>
    <t>Общая сумма</t>
  </si>
  <si>
    <t>Средняя площадь</t>
  </si>
  <si>
    <t>Максимальный срок просрочки</t>
  </si>
  <si>
    <t>Максимальная сумма к оплате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</si>
</sst>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 mmmm"/>
  </numFmts>
  <fonts count="4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rgb="FF282C34"/>
      <name val="Times New Roman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2" fontId="1" numFmtId="0" xfId="0" applyAlignment="1" applyFont="1">
      <alignment horizontal="center" shrinkToFit="0" vertical="bottom" wrapText="1"/>
    </xf>
    <xf borderId="0" fillId="2" fontId="1" numFmtId="164" xfId="0" applyAlignment="1" applyFont="1" applyNumberFormat="1">
      <alignment horizontal="center"/>
    </xf>
    <xf borderId="0" fillId="2" fontId="1" numFmtId="165" xfId="0" applyAlignment="1" applyFont="1" applyNumberFormat="1">
      <alignment horizontal="center"/>
    </xf>
    <xf borderId="0" fillId="2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26.63"/>
    <col customWidth="1" min="3" max="3" width="14.5"/>
    <col customWidth="1" min="4" max="4" width="15.5"/>
    <col customWidth="1" min="5" max="5" width="11.38"/>
    <col customWidth="1" min="8" max="8" width="15.88"/>
    <col customWidth="1" min="9" max="9" width="18.0"/>
    <col customWidth="1" min="10" max="10" width="11.5"/>
    <col customWidth="1" min="11" max="11" width="8.5"/>
  </cols>
  <sheetData>
    <row r="1" ht="15.75" customHeight="1">
      <c r="A1" s="1">
        <v>31.0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 t="s">
        <v>10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4" t="s">
        <v>11</v>
      </c>
      <c r="C3" s="2">
        <v>70.0</v>
      </c>
      <c r="D3" s="2">
        <f>A1 * 1.1</f>
        <v>34.1</v>
      </c>
      <c r="E3" s="2">
        <f t="shared" ref="E3:E38" si="1">C3 * D3</f>
        <v>2387</v>
      </c>
      <c r="F3" s="5">
        <v>44813.0</v>
      </c>
      <c r="G3" s="6">
        <v>44805.0</v>
      </c>
      <c r="H3" s="2">
        <f t="shared" ref="H3:H38" si="2">IF(G3 &lt;= F3,0,G3-F3)</f>
        <v>0</v>
      </c>
      <c r="I3" s="2">
        <v>10.0</v>
      </c>
      <c r="J3" s="2">
        <f t="shared" ref="J3:J38" si="3">H3*I3</f>
        <v>0</v>
      </c>
      <c r="K3" s="2">
        <f t="shared" ref="K3:K38" si="4">E3+J3</f>
        <v>2387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f t="shared" ref="A4:A38" si="5">1 + A3</f>
        <v>2</v>
      </c>
      <c r="B4" s="4" t="s">
        <v>12</v>
      </c>
      <c r="C4" s="2">
        <f t="shared" ref="C4:C38" si="6">C3 - 0.5</f>
        <v>69.5</v>
      </c>
      <c r="D4" s="2">
        <f t="shared" ref="D4:D34" si="7">D3</f>
        <v>34.1</v>
      </c>
      <c r="E4" s="2">
        <f t="shared" si="1"/>
        <v>2369.95</v>
      </c>
      <c r="F4" s="5">
        <v>44813.0</v>
      </c>
      <c r="G4" s="6">
        <v>44806.0</v>
      </c>
      <c r="H4" s="2">
        <f t="shared" si="2"/>
        <v>0</v>
      </c>
      <c r="I4" s="2">
        <f t="shared" ref="I4:I38" si="8">I3</f>
        <v>10</v>
      </c>
      <c r="J4" s="2">
        <f t="shared" si="3"/>
        <v>0</v>
      </c>
      <c r="K4" s="2">
        <f t="shared" si="4"/>
        <v>2369.95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f t="shared" si="5"/>
        <v>3</v>
      </c>
      <c r="B5" s="4" t="s">
        <v>13</v>
      </c>
      <c r="C5" s="2">
        <f t="shared" si="6"/>
        <v>69</v>
      </c>
      <c r="D5" s="2">
        <f t="shared" si="7"/>
        <v>34.1</v>
      </c>
      <c r="E5" s="2">
        <f t="shared" si="1"/>
        <v>2352.9</v>
      </c>
      <c r="F5" s="5">
        <v>44813.0</v>
      </c>
      <c r="G5" s="6">
        <v>44807.0</v>
      </c>
      <c r="H5" s="2">
        <f t="shared" si="2"/>
        <v>0</v>
      </c>
      <c r="I5" s="2">
        <f t="shared" si="8"/>
        <v>10</v>
      </c>
      <c r="J5" s="2">
        <f t="shared" si="3"/>
        <v>0</v>
      </c>
      <c r="K5" s="2">
        <f t="shared" si="4"/>
        <v>2352.9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f t="shared" si="5"/>
        <v>4</v>
      </c>
      <c r="B6" s="4" t="s">
        <v>14</v>
      </c>
      <c r="C6" s="2">
        <f t="shared" si="6"/>
        <v>68.5</v>
      </c>
      <c r="D6" s="2">
        <f t="shared" si="7"/>
        <v>34.1</v>
      </c>
      <c r="E6" s="2">
        <f t="shared" si="1"/>
        <v>2335.85</v>
      </c>
      <c r="F6" s="5">
        <v>44813.0</v>
      </c>
      <c r="G6" s="6">
        <v>44808.0</v>
      </c>
      <c r="H6" s="2">
        <f t="shared" si="2"/>
        <v>0</v>
      </c>
      <c r="I6" s="2">
        <f t="shared" si="8"/>
        <v>10</v>
      </c>
      <c r="J6" s="2">
        <f t="shared" si="3"/>
        <v>0</v>
      </c>
      <c r="K6" s="2">
        <f t="shared" si="4"/>
        <v>2335.85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f t="shared" si="5"/>
        <v>5</v>
      </c>
      <c r="B7" s="4" t="s">
        <v>15</v>
      </c>
      <c r="C7" s="2">
        <f t="shared" si="6"/>
        <v>68</v>
      </c>
      <c r="D7" s="2">
        <f t="shared" si="7"/>
        <v>34.1</v>
      </c>
      <c r="E7" s="2">
        <f t="shared" si="1"/>
        <v>2318.8</v>
      </c>
      <c r="F7" s="5">
        <v>44813.0</v>
      </c>
      <c r="G7" s="6">
        <v>44809.0</v>
      </c>
      <c r="H7" s="2">
        <f t="shared" si="2"/>
        <v>0</v>
      </c>
      <c r="I7" s="2">
        <f t="shared" si="8"/>
        <v>10</v>
      </c>
      <c r="J7" s="2">
        <f t="shared" si="3"/>
        <v>0</v>
      </c>
      <c r="K7" s="2">
        <f t="shared" si="4"/>
        <v>2318.8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f t="shared" si="5"/>
        <v>6</v>
      </c>
      <c r="B8" s="4" t="s">
        <v>16</v>
      </c>
      <c r="C8" s="2">
        <f t="shared" si="6"/>
        <v>67.5</v>
      </c>
      <c r="D8" s="2">
        <f t="shared" si="7"/>
        <v>34.1</v>
      </c>
      <c r="E8" s="2">
        <f t="shared" si="1"/>
        <v>2301.75</v>
      </c>
      <c r="F8" s="5">
        <v>44813.0</v>
      </c>
      <c r="G8" s="6">
        <v>44810.0</v>
      </c>
      <c r="H8" s="2">
        <f t="shared" si="2"/>
        <v>0</v>
      </c>
      <c r="I8" s="2">
        <f t="shared" si="8"/>
        <v>10</v>
      </c>
      <c r="J8" s="2">
        <f t="shared" si="3"/>
        <v>0</v>
      </c>
      <c r="K8" s="2">
        <f t="shared" si="4"/>
        <v>2301.75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f t="shared" si="5"/>
        <v>7</v>
      </c>
      <c r="B9" s="4" t="s">
        <v>17</v>
      </c>
      <c r="C9" s="2">
        <f t="shared" si="6"/>
        <v>67</v>
      </c>
      <c r="D9" s="2">
        <f t="shared" si="7"/>
        <v>34.1</v>
      </c>
      <c r="E9" s="2">
        <f t="shared" si="1"/>
        <v>2284.7</v>
      </c>
      <c r="F9" s="5">
        <v>44813.0</v>
      </c>
      <c r="G9" s="6">
        <v>44811.0</v>
      </c>
      <c r="H9" s="2">
        <f t="shared" si="2"/>
        <v>0</v>
      </c>
      <c r="I9" s="2">
        <f t="shared" si="8"/>
        <v>10</v>
      </c>
      <c r="J9" s="2">
        <f t="shared" si="3"/>
        <v>0</v>
      </c>
      <c r="K9" s="2">
        <f t="shared" si="4"/>
        <v>2284.7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f t="shared" si="5"/>
        <v>8</v>
      </c>
      <c r="B10" s="4" t="s">
        <v>18</v>
      </c>
      <c r="C10" s="2">
        <f t="shared" si="6"/>
        <v>66.5</v>
      </c>
      <c r="D10" s="2">
        <f t="shared" si="7"/>
        <v>34.1</v>
      </c>
      <c r="E10" s="2">
        <f t="shared" si="1"/>
        <v>2267.65</v>
      </c>
      <c r="F10" s="5">
        <v>44813.0</v>
      </c>
      <c r="G10" s="6">
        <v>44812.0</v>
      </c>
      <c r="H10" s="2">
        <f t="shared" si="2"/>
        <v>0</v>
      </c>
      <c r="I10" s="2">
        <f t="shared" si="8"/>
        <v>10</v>
      </c>
      <c r="J10" s="2">
        <f t="shared" si="3"/>
        <v>0</v>
      </c>
      <c r="K10" s="2">
        <f t="shared" si="4"/>
        <v>2267.65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f t="shared" si="5"/>
        <v>9</v>
      </c>
      <c r="B11" s="4" t="s">
        <v>19</v>
      </c>
      <c r="C11" s="2">
        <f t="shared" si="6"/>
        <v>66</v>
      </c>
      <c r="D11" s="2">
        <f t="shared" si="7"/>
        <v>34.1</v>
      </c>
      <c r="E11" s="2">
        <f t="shared" si="1"/>
        <v>2250.6</v>
      </c>
      <c r="F11" s="5">
        <v>44813.0</v>
      </c>
      <c r="G11" s="6">
        <v>44813.0</v>
      </c>
      <c r="H11" s="2">
        <f t="shared" si="2"/>
        <v>0</v>
      </c>
      <c r="I11" s="2">
        <f t="shared" si="8"/>
        <v>10</v>
      </c>
      <c r="J11" s="2">
        <f t="shared" si="3"/>
        <v>0</v>
      </c>
      <c r="K11" s="2">
        <f t="shared" si="4"/>
        <v>2250.6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f t="shared" si="5"/>
        <v>10</v>
      </c>
      <c r="B12" s="4" t="s">
        <v>20</v>
      </c>
      <c r="C12" s="2">
        <f t="shared" si="6"/>
        <v>65.5</v>
      </c>
      <c r="D12" s="2">
        <f t="shared" si="7"/>
        <v>34.1</v>
      </c>
      <c r="E12" s="2">
        <f t="shared" si="1"/>
        <v>2233.55</v>
      </c>
      <c r="F12" s="5">
        <v>44813.0</v>
      </c>
      <c r="G12" s="6">
        <v>44814.0</v>
      </c>
      <c r="H12" s="2">
        <f t="shared" si="2"/>
        <v>1</v>
      </c>
      <c r="I12" s="2">
        <f t="shared" si="8"/>
        <v>10</v>
      </c>
      <c r="J12" s="2">
        <f t="shared" si="3"/>
        <v>10</v>
      </c>
      <c r="K12" s="2">
        <f t="shared" si="4"/>
        <v>2243.55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f t="shared" si="5"/>
        <v>11</v>
      </c>
      <c r="B13" s="4" t="s">
        <v>21</v>
      </c>
      <c r="C13" s="2">
        <f t="shared" si="6"/>
        <v>65</v>
      </c>
      <c r="D13" s="2">
        <f t="shared" si="7"/>
        <v>34.1</v>
      </c>
      <c r="E13" s="2">
        <f t="shared" si="1"/>
        <v>2216.5</v>
      </c>
      <c r="F13" s="5">
        <v>44813.0</v>
      </c>
      <c r="G13" s="6">
        <v>44815.0</v>
      </c>
      <c r="H13" s="2">
        <f t="shared" si="2"/>
        <v>2</v>
      </c>
      <c r="I13" s="2">
        <f t="shared" si="8"/>
        <v>10</v>
      </c>
      <c r="J13" s="2">
        <f t="shared" si="3"/>
        <v>20</v>
      </c>
      <c r="K13" s="2">
        <f t="shared" si="4"/>
        <v>2236.5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f t="shared" si="5"/>
        <v>12</v>
      </c>
      <c r="B14" s="4" t="s">
        <v>22</v>
      </c>
      <c r="C14" s="2">
        <f t="shared" si="6"/>
        <v>64.5</v>
      </c>
      <c r="D14" s="2">
        <f t="shared" si="7"/>
        <v>34.1</v>
      </c>
      <c r="E14" s="2">
        <f t="shared" si="1"/>
        <v>2199.45</v>
      </c>
      <c r="F14" s="5">
        <v>44813.0</v>
      </c>
      <c r="G14" s="6">
        <v>44816.0</v>
      </c>
      <c r="H14" s="2">
        <f t="shared" si="2"/>
        <v>3</v>
      </c>
      <c r="I14" s="2">
        <f t="shared" si="8"/>
        <v>10</v>
      </c>
      <c r="J14" s="2">
        <f t="shared" si="3"/>
        <v>30</v>
      </c>
      <c r="K14" s="2">
        <f t="shared" si="4"/>
        <v>2229.45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f t="shared" si="5"/>
        <v>13</v>
      </c>
      <c r="B15" s="4" t="s">
        <v>23</v>
      </c>
      <c r="C15" s="2">
        <f t="shared" si="6"/>
        <v>64</v>
      </c>
      <c r="D15" s="2">
        <f t="shared" si="7"/>
        <v>34.1</v>
      </c>
      <c r="E15" s="2">
        <f t="shared" si="1"/>
        <v>2182.4</v>
      </c>
      <c r="F15" s="5">
        <v>44813.0</v>
      </c>
      <c r="G15" s="6">
        <v>44817.0</v>
      </c>
      <c r="H15" s="2">
        <f t="shared" si="2"/>
        <v>4</v>
      </c>
      <c r="I15" s="2">
        <f t="shared" si="8"/>
        <v>10</v>
      </c>
      <c r="J15" s="2">
        <f t="shared" si="3"/>
        <v>40</v>
      </c>
      <c r="K15" s="2">
        <f t="shared" si="4"/>
        <v>2222.4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f t="shared" si="5"/>
        <v>14</v>
      </c>
      <c r="B16" s="4" t="s">
        <v>24</v>
      </c>
      <c r="C16" s="2">
        <f t="shared" si="6"/>
        <v>63.5</v>
      </c>
      <c r="D16" s="2">
        <f t="shared" si="7"/>
        <v>34.1</v>
      </c>
      <c r="E16" s="2">
        <f t="shared" si="1"/>
        <v>2165.35</v>
      </c>
      <c r="F16" s="5">
        <v>44813.0</v>
      </c>
      <c r="G16" s="6">
        <v>44818.0</v>
      </c>
      <c r="H16" s="2">
        <f t="shared" si="2"/>
        <v>5</v>
      </c>
      <c r="I16" s="2">
        <f t="shared" si="8"/>
        <v>10</v>
      </c>
      <c r="J16" s="2">
        <f t="shared" si="3"/>
        <v>50</v>
      </c>
      <c r="K16" s="2">
        <f t="shared" si="4"/>
        <v>2215.35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f t="shared" si="5"/>
        <v>15</v>
      </c>
      <c r="B17" s="4" t="s">
        <v>25</v>
      </c>
      <c r="C17" s="2">
        <f t="shared" si="6"/>
        <v>63</v>
      </c>
      <c r="D17" s="2">
        <f t="shared" si="7"/>
        <v>34.1</v>
      </c>
      <c r="E17" s="2">
        <f t="shared" si="1"/>
        <v>2148.3</v>
      </c>
      <c r="F17" s="5">
        <v>44813.0</v>
      </c>
      <c r="G17" s="6">
        <v>44819.0</v>
      </c>
      <c r="H17" s="2">
        <f t="shared" si="2"/>
        <v>6</v>
      </c>
      <c r="I17" s="2">
        <f t="shared" si="8"/>
        <v>10</v>
      </c>
      <c r="J17" s="2">
        <f t="shared" si="3"/>
        <v>60</v>
      </c>
      <c r="K17" s="2">
        <f t="shared" si="4"/>
        <v>2208.3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>
        <f t="shared" si="5"/>
        <v>16</v>
      </c>
      <c r="B18" s="4" t="s">
        <v>26</v>
      </c>
      <c r="C18" s="2">
        <f t="shared" si="6"/>
        <v>62.5</v>
      </c>
      <c r="D18" s="2">
        <f t="shared" si="7"/>
        <v>34.1</v>
      </c>
      <c r="E18" s="2">
        <f t="shared" si="1"/>
        <v>2131.25</v>
      </c>
      <c r="F18" s="5">
        <v>44813.0</v>
      </c>
      <c r="G18" s="6">
        <v>44820.0</v>
      </c>
      <c r="H18" s="2">
        <f t="shared" si="2"/>
        <v>7</v>
      </c>
      <c r="I18" s="2">
        <f t="shared" si="8"/>
        <v>10</v>
      </c>
      <c r="J18" s="2">
        <f t="shared" si="3"/>
        <v>70</v>
      </c>
      <c r="K18" s="2">
        <f t="shared" si="4"/>
        <v>2201.25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>
        <f t="shared" si="5"/>
        <v>17</v>
      </c>
      <c r="B19" s="4" t="s">
        <v>27</v>
      </c>
      <c r="C19" s="2">
        <f t="shared" si="6"/>
        <v>62</v>
      </c>
      <c r="D19" s="2">
        <f t="shared" si="7"/>
        <v>34.1</v>
      </c>
      <c r="E19" s="2">
        <f t="shared" si="1"/>
        <v>2114.2</v>
      </c>
      <c r="F19" s="5">
        <v>44813.0</v>
      </c>
      <c r="G19" s="6">
        <v>44821.0</v>
      </c>
      <c r="H19" s="2">
        <f t="shared" si="2"/>
        <v>8</v>
      </c>
      <c r="I19" s="2">
        <f t="shared" si="8"/>
        <v>10</v>
      </c>
      <c r="J19" s="2">
        <f t="shared" si="3"/>
        <v>80</v>
      </c>
      <c r="K19" s="2">
        <f t="shared" si="4"/>
        <v>2194.2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>
        <f t="shared" si="5"/>
        <v>18</v>
      </c>
      <c r="B20" s="4" t="s">
        <v>28</v>
      </c>
      <c r="C20" s="2">
        <f t="shared" si="6"/>
        <v>61.5</v>
      </c>
      <c r="D20" s="2">
        <f t="shared" si="7"/>
        <v>34.1</v>
      </c>
      <c r="E20" s="2">
        <f t="shared" si="1"/>
        <v>2097.15</v>
      </c>
      <c r="F20" s="5">
        <v>44813.0</v>
      </c>
      <c r="G20" s="6">
        <v>44822.0</v>
      </c>
      <c r="H20" s="2">
        <f t="shared" si="2"/>
        <v>9</v>
      </c>
      <c r="I20" s="2">
        <f t="shared" si="8"/>
        <v>10</v>
      </c>
      <c r="J20" s="2">
        <f t="shared" si="3"/>
        <v>90</v>
      </c>
      <c r="K20" s="2">
        <f t="shared" si="4"/>
        <v>2187.15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f t="shared" si="5"/>
        <v>19</v>
      </c>
      <c r="B21" s="4" t="s">
        <v>29</v>
      </c>
      <c r="C21" s="2">
        <f t="shared" si="6"/>
        <v>61</v>
      </c>
      <c r="D21" s="2">
        <f t="shared" si="7"/>
        <v>34.1</v>
      </c>
      <c r="E21" s="2">
        <f t="shared" si="1"/>
        <v>2080.1</v>
      </c>
      <c r="F21" s="5">
        <v>44813.0</v>
      </c>
      <c r="G21" s="6">
        <v>44823.0</v>
      </c>
      <c r="H21" s="2">
        <f t="shared" si="2"/>
        <v>10</v>
      </c>
      <c r="I21" s="2">
        <f t="shared" si="8"/>
        <v>10</v>
      </c>
      <c r="J21" s="2">
        <f t="shared" si="3"/>
        <v>100</v>
      </c>
      <c r="K21" s="2">
        <f t="shared" si="4"/>
        <v>2180.1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f t="shared" si="5"/>
        <v>20</v>
      </c>
      <c r="B22" s="4" t="s">
        <v>30</v>
      </c>
      <c r="C22" s="2">
        <f t="shared" si="6"/>
        <v>60.5</v>
      </c>
      <c r="D22" s="2">
        <f t="shared" si="7"/>
        <v>34.1</v>
      </c>
      <c r="E22" s="2">
        <f t="shared" si="1"/>
        <v>2063.05</v>
      </c>
      <c r="F22" s="5">
        <v>44813.0</v>
      </c>
      <c r="G22" s="6">
        <v>44824.0</v>
      </c>
      <c r="H22" s="2">
        <f t="shared" si="2"/>
        <v>11</v>
      </c>
      <c r="I22" s="2">
        <f t="shared" si="8"/>
        <v>10</v>
      </c>
      <c r="J22" s="2">
        <f t="shared" si="3"/>
        <v>110</v>
      </c>
      <c r="K22" s="2">
        <f t="shared" si="4"/>
        <v>2173.05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f t="shared" si="5"/>
        <v>21</v>
      </c>
      <c r="B23" s="4" t="s">
        <v>31</v>
      </c>
      <c r="C23" s="2">
        <f t="shared" si="6"/>
        <v>60</v>
      </c>
      <c r="D23" s="2">
        <f t="shared" si="7"/>
        <v>34.1</v>
      </c>
      <c r="E23" s="2">
        <f t="shared" si="1"/>
        <v>2046</v>
      </c>
      <c r="F23" s="5">
        <v>44813.0</v>
      </c>
      <c r="G23" s="6">
        <v>44825.0</v>
      </c>
      <c r="H23" s="2">
        <f t="shared" si="2"/>
        <v>12</v>
      </c>
      <c r="I23" s="2">
        <f t="shared" si="8"/>
        <v>10</v>
      </c>
      <c r="J23" s="2">
        <f t="shared" si="3"/>
        <v>120</v>
      </c>
      <c r="K23" s="2">
        <f t="shared" si="4"/>
        <v>2166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f t="shared" si="5"/>
        <v>22</v>
      </c>
      <c r="B24" s="4" t="s">
        <v>32</v>
      </c>
      <c r="C24" s="2">
        <f t="shared" si="6"/>
        <v>59.5</v>
      </c>
      <c r="D24" s="2">
        <f t="shared" si="7"/>
        <v>34.1</v>
      </c>
      <c r="E24" s="2">
        <f t="shared" si="1"/>
        <v>2028.95</v>
      </c>
      <c r="F24" s="5">
        <v>44813.0</v>
      </c>
      <c r="G24" s="6">
        <v>44826.0</v>
      </c>
      <c r="H24" s="2">
        <f t="shared" si="2"/>
        <v>13</v>
      </c>
      <c r="I24" s="2">
        <f t="shared" si="8"/>
        <v>10</v>
      </c>
      <c r="J24" s="2">
        <f t="shared" si="3"/>
        <v>130</v>
      </c>
      <c r="K24" s="2">
        <f t="shared" si="4"/>
        <v>2158.95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f t="shared" si="5"/>
        <v>23</v>
      </c>
      <c r="B25" s="4" t="s">
        <v>33</v>
      </c>
      <c r="C25" s="2">
        <f t="shared" si="6"/>
        <v>59</v>
      </c>
      <c r="D25" s="2">
        <f t="shared" si="7"/>
        <v>34.1</v>
      </c>
      <c r="E25" s="2">
        <f t="shared" si="1"/>
        <v>2011.9</v>
      </c>
      <c r="F25" s="5">
        <v>44813.0</v>
      </c>
      <c r="G25" s="6">
        <v>44827.0</v>
      </c>
      <c r="H25" s="2">
        <f t="shared" si="2"/>
        <v>14</v>
      </c>
      <c r="I25" s="2">
        <f t="shared" si="8"/>
        <v>10</v>
      </c>
      <c r="J25" s="2">
        <f t="shared" si="3"/>
        <v>140</v>
      </c>
      <c r="K25" s="2">
        <f t="shared" si="4"/>
        <v>2151.9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f t="shared" si="5"/>
        <v>24</v>
      </c>
      <c r="B26" s="4" t="s">
        <v>34</v>
      </c>
      <c r="C26" s="2">
        <f t="shared" si="6"/>
        <v>58.5</v>
      </c>
      <c r="D26" s="2">
        <f t="shared" si="7"/>
        <v>34.1</v>
      </c>
      <c r="E26" s="2">
        <f t="shared" si="1"/>
        <v>1994.85</v>
      </c>
      <c r="F26" s="5">
        <v>44813.0</v>
      </c>
      <c r="G26" s="6">
        <v>44828.0</v>
      </c>
      <c r="H26" s="2">
        <f t="shared" si="2"/>
        <v>15</v>
      </c>
      <c r="I26" s="2">
        <f t="shared" si="8"/>
        <v>10</v>
      </c>
      <c r="J26" s="2">
        <f t="shared" si="3"/>
        <v>150</v>
      </c>
      <c r="K26" s="2">
        <f t="shared" si="4"/>
        <v>2144.85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f t="shared" si="5"/>
        <v>25</v>
      </c>
      <c r="B27" s="4" t="s">
        <v>35</v>
      </c>
      <c r="C27" s="2">
        <f t="shared" si="6"/>
        <v>58</v>
      </c>
      <c r="D27" s="2">
        <f t="shared" si="7"/>
        <v>34.1</v>
      </c>
      <c r="E27" s="2">
        <f t="shared" si="1"/>
        <v>1977.8</v>
      </c>
      <c r="F27" s="5">
        <v>44813.0</v>
      </c>
      <c r="G27" s="6">
        <v>44829.0</v>
      </c>
      <c r="H27" s="2">
        <f t="shared" si="2"/>
        <v>16</v>
      </c>
      <c r="I27" s="2">
        <f t="shared" si="8"/>
        <v>10</v>
      </c>
      <c r="J27" s="2">
        <f t="shared" si="3"/>
        <v>160</v>
      </c>
      <c r="K27" s="2">
        <f t="shared" si="4"/>
        <v>2137.8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>
        <f t="shared" si="5"/>
        <v>26</v>
      </c>
      <c r="B28" s="4" t="s">
        <v>36</v>
      </c>
      <c r="C28" s="2">
        <f t="shared" si="6"/>
        <v>57.5</v>
      </c>
      <c r="D28" s="2">
        <f t="shared" si="7"/>
        <v>34.1</v>
      </c>
      <c r="E28" s="2">
        <f t="shared" si="1"/>
        <v>1960.75</v>
      </c>
      <c r="F28" s="5">
        <v>44813.0</v>
      </c>
      <c r="G28" s="6">
        <v>44830.0</v>
      </c>
      <c r="H28" s="2">
        <f t="shared" si="2"/>
        <v>17</v>
      </c>
      <c r="I28" s="2">
        <f t="shared" si="8"/>
        <v>10</v>
      </c>
      <c r="J28" s="2">
        <f t="shared" si="3"/>
        <v>170</v>
      </c>
      <c r="K28" s="2">
        <f t="shared" si="4"/>
        <v>2130.75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f t="shared" si="5"/>
        <v>27</v>
      </c>
      <c r="B29" s="4" t="s">
        <v>37</v>
      </c>
      <c r="C29" s="2">
        <f t="shared" si="6"/>
        <v>57</v>
      </c>
      <c r="D29" s="2">
        <f t="shared" si="7"/>
        <v>34.1</v>
      </c>
      <c r="E29" s="2">
        <f t="shared" si="1"/>
        <v>1943.7</v>
      </c>
      <c r="F29" s="5">
        <v>44813.0</v>
      </c>
      <c r="G29" s="6">
        <v>44831.0</v>
      </c>
      <c r="H29" s="2">
        <f t="shared" si="2"/>
        <v>18</v>
      </c>
      <c r="I29" s="2">
        <f t="shared" si="8"/>
        <v>10</v>
      </c>
      <c r="J29" s="2">
        <f t="shared" si="3"/>
        <v>180</v>
      </c>
      <c r="K29" s="2">
        <f t="shared" si="4"/>
        <v>2123.7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f t="shared" si="5"/>
        <v>28</v>
      </c>
      <c r="B30" s="4" t="s">
        <v>38</v>
      </c>
      <c r="C30" s="2">
        <f t="shared" si="6"/>
        <v>56.5</v>
      </c>
      <c r="D30" s="2">
        <f t="shared" si="7"/>
        <v>34.1</v>
      </c>
      <c r="E30" s="2">
        <f t="shared" si="1"/>
        <v>1926.65</v>
      </c>
      <c r="F30" s="5">
        <v>44813.0</v>
      </c>
      <c r="G30" s="6">
        <v>44832.0</v>
      </c>
      <c r="H30" s="2">
        <f t="shared" si="2"/>
        <v>19</v>
      </c>
      <c r="I30" s="2">
        <f t="shared" si="8"/>
        <v>10</v>
      </c>
      <c r="J30" s="2">
        <f t="shared" si="3"/>
        <v>190</v>
      </c>
      <c r="K30" s="2">
        <f t="shared" si="4"/>
        <v>2116.65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>
        <f t="shared" si="5"/>
        <v>29</v>
      </c>
      <c r="B31" s="4" t="s">
        <v>39</v>
      </c>
      <c r="C31" s="2">
        <f t="shared" si="6"/>
        <v>56</v>
      </c>
      <c r="D31" s="2">
        <f t="shared" si="7"/>
        <v>34.1</v>
      </c>
      <c r="E31" s="2">
        <f t="shared" si="1"/>
        <v>1909.6</v>
      </c>
      <c r="F31" s="5">
        <v>44813.0</v>
      </c>
      <c r="G31" s="6">
        <v>44833.0</v>
      </c>
      <c r="H31" s="2">
        <f t="shared" si="2"/>
        <v>20</v>
      </c>
      <c r="I31" s="2">
        <f t="shared" si="8"/>
        <v>10</v>
      </c>
      <c r="J31" s="2">
        <f t="shared" si="3"/>
        <v>200</v>
      </c>
      <c r="K31" s="2">
        <f t="shared" si="4"/>
        <v>2109.6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f t="shared" si="5"/>
        <v>30</v>
      </c>
      <c r="B32" s="4" t="s">
        <v>40</v>
      </c>
      <c r="C32" s="2">
        <f t="shared" si="6"/>
        <v>55.5</v>
      </c>
      <c r="D32" s="2">
        <f t="shared" si="7"/>
        <v>34.1</v>
      </c>
      <c r="E32" s="2">
        <f t="shared" si="1"/>
        <v>1892.55</v>
      </c>
      <c r="F32" s="5">
        <v>44813.0</v>
      </c>
      <c r="G32" s="6">
        <v>44834.0</v>
      </c>
      <c r="H32" s="2">
        <f t="shared" si="2"/>
        <v>21</v>
      </c>
      <c r="I32" s="2">
        <f t="shared" si="8"/>
        <v>10</v>
      </c>
      <c r="J32" s="2">
        <f t="shared" si="3"/>
        <v>210</v>
      </c>
      <c r="K32" s="2">
        <f t="shared" si="4"/>
        <v>2102.55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f t="shared" si="5"/>
        <v>31</v>
      </c>
      <c r="B33" s="4" t="s">
        <v>41</v>
      </c>
      <c r="C33" s="2">
        <f t="shared" si="6"/>
        <v>55</v>
      </c>
      <c r="D33" s="2">
        <f t="shared" si="7"/>
        <v>34.1</v>
      </c>
      <c r="E33" s="2">
        <f t="shared" si="1"/>
        <v>1875.5</v>
      </c>
      <c r="F33" s="5">
        <v>44813.0</v>
      </c>
      <c r="G33" s="6">
        <v>44835.0</v>
      </c>
      <c r="H33" s="2">
        <f t="shared" si="2"/>
        <v>22</v>
      </c>
      <c r="I33" s="2">
        <f t="shared" si="8"/>
        <v>10</v>
      </c>
      <c r="J33" s="2">
        <f t="shared" si="3"/>
        <v>220</v>
      </c>
      <c r="K33" s="2">
        <f t="shared" si="4"/>
        <v>2095.5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f t="shared" si="5"/>
        <v>32</v>
      </c>
      <c r="B34" s="4" t="s">
        <v>42</v>
      </c>
      <c r="C34" s="2">
        <f t="shared" si="6"/>
        <v>54.5</v>
      </c>
      <c r="D34" s="2">
        <f t="shared" si="7"/>
        <v>34.1</v>
      </c>
      <c r="E34" s="2">
        <f t="shared" si="1"/>
        <v>1858.45</v>
      </c>
      <c r="F34" s="5">
        <v>44813.0</v>
      </c>
      <c r="G34" s="6">
        <v>44836.0</v>
      </c>
      <c r="H34" s="2">
        <f t="shared" si="2"/>
        <v>23</v>
      </c>
      <c r="I34" s="2">
        <f t="shared" si="8"/>
        <v>10</v>
      </c>
      <c r="J34" s="2">
        <f t="shared" si="3"/>
        <v>230</v>
      </c>
      <c r="K34" s="2">
        <f t="shared" si="4"/>
        <v>2088.45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f t="shared" si="5"/>
        <v>33</v>
      </c>
      <c r="B35" s="4" t="s">
        <v>43</v>
      </c>
      <c r="C35" s="2">
        <f t="shared" si="6"/>
        <v>54</v>
      </c>
      <c r="D35" s="2">
        <f t="shared" ref="D35:D38" si="9">D3 / 2</f>
        <v>17.05</v>
      </c>
      <c r="E35" s="2">
        <f t="shared" si="1"/>
        <v>920.7</v>
      </c>
      <c r="F35" s="5">
        <v>44813.0</v>
      </c>
      <c r="G35" s="6">
        <v>44837.0</v>
      </c>
      <c r="H35" s="2">
        <f t="shared" si="2"/>
        <v>24</v>
      </c>
      <c r="I35" s="2">
        <f t="shared" si="8"/>
        <v>10</v>
      </c>
      <c r="J35" s="2">
        <f t="shared" si="3"/>
        <v>240</v>
      </c>
      <c r="K35" s="2">
        <f t="shared" si="4"/>
        <v>1160.7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>
        <f t="shared" si="5"/>
        <v>34</v>
      </c>
      <c r="B36" s="4" t="s">
        <v>44</v>
      </c>
      <c r="C36" s="2">
        <f t="shared" si="6"/>
        <v>53.5</v>
      </c>
      <c r="D36" s="2">
        <f t="shared" si="9"/>
        <v>17.05</v>
      </c>
      <c r="E36" s="2">
        <f t="shared" si="1"/>
        <v>912.175</v>
      </c>
      <c r="F36" s="5">
        <v>44813.0</v>
      </c>
      <c r="G36" s="6">
        <v>44838.0</v>
      </c>
      <c r="H36" s="2">
        <f t="shared" si="2"/>
        <v>25</v>
      </c>
      <c r="I36" s="2">
        <f t="shared" si="8"/>
        <v>10</v>
      </c>
      <c r="J36" s="2">
        <f t="shared" si="3"/>
        <v>250</v>
      </c>
      <c r="K36" s="2">
        <f t="shared" si="4"/>
        <v>1162.175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>
        <f t="shared" si="5"/>
        <v>35</v>
      </c>
      <c r="B37" s="2" t="s">
        <v>45</v>
      </c>
      <c r="C37" s="2">
        <f t="shared" si="6"/>
        <v>53</v>
      </c>
      <c r="D37" s="2">
        <f t="shared" si="9"/>
        <v>17.05</v>
      </c>
      <c r="E37" s="2">
        <f t="shared" si="1"/>
        <v>903.65</v>
      </c>
      <c r="F37" s="5">
        <v>44813.0</v>
      </c>
      <c r="G37" s="6">
        <v>44839.0</v>
      </c>
      <c r="H37" s="2">
        <f t="shared" si="2"/>
        <v>26</v>
      </c>
      <c r="I37" s="2">
        <f t="shared" si="8"/>
        <v>10</v>
      </c>
      <c r="J37" s="2">
        <f t="shared" si="3"/>
        <v>260</v>
      </c>
      <c r="K37" s="2">
        <f t="shared" si="4"/>
        <v>1163.65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>
        <f t="shared" si="5"/>
        <v>36</v>
      </c>
      <c r="B38" s="2" t="s">
        <v>46</v>
      </c>
      <c r="C38" s="2">
        <f t="shared" si="6"/>
        <v>52.5</v>
      </c>
      <c r="D38" s="2">
        <f t="shared" si="9"/>
        <v>17.05</v>
      </c>
      <c r="E38" s="2">
        <f t="shared" si="1"/>
        <v>895.125</v>
      </c>
      <c r="F38" s="5">
        <v>44813.0</v>
      </c>
      <c r="G38" s="6">
        <v>44840.0</v>
      </c>
      <c r="H38" s="2">
        <f t="shared" si="2"/>
        <v>27</v>
      </c>
      <c r="I38" s="2">
        <f t="shared" si="8"/>
        <v>10</v>
      </c>
      <c r="J38" s="2">
        <f t="shared" si="3"/>
        <v>270</v>
      </c>
      <c r="K38" s="2">
        <f t="shared" si="4"/>
        <v>1165.125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 t="s">
        <v>47</v>
      </c>
      <c r="C40" s="2">
        <f>SUM(K3:K38 )</f>
        <v>75338.85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 t="s">
        <v>48</v>
      </c>
      <c r="C41" s="2">
        <f>AVERAGE(C3:C38)</f>
        <v>61.25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 t="s">
        <v>49</v>
      </c>
      <c r="C42" s="2">
        <f>MAX(H3:H38)</f>
        <v>27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 t="s">
        <v>50</v>
      </c>
      <c r="C43" s="2">
        <f>MAX(E3:E38)</f>
        <v>2387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