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48CE534C-013A-4FE2-8895-C25884162030}" xr6:coauthVersionLast="47" xr6:coauthVersionMax="47" xr10:uidLastSave="{00000000-0000-0000-0000-000000000000}"/>
  <bookViews>
    <workbookView xWindow="-108" yWindow="-108" windowWidth="23256" windowHeight="12576" xr2:uid="{D0A64394-1E4C-4A95-BC34-4AD55BE55E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" i="1"/>
  <c r="C43" i="1"/>
  <c r="C42" i="1"/>
  <c r="C41" i="1"/>
  <c r="C40" i="1"/>
  <c r="K3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4" i="1"/>
  <c r="E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13" i="1"/>
  <c r="G5" i="1"/>
  <c r="G6" i="1"/>
  <c r="G7" i="1" s="1"/>
  <c r="G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8" i="1" l="1"/>
  <c r="C5" i="1"/>
  <c r="G9" i="1" l="1"/>
  <c r="C6" i="1"/>
  <c r="G10" i="1" l="1"/>
  <c r="C7" i="1"/>
  <c r="G11" i="1" l="1"/>
  <c r="C8" i="1"/>
  <c r="G12" i="1" l="1"/>
  <c r="C9" i="1"/>
  <c r="C10" i="1" l="1"/>
  <c r="G14" i="1" l="1"/>
  <c r="C11" i="1"/>
  <c r="G15" i="1" l="1"/>
  <c r="C12" i="1"/>
  <c r="G16" i="1" l="1"/>
  <c r="C13" i="1"/>
  <c r="G17" i="1" l="1"/>
  <c r="C14" i="1"/>
  <c r="G18" i="1" l="1"/>
  <c r="C15" i="1"/>
  <c r="G19" i="1" l="1"/>
  <c r="C16" i="1"/>
  <c r="G20" i="1" l="1"/>
  <c r="C17" i="1"/>
  <c r="G21" i="1" l="1"/>
  <c r="C18" i="1"/>
  <c r="G22" i="1" l="1"/>
  <c r="C19" i="1"/>
  <c r="G23" i="1" l="1"/>
  <c r="C20" i="1"/>
  <c r="G24" i="1" l="1"/>
  <c r="C21" i="1"/>
  <c r="G25" i="1" l="1"/>
  <c r="C22" i="1"/>
  <c r="G26" i="1" l="1"/>
  <c r="C23" i="1"/>
  <c r="G27" i="1" l="1"/>
  <c r="C24" i="1"/>
  <c r="G28" i="1" l="1"/>
  <c r="C25" i="1"/>
  <c r="G29" i="1" l="1"/>
  <c r="C26" i="1"/>
  <c r="G30" i="1" l="1"/>
  <c r="C27" i="1"/>
  <c r="G31" i="1" l="1"/>
  <c r="C28" i="1"/>
  <c r="G32" i="1" l="1"/>
  <c r="C29" i="1"/>
  <c r="G33" i="1" l="1"/>
  <c r="C30" i="1"/>
  <c r="G34" i="1" l="1"/>
  <c r="C31" i="1"/>
  <c r="G35" i="1" l="1"/>
  <c r="C32" i="1"/>
  <c r="G36" i="1" l="1"/>
  <c r="C33" i="1"/>
  <c r="G37" i="1" l="1"/>
  <c r="C34" i="1"/>
  <c r="G38" i="1" l="1"/>
  <c r="C35" i="1"/>
  <c r="C36" i="1" l="1"/>
  <c r="C37" i="1" l="1"/>
  <c r="C38" i="1" l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<sst xmlns="http://schemas.openxmlformats.org/spreadsheetml/2006/main" count="51" uniqueCount="51">
  <si>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</si>
  <si>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</si>
  <si>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</si>
  <si>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</si>
  <si>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</si>
  <si>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</si>
  <si>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</si>
  <si>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</si>
  <si>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Елеиссави</t>
  </si>
  <si>
    <t>Ирканаев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</si>
  <si>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</si>
  <si>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</si>
  <si>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</si>
  <si>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</si>
  <si>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</si>
  <si>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</si>
  <si>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</si>
  <si>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</si>
  <si>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Фазлиахметов</t>
  </si>
  <si>
    <t>Хасаншина</t>
  </si>
  <si>
    <t>Шалаев</t>
  </si>
  <si>
    <t>Шарафан</t>
  </si>
  <si>
    <t>Шафигуллина</t>
  </si>
  <si>
    <t>Ершов</t>
  </si>
  <si>
    <t>Ханов</t>
  </si>
  <si>
    <t>Куропаткин 1</t>
  </si>
  <si>
    <t>Срок оплаты</t>
  </si>
  <si>
    <t>Дата оплаты</t>
  </si>
  <si>
    <t>Сумма, руб.</t>
  </si>
  <si>
    <t>Тариф, руб./кв.м.</t>
  </si>
  <si>
    <t>Просрочка, дней</t>
  </si>
  <si>
    <t>Альсайед</t>
  </si>
  <si>
    <t>Гюрбюз</t>
  </si>
  <si>
    <t>Исмаел</t>
  </si>
  <si>
    <t>Озотюрк</t>
  </si>
  <si>
    <t>Сулу</t>
  </si>
  <si>
    <t>Хассан</t>
  </si>
  <si>
    <t>Шаабан</t>
  </si>
  <si>
    <t>Максимальный срок просрочки, дней</t>
  </si>
  <si>
    <t>Мохамед</t>
  </si>
  <si>
    <t>Адельвахаб</t>
  </si>
  <si>
    <t>Угурлуэл</t>
  </si>
  <si>
    <t>Банницин</t>
  </si>
  <si>
    <t>Площадь, кв.м.</t>
  </si>
  <si>
    <t>Средняя площадь, кв.м.</t>
  </si>
  <si>
    <t>Фамилия квартиросъёмщика</t>
  </si>
  <si>
    <t>Пени за 1 день, руб.</t>
  </si>
  <si>
    <t>Итого, руб.</t>
  </si>
  <si>
    <t>Максимальная сумма, руб.</t>
  </si>
  <si>
    <t>Штраф,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</si>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</sst>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0402-5F70-47B8-BEB2-51303390C9DE}">
  <dimension ref="A1:P43"/>
  <sheetViews>
    <sheetView tabSelected="1" topLeftCell="A25" workbookViewId="0">
      <selection activeCell="D36" sqref="D36"/>
    </sheetView>
  </sheetViews>
  <sheetFormatPr defaultRowHeight="15.6" x14ac:dyDescent="0.3"/>
  <cols>
    <col min="1" max="1" width="12.6640625" style="2" bestFit="1" customWidth="1"/>
    <col min="2" max="2" width="37.5546875" style="2" bestFit="1" customWidth="1"/>
    <col min="3" max="3" width="15.33203125" style="2" bestFit="1" customWidth="1"/>
    <col min="4" max="4" width="17.5546875" style="2" bestFit="1" customWidth="1"/>
    <col min="5" max="5" width="12.21875" style="2" bestFit="1" customWidth="1"/>
    <col min="6" max="6" width="13.33203125" style="2" bestFit="1" customWidth="1"/>
    <col min="7" max="7" width="13.109375" style="2" bestFit="1" customWidth="1"/>
    <col min="8" max="8" width="17" style="2" bestFit="1" customWidth="1"/>
    <col min="9" max="9" width="20.109375" style="2" bestFit="1" customWidth="1"/>
    <col min="10" max="10" width="12.6640625" style="2" bestFit="1" customWidth="1"/>
    <col min="11" max="11" width="11.5546875" style="2" bestFit="1" customWidth="1"/>
    <col min="12" max="16384" width="8.88671875" style="2"/>
  </cols>
  <sheetData>
    <row r="1" spans="1:16" s="1" customFormat="1" x14ac:dyDescent="0.3">
      <c r="A1" s="1">
        <v>22</v>
      </c>
    </row>
    <row r="2" spans="1:16" x14ac:dyDescent="0.3">
      <c r="A2" s="1" t="s">
        <v>0</v>
      </c>
      <c r="B2" s="1" t="s">
        <v>45</v>
      </c>
      <c r="C2" s="1" t="s">
        <v>43</v>
      </c>
      <c r="D2" s="1" t="s">
        <v>29</v>
      </c>
      <c r="E2" s="1" t="s">
        <v>28</v>
      </c>
      <c r="F2" s="1" t="s">
        <v>26</v>
      </c>
      <c r="G2" s="1" t="s">
        <v>27</v>
      </c>
      <c r="H2" s="1" t="s">
        <v>30</v>
      </c>
      <c r="I2" s="1" t="s">
        <v>46</v>
      </c>
      <c r="J2" s="1" t="s">
        <v>49</v>
      </c>
      <c r="K2" s="1" t="s">
        <v>47</v>
      </c>
      <c r="L2" s="1"/>
      <c r="M2" s="1"/>
      <c r="N2" s="1"/>
      <c r="O2" s="1"/>
      <c r="P2" s="1"/>
    </row>
    <row r="3" spans="1:16" x14ac:dyDescent="0.3">
      <c r="A3" s="2">
        <v>1</v>
      </c>
      <c r="B3" s="5" t="s">
        <v>40</v>
      </c>
      <c r="C3" s="2">
        <v>70</v>
      </c>
      <c r="D3" s="2">
        <f>$A$1*1.1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1694.0000000000002</v>
      </c>
    </row>
    <row r="4" spans="1:16" x14ac:dyDescent="0.3">
      <c r="A4" s="2">
        <f>A3+1</f>
        <v>2</v>
      </c>
      <c r="B4" s="5" t="s">
        <v>1</v>
      </c>
      <c r="C4" s="2">
        <f>C3-0.5</f>
        <v>69.5</v>
      </c>
      <c r="D4" s="2">
        <f t="shared" ref="D4:D34" si="0">$A$1*1.1</f>
        <v>24.200000000000003</v>
      </c>
      <c r="E4" s="2">
        <f t="shared" ref="E4:E38" si="1">C4*D4</f>
        <v>1681.9</v>
      </c>
      <c r="F4" s="4">
        <f>F$3</f>
        <v>44813</v>
      </c>
      <c r="G4" s="4">
        <f>G3+1</f>
        <v>44806</v>
      </c>
      <c r="H4" s="2">
        <f t="shared" ref="H4:H38" si="2">IF(G4&gt;F4,G4-F4,0)</f>
        <v>0</v>
      </c>
      <c r="I4" s="2">
        <f>I$3</f>
        <v>10</v>
      </c>
      <c r="J4" s="2">
        <f t="shared" ref="J4:J38" si="3">H4*I4</f>
        <v>0</v>
      </c>
      <c r="K4" s="2">
        <f t="shared" ref="K4:K38" si="4">E4+J4</f>
        <v>1681.9</v>
      </c>
    </row>
    <row r="5" spans="1:16" x14ac:dyDescent="0.3">
      <c r="A5" s="2">
        <f t="shared" ref="A5:A38" si="5">A4+1</f>
        <v>3</v>
      </c>
      <c r="B5" s="5" t="s">
        <v>31</v>
      </c>
      <c r="C5" s="2">
        <f t="shared" ref="C5:C38" si="6">C4-0.5</f>
        <v>69</v>
      </c>
      <c r="D5" s="2">
        <f t="shared" si="0"/>
        <v>24.200000000000003</v>
      </c>
      <c r="E5" s="2">
        <f>C5*D5</f>
        <v>1669.8000000000002</v>
      </c>
      <c r="F5" s="4">
        <f t="shared" ref="F5:F38" si="7">F$3</f>
        <v>44813</v>
      </c>
      <c r="G5" s="4">
        <f t="shared" ref="G5:G38" si="8">G4+1</f>
        <v>44807</v>
      </c>
      <c r="H5" s="2">
        <f t="shared" si="2"/>
        <v>0</v>
      </c>
      <c r="I5" s="2">
        <f t="shared" ref="I5:I38" si="9">I$3</f>
        <v>10</v>
      </c>
      <c r="J5" s="2">
        <f t="shared" si="3"/>
        <v>0</v>
      </c>
      <c r="K5" s="2">
        <f t="shared" si="4"/>
        <v>1669.8000000000002</v>
      </c>
    </row>
    <row r="6" spans="1:16" x14ac:dyDescent="0.3">
      <c r="A6" s="2">
        <f t="shared" si="5"/>
        <v>4</v>
      </c>
      <c r="B6" s="5" t="s">
        <v>2</v>
      </c>
      <c r="C6" s="2">
        <f t="shared" si="6"/>
        <v>68.5</v>
      </c>
      <c r="D6" s="2">
        <f t="shared" si="0"/>
        <v>24.200000000000003</v>
      </c>
      <c r="E6" s="2">
        <f t="shared" si="1"/>
        <v>1657.7000000000003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1657.7000000000003</v>
      </c>
    </row>
    <row r="7" spans="1:16" x14ac:dyDescent="0.3">
      <c r="A7" s="2">
        <f t="shared" si="5"/>
        <v>5</v>
      </c>
      <c r="B7" s="5" t="s">
        <v>3</v>
      </c>
      <c r="C7" s="2">
        <f t="shared" si="6"/>
        <v>68</v>
      </c>
      <c r="D7" s="2">
        <f t="shared" si="0"/>
        <v>24.200000000000003</v>
      </c>
      <c r="E7" s="2">
        <f t="shared" si="1"/>
        <v>1645.6000000000001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1645.6000000000001</v>
      </c>
    </row>
    <row r="8" spans="1:16" x14ac:dyDescent="0.3">
      <c r="A8" s="2">
        <f t="shared" si="5"/>
        <v>6</v>
      </c>
      <c r="B8" s="5" t="s">
        <v>4</v>
      </c>
      <c r="C8" s="2">
        <f t="shared" si="6"/>
        <v>67.5</v>
      </c>
      <c r="D8" s="2">
        <f t="shared" si="0"/>
        <v>24.200000000000003</v>
      </c>
      <c r="E8" s="2">
        <f t="shared" si="1"/>
        <v>1633.5000000000002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1633.5000000000002</v>
      </c>
    </row>
    <row r="9" spans="1:16" x14ac:dyDescent="0.3">
      <c r="A9" s="2">
        <f t="shared" si="5"/>
        <v>7</v>
      </c>
      <c r="B9" s="5" t="s">
        <v>5</v>
      </c>
      <c r="C9" s="2">
        <f t="shared" si="6"/>
        <v>67</v>
      </c>
      <c r="D9" s="2">
        <f t="shared" si="0"/>
        <v>24.200000000000003</v>
      </c>
      <c r="E9" s="2">
        <f t="shared" si="1"/>
        <v>1621.4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1621.4</v>
      </c>
    </row>
    <row r="10" spans="1:16" x14ac:dyDescent="0.3">
      <c r="A10" s="2">
        <f t="shared" si="5"/>
        <v>8</v>
      </c>
      <c r="B10" s="5" t="s">
        <v>6</v>
      </c>
      <c r="C10" s="2">
        <f t="shared" si="6"/>
        <v>66.5</v>
      </c>
      <c r="D10" s="2">
        <f t="shared" si="0"/>
        <v>24.200000000000003</v>
      </c>
      <c r="E10" s="2">
        <f t="shared" si="1"/>
        <v>1609.3000000000002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1609.3000000000002</v>
      </c>
    </row>
    <row r="11" spans="1:16" x14ac:dyDescent="0.3">
      <c r="A11" s="2">
        <f t="shared" si="5"/>
        <v>9</v>
      </c>
      <c r="B11" s="5" t="s">
        <v>7</v>
      </c>
      <c r="C11" s="2">
        <f t="shared" si="6"/>
        <v>66</v>
      </c>
      <c r="D11" s="2">
        <f t="shared" si="0"/>
        <v>24.200000000000003</v>
      </c>
      <c r="E11" s="2">
        <f t="shared" si="1"/>
        <v>1597.2000000000003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1597.2000000000003</v>
      </c>
    </row>
    <row r="12" spans="1:16" x14ac:dyDescent="0.3">
      <c r="A12" s="2">
        <f t="shared" si="5"/>
        <v>10</v>
      </c>
      <c r="B12" s="5" t="s">
        <v>32</v>
      </c>
      <c r="C12" s="2">
        <f t="shared" si="6"/>
        <v>65.5</v>
      </c>
      <c r="D12" s="2">
        <f t="shared" si="0"/>
        <v>24.200000000000003</v>
      </c>
      <c r="E12" s="2">
        <f t="shared" si="1"/>
        <v>1585.1000000000001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1595.1000000000001</v>
      </c>
    </row>
    <row r="13" spans="1:16" x14ac:dyDescent="0.3">
      <c r="A13" s="2">
        <f t="shared" si="5"/>
        <v>11</v>
      </c>
      <c r="B13" s="5" t="s">
        <v>8</v>
      </c>
      <c r="C13" s="2">
        <f t="shared" si="6"/>
        <v>65</v>
      </c>
      <c r="D13" s="2">
        <f t="shared" si="0"/>
        <v>24.200000000000003</v>
      </c>
      <c r="E13" s="2">
        <f t="shared" si="1"/>
        <v>1573.0000000000002</v>
      </c>
      <c r="F13" s="4">
        <f t="shared" si="7"/>
        <v>44813</v>
      </c>
      <c r="G13" s="4">
        <f>G12+1</f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1593.0000000000002</v>
      </c>
    </row>
    <row r="14" spans="1:16" x14ac:dyDescent="0.3">
      <c r="A14" s="2">
        <f t="shared" si="5"/>
        <v>12</v>
      </c>
      <c r="B14" s="5" t="s">
        <v>9</v>
      </c>
      <c r="C14" s="2">
        <f t="shared" si="6"/>
        <v>64.5</v>
      </c>
      <c r="D14" s="2">
        <f t="shared" si="0"/>
        <v>24.200000000000003</v>
      </c>
      <c r="E14" s="2">
        <f t="shared" si="1"/>
        <v>1560.9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1590.9</v>
      </c>
    </row>
    <row r="15" spans="1:16" x14ac:dyDescent="0.3">
      <c r="A15" s="2">
        <f t="shared" si="5"/>
        <v>13</v>
      </c>
      <c r="B15" s="5" t="s">
        <v>33</v>
      </c>
      <c r="C15" s="2">
        <f t="shared" si="6"/>
        <v>64</v>
      </c>
      <c r="D15" s="2">
        <f t="shared" si="0"/>
        <v>24.200000000000003</v>
      </c>
      <c r="E15" s="2">
        <f t="shared" si="1"/>
        <v>1548.8000000000002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1588.8000000000002</v>
      </c>
    </row>
    <row r="16" spans="1:16" x14ac:dyDescent="0.3">
      <c r="A16" s="2">
        <f t="shared" si="5"/>
        <v>14</v>
      </c>
      <c r="B16" s="5" t="s">
        <v>10</v>
      </c>
      <c r="C16" s="2">
        <f t="shared" si="6"/>
        <v>63.5</v>
      </c>
      <c r="D16" s="2">
        <f t="shared" si="0"/>
        <v>24.200000000000003</v>
      </c>
      <c r="E16" s="2">
        <f t="shared" si="1"/>
        <v>1536.7000000000003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1586.7000000000003</v>
      </c>
    </row>
    <row r="17" spans="1:11" x14ac:dyDescent="0.3">
      <c r="A17" s="2">
        <f t="shared" si="5"/>
        <v>15</v>
      </c>
      <c r="B17" s="5" t="s">
        <v>11</v>
      </c>
      <c r="C17" s="2">
        <f t="shared" si="6"/>
        <v>63</v>
      </c>
      <c r="D17" s="2">
        <f t="shared" si="0"/>
        <v>24.200000000000003</v>
      </c>
      <c r="E17" s="2">
        <f t="shared" si="1"/>
        <v>1524.6000000000001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1584.6000000000001</v>
      </c>
    </row>
    <row r="18" spans="1:11" x14ac:dyDescent="0.3">
      <c r="A18" s="2">
        <f t="shared" si="5"/>
        <v>16</v>
      </c>
      <c r="B18" s="5" t="s">
        <v>12</v>
      </c>
      <c r="C18" s="2">
        <f t="shared" si="6"/>
        <v>62.5</v>
      </c>
      <c r="D18" s="2">
        <f t="shared" si="0"/>
        <v>24.200000000000003</v>
      </c>
      <c r="E18" s="2">
        <f t="shared" si="1"/>
        <v>1512.5000000000002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1582.5000000000002</v>
      </c>
    </row>
    <row r="19" spans="1:11" x14ac:dyDescent="0.3">
      <c r="A19" s="2">
        <f t="shared" si="5"/>
        <v>17</v>
      </c>
      <c r="B19" s="5" t="s">
        <v>13</v>
      </c>
      <c r="C19" s="2">
        <f t="shared" si="6"/>
        <v>62</v>
      </c>
      <c r="D19" s="2">
        <f t="shared" si="0"/>
        <v>24.200000000000003</v>
      </c>
      <c r="E19" s="2">
        <f t="shared" si="1"/>
        <v>1500.4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1580.4</v>
      </c>
    </row>
    <row r="20" spans="1:11" x14ac:dyDescent="0.3">
      <c r="A20" s="2">
        <f t="shared" si="5"/>
        <v>18</v>
      </c>
      <c r="B20" s="5" t="s">
        <v>34</v>
      </c>
      <c r="C20" s="2">
        <f t="shared" si="6"/>
        <v>61.5</v>
      </c>
      <c r="D20" s="2">
        <f t="shared" si="0"/>
        <v>24.200000000000003</v>
      </c>
      <c r="E20" s="2">
        <f t="shared" si="1"/>
        <v>1488.3000000000002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1578.3000000000002</v>
      </c>
    </row>
    <row r="21" spans="1:11" x14ac:dyDescent="0.3">
      <c r="A21" s="2">
        <f t="shared" si="5"/>
        <v>19</v>
      </c>
      <c r="B21" s="5" t="s">
        <v>14</v>
      </c>
      <c r="C21" s="2">
        <f t="shared" si="6"/>
        <v>61</v>
      </c>
      <c r="D21" s="2">
        <f t="shared" si="0"/>
        <v>24.200000000000003</v>
      </c>
      <c r="E21" s="2">
        <f t="shared" si="1"/>
        <v>1476.2000000000003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1576.2000000000003</v>
      </c>
    </row>
    <row r="22" spans="1:11" x14ac:dyDescent="0.3">
      <c r="A22" s="2">
        <f t="shared" si="5"/>
        <v>20</v>
      </c>
      <c r="B22" s="5" t="s">
        <v>15</v>
      </c>
      <c r="C22" s="2">
        <f t="shared" si="6"/>
        <v>60.5</v>
      </c>
      <c r="D22" s="2">
        <f t="shared" si="0"/>
        <v>24.200000000000003</v>
      </c>
      <c r="E22" s="2">
        <f t="shared" si="1"/>
        <v>1464.1000000000001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1574.1000000000001</v>
      </c>
    </row>
    <row r="23" spans="1:11" x14ac:dyDescent="0.3">
      <c r="A23" s="2">
        <f t="shared" si="5"/>
        <v>21</v>
      </c>
      <c r="B23" s="5" t="s">
        <v>16</v>
      </c>
      <c r="C23" s="2">
        <f t="shared" si="6"/>
        <v>60</v>
      </c>
      <c r="D23" s="2">
        <f t="shared" si="0"/>
        <v>24.200000000000003</v>
      </c>
      <c r="E23" s="2">
        <f t="shared" si="1"/>
        <v>1452.0000000000002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1572.0000000000002</v>
      </c>
    </row>
    <row r="24" spans="1:11" x14ac:dyDescent="0.3">
      <c r="A24" s="2">
        <f t="shared" si="5"/>
        <v>22</v>
      </c>
      <c r="B24" s="5" t="s">
        <v>17</v>
      </c>
      <c r="C24" s="2">
        <f t="shared" si="6"/>
        <v>59.5</v>
      </c>
      <c r="D24" s="2">
        <f t="shared" si="0"/>
        <v>24.200000000000003</v>
      </c>
      <c r="E24" s="2">
        <f t="shared" si="1"/>
        <v>1439.9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1569.9</v>
      </c>
    </row>
    <row r="25" spans="1:11" x14ac:dyDescent="0.3">
      <c r="A25" s="2">
        <f t="shared" si="5"/>
        <v>23</v>
      </c>
      <c r="B25" s="5" t="s">
        <v>35</v>
      </c>
      <c r="C25" s="2">
        <f t="shared" si="6"/>
        <v>59</v>
      </c>
      <c r="D25" s="2">
        <f t="shared" si="0"/>
        <v>24.200000000000003</v>
      </c>
      <c r="E25" s="2">
        <f t="shared" si="1"/>
        <v>1427.8000000000002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1567.8000000000002</v>
      </c>
    </row>
    <row r="26" spans="1:11" x14ac:dyDescent="0.3">
      <c r="A26" s="2">
        <f t="shared" si="5"/>
        <v>24</v>
      </c>
      <c r="B26" s="5" t="s">
        <v>41</v>
      </c>
      <c r="C26" s="2">
        <f t="shared" si="6"/>
        <v>58.5</v>
      </c>
      <c r="D26" s="2">
        <f t="shared" si="0"/>
        <v>24.200000000000003</v>
      </c>
      <c r="E26" s="2">
        <f t="shared" si="1"/>
        <v>1415.7000000000003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1565.7000000000003</v>
      </c>
    </row>
    <row r="27" spans="1:11" x14ac:dyDescent="0.3">
      <c r="A27" s="2">
        <f t="shared" si="5"/>
        <v>25</v>
      </c>
      <c r="B27" s="5" t="s">
        <v>18</v>
      </c>
      <c r="C27" s="2">
        <f t="shared" si="6"/>
        <v>58</v>
      </c>
      <c r="D27" s="2">
        <f t="shared" si="0"/>
        <v>24.200000000000003</v>
      </c>
      <c r="E27" s="2">
        <f t="shared" si="1"/>
        <v>1403.6000000000001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1563.6000000000001</v>
      </c>
    </row>
    <row r="28" spans="1:11" x14ac:dyDescent="0.3">
      <c r="A28" s="2">
        <f t="shared" si="5"/>
        <v>26</v>
      </c>
      <c r="B28" s="5" t="s">
        <v>24</v>
      </c>
      <c r="C28" s="2">
        <f t="shared" si="6"/>
        <v>57.5</v>
      </c>
      <c r="D28" s="2">
        <f t="shared" si="0"/>
        <v>24.200000000000003</v>
      </c>
      <c r="E28" s="2">
        <f t="shared" si="1"/>
        <v>1391.5000000000002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1561.5000000000002</v>
      </c>
    </row>
    <row r="29" spans="1:11" x14ac:dyDescent="0.3">
      <c r="A29" s="2">
        <f t="shared" si="5"/>
        <v>27</v>
      </c>
      <c r="B29" s="5" t="s">
        <v>19</v>
      </c>
      <c r="C29" s="2">
        <f t="shared" si="6"/>
        <v>57</v>
      </c>
      <c r="D29" s="2">
        <f t="shared" si="0"/>
        <v>24.200000000000003</v>
      </c>
      <c r="E29" s="2">
        <f t="shared" si="1"/>
        <v>1379.4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1559.4</v>
      </c>
    </row>
    <row r="30" spans="1:11" x14ac:dyDescent="0.3">
      <c r="A30" s="2">
        <f t="shared" si="5"/>
        <v>28</v>
      </c>
      <c r="B30" s="5" t="s">
        <v>36</v>
      </c>
      <c r="C30" s="2">
        <f t="shared" si="6"/>
        <v>56.5</v>
      </c>
      <c r="D30" s="2">
        <f t="shared" si="0"/>
        <v>24.200000000000003</v>
      </c>
      <c r="E30" s="2">
        <f t="shared" si="1"/>
        <v>1367.3000000000002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1557.3000000000002</v>
      </c>
    </row>
    <row r="31" spans="1:11" x14ac:dyDescent="0.3">
      <c r="A31" s="2">
        <f t="shared" si="5"/>
        <v>29</v>
      </c>
      <c r="B31" s="5" t="s">
        <v>37</v>
      </c>
      <c r="C31" s="2">
        <f t="shared" si="6"/>
        <v>56</v>
      </c>
      <c r="D31" s="2">
        <f t="shared" si="0"/>
        <v>24.200000000000003</v>
      </c>
      <c r="E31" s="2">
        <f t="shared" si="1"/>
        <v>1355.2000000000003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1555.2000000000003</v>
      </c>
    </row>
    <row r="32" spans="1:11" x14ac:dyDescent="0.3">
      <c r="A32" s="2">
        <f t="shared" si="5"/>
        <v>30</v>
      </c>
      <c r="B32" s="5" t="s">
        <v>20</v>
      </c>
      <c r="C32" s="2">
        <f t="shared" si="6"/>
        <v>55.5</v>
      </c>
      <c r="D32" s="2">
        <f t="shared" si="0"/>
        <v>24.200000000000003</v>
      </c>
      <c r="E32" s="2">
        <f t="shared" si="1"/>
        <v>1343.1000000000001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1553.1000000000001</v>
      </c>
    </row>
    <row r="33" spans="1:11" x14ac:dyDescent="0.3">
      <c r="A33" s="2">
        <f t="shared" si="5"/>
        <v>31</v>
      </c>
      <c r="B33" s="5" t="s">
        <v>21</v>
      </c>
      <c r="C33" s="2">
        <f t="shared" si="6"/>
        <v>55</v>
      </c>
      <c r="D33" s="2">
        <f t="shared" si="0"/>
        <v>24.200000000000003</v>
      </c>
      <c r="E33" s="2">
        <f t="shared" si="1"/>
        <v>1331.0000000000002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1551.0000000000002</v>
      </c>
    </row>
    <row r="34" spans="1:11" x14ac:dyDescent="0.3">
      <c r="A34" s="2">
        <f t="shared" si="5"/>
        <v>32</v>
      </c>
      <c r="B34" s="5" t="s">
        <v>22</v>
      </c>
      <c r="C34" s="2">
        <f t="shared" si="6"/>
        <v>54.5</v>
      </c>
      <c r="D34" s="2">
        <f t="shared" si="0"/>
        <v>24.200000000000003</v>
      </c>
      <c r="E34" s="2">
        <f t="shared" si="1"/>
        <v>1318.9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1548.9</v>
      </c>
    </row>
    <row r="35" spans="1:11" x14ac:dyDescent="0.3">
      <c r="A35" s="2">
        <f t="shared" si="5"/>
        <v>33</v>
      </c>
      <c r="B35" s="5" t="s">
        <v>23</v>
      </c>
      <c r="C35" s="2">
        <f t="shared" si="6"/>
        <v>54</v>
      </c>
      <c r="D35" s="2">
        <f>$A$1*1.1/2</f>
        <v>12.100000000000001</v>
      </c>
      <c r="E35" s="2">
        <f t="shared" si="1"/>
        <v>653.40000000000009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893.40000000000009</v>
      </c>
    </row>
    <row r="36" spans="1:11" x14ac:dyDescent="0.3">
      <c r="A36" s="2">
        <f t="shared" si="5"/>
        <v>34</v>
      </c>
      <c r="B36" s="5" t="s">
        <v>39</v>
      </c>
      <c r="C36" s="2">
        <f t="shared" si="6"/>
        <v>53.5</v>
      </c>
      <c r="D36" s="2">
        <f t="shared" ref="D36:D38" si="10">$A$1*1.1/2</f>
        <v>12.100000000000001</v>
      </c>
      <c r="E36" s="2">
        <f t="shared" si="1"/>
        <v>647.35</v>
      </c>
      <c r="F36" s="4">
        <f>F$3</f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897.35</v>
      </c>
    </row>
    <row r="37" spans="1:11" x14ac:dyDescent="0.3">
      <c r="A37" s="2">
        <f>A36+1</f>
        <v>35</v>
      </c>
      <c r="B37" s="5" t="s">
        <v>42</v>
      </c>
      <c r="C37" s="2">
        <f t="shared" si="6"/>
        <v>53</v>
      </c>
      <c r="D37" s="2">
        <f t="shared" si="10"/>
        <v>12.100000000000001</v>
      </c>
      <c r="E37" s="2">
        <f t="shared" si="1"/>
        <v>641.30000000000007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>E37+J37</f>
        <v>901.30000000000007</v>
      </c>
    </row>
    <row r="38" spans="1:11" x14ac:dyDescent="0.3">
      <c r="A38" s="2">
        <f t="shared" si="5"/>
        <v>36</v>
      </c>
      <c r="B38" s="5" t="s">
        <v>25</v>
      </c>
      <c r="C38" s="2">
        <f t="shared" si="6"/>
        <v>52.5</v>
      </c>
      <c r="D38" s="2">
        <f t="shared" si="10"/>
        <v>12.100000000000001</v>
      </c>
      <c r="E38" s="2">
        <f t="shared" si="1"/>
        <v>635.25000000000011</v>
      </c>
      <c r="F38" s="4">
        <f t="shared" si="7"/>
        <v>44813</v>
      </c>
      <c r="G38" s="4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905.25000000000011</v>
      </c>
    </row>
    <row r="39" spans="1:11" x14ac:dyDescent="0.3">
      <c r="B39" s="3"/>
    </row>
    <row r="40" spans="1:11" x14ac:dyDescent="0.3">
      <c r="B40" s="2" t="s">
        <v>50</v>
      </c>
      <c r="C40" s="2">
        <f>FLOOR(SUM(K3:K38), 1)</f>
        <v>54563</v>
      </c>
    </row>
    <row r="41" spans="1:11" x14ac:dyDescent="0.3">
      <c r="B41" s="2" t="s">
        <v>44</v>
      </c>
      <c r="C41" s="2">
        <f>AVERAGE(C3:C38)</f>
        <v>61.25</v>
      </c>
    </row>
    <row r="42" spans="1:11" x14ac:dyDescent="0.3">
      <c r="B42" s="2" t="s">
        <v>38</v>
      </c>
      <c r="C42" s="2">
        <f>MAX(H3:H38)</f>
        <v>27</v>
      </c>
    </row>
    <row r="43" spans="1:11" x14ac:dyDescent="0.3">
      <c r="B43" s="2" t="s">
        <v>48</v>
      </c>
      <c r="C43" s="2">
        <f>MAX(E3:E38)</f>
        <v>1694.0000000000002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mdkrll</dc:creator>
  <cp:lastModifiedBy>mdkrll</cp:lastModifiedBy>
  <dcterms:created xsi:type="dcterms:W3CDTF">2022-09-24T05:25:57Z</dcterms:created>
  <dcterms:modified xsi:type="dcterms:W3CDTF">2022-10-14T10:57:45Z</dcterms:modified>
</cp:coreProperties>
</file>