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A0DC2F7-6082-4FA6-A907-45EE4A8274BE}" xr6:coauthVersionLast="37" xr6:coauthVersionMax="37" xr10:uidLastSave="{00000000-0000-0000-0000-000000000000}"/>
  <bookViews>
    <workbookView xWindow="0" yWindow="0" windowWidth="17010" windowHeight="6945" xr2:uid="{033E73A4-4E49-4925-B682-CB8DD9A492F9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0" i="1"/>
  <c r="C41" i="1" l="1"/>
  <c r="J1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s="1"/>
  <c r="D36" i="1" l="1"/>
  <c r="D4" i="1"/>
  <c r="D35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7" i="1" l="1"/>
  <c r="D5" i="1"/>
  <c r="E4" i="1"/>
  <c r="K4" i="1" s="1"/>
  <c r="J37" i="1"/>
  <c r="J38" i="1"/>
  <c r="J27" i="1"/>
  <c r="J26" i="1"/>
  <c r="J25" i="1"/>
  <c r="J28" i="1"/>
  <c r="J29" i="1"/>
  <c r="J30" i="1"/>
  <c r="J31" i="1"/>
  <c r="J32" i="1"/>
  <c r="J33" i="1"/>
  <c r="J34" i="1"/>
  <c r="J35" i="1"/>
  <c r="J36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K3" i="1"/>
  <c r="C4" i="1"/>
  <c r="C5" i="1" s="1"/>
  <c r="D6" i="1" l="1"/>
  <c r="D38" i="1"/>
  <c r="E5" i="1"/>
  <c r="K5" i="1"/>
  <c r="C6" i="1"/>
  <c r="D7" i="1" l="1"/>
  <c r="E6" i="1"/>
  <c r="K6" i="1" s="1"/>
  <c r="C7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7" i="1"/>
  <c r="K7" i="1" s="1"/>
  <c r="C8" i="1"/>
  <c r="C9" i="1" l="1"/>
  <c r="E8" i="1"/>
  <c r="K8" i="1" s="1"/>
  <c r="C10" i="1" l="1"/>
  <c r="E9" i="1"/>
  <c r="K9" i="1" s="1"/>
  <c r="E10" i="1" l="1"/>
  <c r="K10" i="1" s="1"/>
  <c r="C11" i="1"/>
  <c r="E11" i="1" l="1"/>
  <c r="K11" i="1" s="1"/>
  <c r="C12" i="1"/>
  <c r="C13" i="1" l="1"/>
  <c r="E12" i="1"/>
  <c r="K12" i="1" s="1"/>
  <c r="E13" i="1" l="1"/>
  <c r="K13" i="1" s="1"/>
  <c r="C14" i="1"/>
  <c r="C15" i="1" l="1"/>
  <c r="E14" i="1"/>
  <c r="K14" i="1" s="1"/>
  <c r="E15" i="1" l="1"/>
  <c r="K15" i="1" s="1"/>
  <c r="C16" i="1"/>
  <c r="C17" i="1" l="1"/>
  <c r="E16" i="1"/>
  <c r="K16" i="1" s="1"/>
  <c r="E17" i="1" l="1"/>
  <c r="K17" i="1" s="1"/>
  <c r="C18" i="1"/>
  <c r="E18" i="1" l="1"/>
  <c r="K18" i="1" s="1"/>
  <c r="C19" i="1"/>
  <c r="E19" i="1" l="1"/>
  <c r="K19" i="1" s="1"/>
  <c r="C20" i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C32" i="1" l="1"/>
  <c r="E31" i="1"/>
  <c r="K31" i="1" s="1"/>
  <c r="C33" i="1" l="1"/>
  <c r="E32" i="1"/>
  <c r="K32" i="1" s="1"/>
  <c r="C34" i="1" l="1"/>
  <c r="E33" i="1"/>
  <c r="K33" i="1" s="1"/>
  <c r="E34" i="1" l="1"/>
  <c r="K34" i="1" s="1"/>
  <c r="C35" i="1"/>
  <c r="C36" i="1" l="1"/>
  <c r="E35" i="1"/>
  <c r="K35" i="1" s="1"/>
  <c r="C37" i="1" l="1"/>
  <c r="E36" i="1"/>
  <c r="K36" i="1" s="1"/>
  <c r="E37" i="1" l="1"/>
  <c r="K37" i="1" s="1"/>
  <c r="C38" i="1"/>
  <c r="E38" i="1" s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<sst xmlns="http://schemas.openxmlformats.org/spreadsheetml/2006/main" count="51" uniqueCount="51">
  <si>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</si>
  <si>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</si>
  <si>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</si>
  <si>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</si>
  <si>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</si>
  <si>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</si>
  <si>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</si>
  <si>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</si>
  <si>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</si>
  <si>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</si>
  <si>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</si>
  <si>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</si>
  <si>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</si>
  <si>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</si>
  <si>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</si>
  <si>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</si>
  <si>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</si>
  <si>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</si>
  <si>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</si>
  <si>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</si>
  <si>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</si>
  <si>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</si>
  <si>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</si>
  <si>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</si>
  <si>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</si>
  <si>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</si>
  <si>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</si>
  <si>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</si>
  <si>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</si>
  <si>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</si>
  <si>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</si>
  <si>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Хамидулин</t>
  </si>
  <si>
    <t>Черёмухин</t>
  </si>
  <si>
    <t>Шайхутдинов</t>
  </si>
  <si>
    <t>Якубов</t>
  </si>
  <si>
    <t>Алимжанов</t>
  </si>
  <si>
    <t xml:space="preserve">Аллаярова </t>
  </si>
  <si>
    <t>Курочкин</t>
  </si>
  <si>
    <t>Площадь кв.м</t>
  </si>
  <si>
    <t>Дата оплаты</t>
  </si>
  <si>
    <t>Просрочка</t>
  </si>
  <si>
    <t>Пени за 1 день</t>
  </si>
  <si>
    <t>Штраф</t>
  </si>
  <si>
    <t>Итого</t>
  </si>
  <si>
    <t>Общая Сумма</t>
  </si>
  <si>
    <t>Тариф руб./кв.метр.</t>
  </si>
  <si>
    <t>Сумма руб.</t>
  </si>
  <si>
    <t>Срок оплаты дней</t>
  </si>
  <si>
    <t>Средняя площадь</t>
  </si>
  <si>
    <t>Максимальный срок просрочки</t>
  </si>
  <si>
    <t>Максимальная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</si>
</sst>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D85F-3CBC-40A0-A0A5-61587BE84B14}">
  <dimension ref="A1:L43"/>
  <sheetViews>
    <sheetView tabSelected="1" topLeftCell="A19" workbookViewId="0">
      <selection activeCell="C41" sqref="C41"/>
    </sheetView>
  </sheetViews>
  <sheetFormatPr defaultRowHeight="15.75" x14ac:dyDescent="0.25"/>
  <cols>
    <col min="1" max="1" width="12.25" style="2" customWidth="1"/>
    <col min="2" max="2" width="28.375" style="2" customWidth="1"/>
    <col min="3" max="3" width="16.875" style="2" customWidth="1"/>
    <col min="4" max="4" width="19.25" style="2" customWidth="1"/>
    <col min="5" max="5" width="12.625" style="2" customWidth="1"/>
    <col min="6" max="6" width="20.25" style="2" customWidth="1"/>
    <col min="7" max="7" width="12.25" style="2" customWidth="1"/>
    <col min="8" max="8" width="11" style="2" customWidth="1"/>
    <col min="9" max="9" width="14.75" style="2" customWidth="1"/>
    <col min="10" max="11" width="9" style="2"/>
    <col min="12" max="12" width="14.875" customWidth="1"/>
  </cols>
  <sheetData>
    <row r="1" spans="1:12" x14ac:dyDescent="0.25">
      <c r="A1" s="2">
        <v>74</v>
      </c>
    </row>
    <row r="2" spans="1:12" x14ac:dyDescent="0.25">
      <c r="A2" s="1" t="s">
        <v>0</v>
      </c>
      <c r="B2" s="2" t="s">
        <v>1</v>
      </c>
      <c r="C2" s="2" t="s">
        <v>38</v>
      </c>
      <c r="D2" s="2" t="s">
        <v>45</v>
      </c>
      <c r="E2" s="2" t="s">
        <v>46</v>
      </c>
      <c r="F2" s="2" t="s">
        <v>47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/>
    </row>
    <row r="3" spans="1:12" x14ac:dyDescent="0.25">
      <c r="A3" s="2">
        <v>1</v>
      </c>
      <c r="B3" s="2" t="s">
        <v>2</v>
      </c>
      <c r="C3" s="2">
        <v>70</v>
      </c>
      <c r="D3" s="2">
        <f>A1*1.1</f>
        <v>81.400000000000006</v>
      </c>
      <c r="E3" s="2">
        <f>C3*D3</f>
        <v>5698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5698</v>
      </c>
    </row>
    <row r="4" spans="1:12" x14ac:dyDescent="0.25">
      <c r="A4" s="2">
        <f>A3+1</f>
        <v>2</v>
      </c>
      <c r="B4" s="2" t="s">
        <v>3</v>
      </c>
      <c r="C4" s="2">
        <f t="shared" ref="C4:C38" si="0">C3-0.5</f>
        <v>69.5</v>
      </c>
      <c r="D4" s="2">
        <f>D3</f>
        <v>81.400000000000006</v>
      </c>
      <c r="E4" s="2">
        <f>C4*D4</f>
        <v>5657.3</v>
      </c>
      <c r="F4" s="3">
        <v>44813</v>
      </c>
      <c r="G4" s="3">
        <v>44806</v>
      </c>
      <c r="H4" s="2">
        <f t="shared" ref="H4:H38" si="1">IF(G4&gt;F4,G4-F4,0)</f>
        <v>0</v>
      </c>
      <c r="I4" s="2">
        <v>10</v>
      </c>
      <c r="J4" s="2">
        <f t="shared" ref="J4:J24" si="2">H4*I4</f>
        <v>0</v>
      </c>
      <c r="K4" s="2">
        <f t="shared" ref="K4:K37" si="3">E4+J4</f>
        <v>5657.3</v>
      </c>
    </row>
    <row r="5" spans="1:12" x14ac:dyDescent="0.25">
      <c r="A5" s="2">
        <f t="shared" ref="A5:A38" si="4">A4+1</f>
        <v>3</v>
      </c>
      <c r="B5" s="2" t="s">
        <v>4</v>
      </c>
      <c r="C5" s="2">
        <f t="shared" si="0"/>
        <v>69</v>
      </c>
      <c r="D5" s="2">
        <f t="shared" ref="D5:D34" si="5">D4</f>
        <v>81.400000000000006</v>
      </c>
      <c r="E5" s="2">
        <f>C5*D5</f>
        <v>5616.6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5616.6</v>
      </c>
    </row>
    <row r="6" spans="1:12" x14ac:dyDescent="0.25">
      <c r="A6" s="2">
        <f t="shared" si="4"/>
        <v>4</v>
      </c>
      <c r="B6" s="2" t="s">
        <v>5</v>
      </c>
      <c r="C6" s="2">
        <f t="shared" si="0"/>
        <v>68.5</v>
      </c>
      <c r="D6" s="2">
        <f t="shared" si="5"/>
        <v>81.400000000000006</v>
      </c>
      <c r="E6" s="2">
        <f>C6*D6</f>
        <v>5575.9000000000005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5575.9000000000005</v>
      </c>
    </row>
    <row r="7" spans="1:12" x14ac:dyDescent="0.25">
      <c r="A7" s="2">
        <f t="shared" si="4"/>
        <v>5</v>
      </c>
      <c r="B7" s="2" t="s">
        <v>6</v>
      </c>
      <c r="C7" s="2">
        <f t="shared" si="0"/>
        <v>68</v>
      </c>
      <c r="D7" s="2">
        <f t="shared" si="5"/>
        <v>81.400000000000006</v>
      </c>
      <c r="E7" s="2">
        <f>C7*D7</f>
        <v>5535.2000000000007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5535.2000000000007</v>
      </c>
    </row>
    <row r="8" spans="1:12" x14ac:dyDescent="0.25">
      <c r="A8" s="2">
        <f t="shared" si="4"/>
        <v>6</v>
      </c>
      <c r="B8" s="2" t="s">
        <v>7</v>
      </c>
      <c r="C8" s="2">
        <f t="shared" si="0"/>
        <v>67.5</v>
      </c>
      <c r="D8" s="2">
        <f t="shared" si="5"/>
        <v>81.400000000000006</v>
      </c>
      <c r="E8" s="2">
        <f t="shared" ref="E8:E38" si="6">C8*D8</f>
        <v>5494.5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5494.5</v>
      </c>
    </row>
    <row r="9" spans="1:12" x14ac:dyDescent="0.25">
      <c r="A9" s="2">
        <f t="shared" si="4"/>
        <v>7</v>
      </c>
      <c r="B9" s="2" t="s">
        <v>8</v>
      </c>
      <c r="C9" s="2">
        <f t="shared" si="0"/>
        <v>67</v>
      </c>
      <c r="D9" s="2">
        <f t="shared" si="5"/>
        <v>81.400000000000006</v>
      </c>
      <c r="E9" s="2">
        <f t="shared" si="6"/>
        <v>5453.8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5453.8</v>
      </c>
    </row>
    <row r="10" spans="1:12" x14ac:dyDescent="0.25">
      <c r="A10" s="2">
        <f t="shared" si="4"/>
        <v>8</v>
      </c>
      <c r="B10" s="2" t="s">
        <v>9</v>
      </c>
      <c r="C10" s="2">
        <f t="shared" si="0"/>
        <v>66.5</v>
      </c>
      <c r="D10" s="2">
        <f t="shared" si="5"/>
        <v>81.400000000000006</v>
      </c>
      <c r="E10" s="2">
        <f t="shared" si="6"/>
        <v>5413.1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5413.1</v>
      </c>
    </row>
    <row r="11" spans="1:12" x14ac:dyDescent="0.25">
      <c r="A11" s="2">
        <f t="shared" si="4"/>
        <v>9</v>
      </c>
      <c r="B11" s="2" t="s">
        <v>10</v>
      </c>
      <c r="C11" s="2">
        <f t="shared" si="0"/>
        <v>66</v>
      </c>
      <c r="D11" s="2">
        <f t="shared" si="5"/>
        <v>81.400000000000006</v>
      </c>
      <c r="E11" s="2">
        <f t="shared" si="6"/>
        <v>5372.4000000000005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5372.4000000000005</v>
      </c>
    </row>
    <row r="12" spans="1:12" x14ac:dyDescent="0.25">
      <c r="A12" s="2">
        <f t="shared" si="4"/>
        <v>10</v>
      </c>
      <c r="B12" s="2" t="s">
        <v>11</v>
      </c>
      <c r="C12" s="2">
        <f t="shared" si="0"/>
        <v>65.5</v>
      </c>
      <c r="D12" s="2">
        <f t="shared" si="5"/>
        <v>81.400000000000006</v>
      </c>
      <c r="E12" s="2">
        <f t="shared" si="6"/>
        <v>5331.7000000000007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5341.7000000000007</v>
      </c>
    </row>
    <row r="13" spans="1:12" x14ac:dyDescent="0.25">
      <c r="A13" s="2">
        <f t="shared" si="4"/>
        <v>11</v>
      </c>
      <c r="B13" s="2" t="s">
        <v>12</v>
      </c>
      <c r="C13" s="2">
        <f t="shared" si="0"/>
        <v>65</v>
      </c>
      <c r="D13" s="2">
        <f t="shared" si="5"/>
        <v>81.400000000000006</v>
      </c>
      <c r="E13" s="2">
        <f t="shared" si="6"/>
        <v>5291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5311</v>
      </c>
    </row>
    <row r="14" spans="1:12" x14ac:dyDescent="0.25">
      <c r="A14" s="2">
        <f t="shared" si="4"/>
        <v>12</v>
      </c>
      <c r="B14" s="2" t="s">
        <v>13</v>
      </c>
      <c r="C14" s="2">
        <f t="shared" si="0"/>
        <v>64.5</v>
      </c>
      <c r="D14" s="2">
        <f t="shared" si="5"/>
        <v>81.400000000000006</v>
      </c>
      <c r="E14" s="2">
        <f t="shared" si="6"/>
        <v>5250.3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5280.3</v>
      </c>
    </row>
    <row r="15" spans="1:12" x14ac:dyDescent="0.25">
      <c r="A15" s="2">
        <f t="shared" si="4"/>
        <v>13</v>
      </c>
      <c r="B15" s="2" t="s">
        <v>14</v>
      </c>
      <c r="C15" s="2">
        <f t="shared" si="0"/>
        <v>64</v>
      </c>
      <c r="D15" s="2">
        <f t="shared" si="5"/>
        <v>81.400000000000006</v>
      </c>
      <c r="E15" s="2">
        <f t="shared" si="6"/>
        <v>5209.6000000000004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>H15*I15</f>
        <v>40</v>
      </c>
      <c r="K15" s="2">
        <f t="shared" si="3"/>
        <v>5249.6</v>
      </c>
    </row>
    <row r="16" spans="1:12" x14ac:dyDescent="0.25">
      <c r="A16" s="2">
        <f t="shared" si="4"/>
        <v>14</v>
      </c>
      <c r="B16" s="2" t="s">
        <v>15</v>
      </c>
      <c r="C16" s="2">
        <f t="shared" si="0"/>
        <v>63.5</v>
      </c>
      <c r="D16" s="2">
        <f t="shared" si="5"/>
        <v>81.400000000000006</v>
      </c>
      <c r="E16" s="2">
        <f t="shared" si="6"/>
        <v>5168.9000000000005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5218.9000000000005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0"/>
        <v>63</v>
      </c>
      <c r="D17" s="2">
        <f t="shared" si="5"/>
        <v>81.400000000000006</v>
      </c>
      <c r="E17" s="2">
        <f t="shared" si="6"/>
        <v>5128.2000000000007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5188.2000000000007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0"/>
        <v>62.5</v>
      </c>
      <c r="D18" s="2">
        <f t="shared" si="5"/>
        <v>81.400000000000006</v>
      </c>
      <c r="E18" s="2">
        <f t="shared" si="6"/>
        <v>5087.5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5157.5</v>
      </c>
    </row>
    <row r="19" spans="1:11" x14ac:dyDescent="0.25">
      <c r="A19" s="2">
        <f t="shared" si="4"/>
        <v>17</v>
      </c>
      <c r="B19" s="2" t="s">
        <v>18</v>
      </c>
      <c r="C19" s="2">
        <f t="shared" si="0"/>
        <v>62</v>
      </c>
      <c r="D19" s="2">
        <f t="shared" si="5"/>
        <v>81.400000000000006</v>
      </c>
      <c r="E19" s="2">
        <f t="shared" si="6"/>
        <v>5046.8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5126.8</v>
      </c>
    </row>
    <row r="20" spans="1:11" x14ac:dyDescent="0.25">
      <c r="A20" s="2">
        <f t="shared" si="4"/>
        <v>18</v>
      </c>
      <c r="B20" s="2" t="s">
        <v>19</v>
      </c>
      <c r="C20" s="2">
        <f t="shared" si="0"/>
        <v>61.5</v>
      </c>
      <c r="D20" s="2">
        <f t="shared" si="5"/>
        <v>81.400000000000006</v>
      </c>
      <c r="E20" s="2">
        <f t="shared" si="6"/>
        <v>5006.1000000000004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5096.1000000000004</v>
      </c>
    </row>
    <row r="21" spans="1:11" x14ac:dyDescent="0.25">
      <c r="A21" s="2">
        <f t="shared" si="4"/>
        <v>19</v>
      </c>
      <c r="B21" s="2" t="s">
        <v>20</v>
      </c>
      <c r="C21" s="2">
        <f t="shared" si="0"/>
        <v>61</v>
      </c>
      <c r="D21" s="2">
        <f t="shared" si="5"/>
        <v>81.400000000000006</v>
      </c>
      <c r="E21" s="2">
        <f t="shared" si="6"/>
        <v>4965.4000000000005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5065.4000000000005</v>
      </c>
    </row>
    <row r="22" spans="1:11" x14ac:dyDescent="0.25">
      <c r="A22" s="2">
        <f t="shared" si="4"/>
        <v>20</v>
      </c>
      <c r="B22" s="2" t="s">
        <v>21</v>
      </c>
      <c r="C22" s="2">
        <f t="shared" si="0"/>
        <v>60.5</v>
      </c>
      <c r="D22" s="2">
        <f t="shared" si="5"/>
        <v>81.400000000000006</v>
      </c>
      <c r="E22" s="2">
        <f t="shared" si="6"/>
        <v>4924.7000000000007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4">
        <f t="shared" si="2"/>
        <v>110</v>
      </c>
      <c r="K22" s="2">
        <f t="shared" si="3"/>
        <v>5034.7000000000007</v>
      </c>
    </row>
    <row r="23" spans="1:11" x14ac:dyDescent="0.25">
      <c r="A23" s="2">
        <f t="shared" si="4"/>
        <v>21</v>
      </c>
      <c r="B23" s="2" t="s">
        <v>22</v>
      </c>
      <c r="C23" s="2">
        <f t="shared" si="0"/>
        <v>60</v>
      </c>
      <c r="D23" s="2">
        <f t="shared" si="5"/>
        <v>81.400000000000006</v>
      </c>
      <c r="E23" s="2">
        <f t="shared" si="6"/>
        <v>4884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5004</v>
      </c>
    </row>
    <row r="24" spans="1:11" x14ac:dyDescent="0.25">
      <c r="A24" s="2">
        <f t="shared" si="4"/>
        <v>22</v>
      </c>
      <c r="B24" s="2" t="s">
        <v>23</v>
      </c>
      <c r="C24" s="2">
        <f t="shared" si="0"/>
        <v>59.5</v>
      </c>
      <c r="D24" s="2">
        <f t="shared" si="5"/>
        <v>81.400000000000006</v>
      </c>
      <c r="E24" s="2">
        <f t="shared" si="6"/>
        <v>4843.3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4973.3</v>
      </c>
    </row>
    <row r="25" spans="1:11" x14ac:dyDescent="0.25">
      <c r="A25" s="2">
        <f t="shared" si="4"/>
        <v>23</v>
      </c>
      <c r="B25" s="2" t="s">
        <v>24</v>
      </c>
      <c r="C25" s="2">
        <f t="shared" si="0"/>
        <v>59</v>
      </c>
      <c r="D25" s="2">
        <f t="shared" si="5"/>
        <v>81.400000000000006</v>
      </c>
      <c r="E25" s="2">
        <f t="shared" si="6"/>
        <v>4802.6000000000004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ref="J25:J36" si="7">H25*I25</f>
        <v>140</v>
      </c>
      <c r="K25" s="2">
        <f t="shared" si="3"/>
        <v>4942.6000000000004</v>
      </c>
    </row>
    <row r="26" spans="1:11" x14ac:dyDescent="0.25">
      <c r="A26" s="2">
        <f t="shared" si="4"/>
        <v>24</v>
      </c>
      <c r="B26" s="2" t="s">
        <v>25</v>
      </c>
      <c r="C26" s="2">
        <f t="shared" si="0"/>
        <v>58.5</v>
      </c>
      <c r="D26" s="2">
        <f t="shared" si="5"/>
        <v>81.400000000000006</v>
      </c>
      <c r="E26" s="2">
        <f t="shared" si="6"/>
        <v>4761.9000000000005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>H26*I26</f>
        <v>150</v>
      </c>
      <c r="K26" s="2">
        <f t="shared" si="3"/>
        <v>4911.9000000000005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0"/>
        <v>58</v>
      </c>
      <c r="D27" s="2">
        <f t="shared" si="5"/>
        <v>81.400000000000006</v>
      </c>
      <c r="E27" s="2">
        <f t="shared" si="6"/>
        <v>4721.2000000000007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>H27*I27</f>
        <v>160</v>
      </c>
      <c r="K27" s="2">
        <f t="shared" si="3"/>
        <v>4881.2000000000007</v>
      </c>
    </row>
    <row r="28" spans="1:11" x14ac:dyDescent="0.25">
      <c r="A28" s="2">
        <f t="shared" si="4"/>
        <v>26</v>
      </c>
      <c r="B28" s="2" t="s">
        <v>27</v>
      </c>
      <c r="C28" s="2">
        <f t="shared" si="0"/>
        <v>57.5</v>
      </c>
      <c r="D28" s="2">
        <f t="shared" si="5"/>
        <v>81.400000000000006</v>
      </c>
      <c r="E28" s="2">
        <f t="shared" si="6"/>
        <v>4680.5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7"/>
        <v>170</v>
      </c>
      <c r="K28" s="2">
        <f t="shared" si="3"/>
        <v>4850.5</v>
      </c>
    </row>
    <row r="29" spans="1:11" x14ac:dyDescent="0.25">
      <c r="A29" s="2">
        <f t="shared" si="4"/>
        <v>27</v>
      </c>
      <c r="B29" s="2" t="s">
        <v>28</v>
      </c>
      <c r="C29" s="2">
        <f t="shared" si="0"/>
        <v>57</v>
      </c>
      <c r="D29" s="2">
        <f t="shared" si="5"/>
        <v>81.400000000000006</v>
      </c>
      <c r="E29" s="2">
        <f t="shared" si="6"/>
        <v>4639.8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7"/>
        <v>180</v>
      </c>
      <c r="K29" s="2">
        <f t="shared" si="3"/>
        <v>4819.8</v>
      </c>
    </row>
    <row r="30" spans="1:11" x14ac:dyDescent="0.25">
      <c r="A30" s="2">
        <f t="shared" si="4"/>
        <v>28</v>
      </c>
      <c r="B30" s="2" t="s">
        <v>29</v>
      </c>
      <c r="C30" s="2">
        <f t="shared" si="0"/>
        <v>56.5</v>
      </c>
      <c r="D30" s="2">
        <f t="shared" si="5"/>
        <v>81.400000000000006</v>
      </c>
      <c r="E30" s="2">
        <f t="shared" si="6"/>
        <v>4599.1000000000004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7"/>
        <v>190</v>
      </c>
      <c r="K30" s="2">
        <f t="shared" si="3"/>
        <v>4789.1000000000004</v>
      </c>
    </row>
    <row r="31" spans="1:11" x14ac:dyDescent="0.25">
      <c r="A31" s="2">
        <f t="shared" si="4"/>
        <v>29</v>
      </c>
      <c r="B31" s="2" t="s">
        <v>30</v>
      </c>
      <c r="C31" s="2">
        <f t="shared" si="0"/>
        <v>56</v>
      </c>
      <c r="D31" s="2">
        <f t="shared" si="5"/>
        <v>81.400000000000006</v>
      </c>
      <c r="E31" s="2">
        <f t="shared" si="6"/>
        <v>4558.4000000000005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7"/>
        <v>200</v>
      </c>
      <c r="K31" s="2">
        <f t="shared" si="3"/>
        <v>4758.4000000000005</v>
      </c>
    </row>
    <row r="32" spans="1:11" x14ac:dyDescent="0.25">
      <c r="A32" s="2">
        <f t="shared" si="4"/>
        <v>30</v>
      </c>
      <c r="B32" s="2" t="s">
        <v>31</v>
      </c>
      <c r="C32" s="2">
        <f t="shared" si="0"/>
        <v>55.5</v>
      </c>
      <c r="D32" s="2">
        <f t="shared" si="5"/>
        <v>81.400000000000006</v>
      </c>
      <c r="E32" s="2">
        <f t="shared" si="6"/>
        <v>4517.7000000000007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7"/>
        <v>210</v>
      </c>
      <c r="K32" s="2">
        <f t="shared" si="3"/>
        <v>4727.7000000000007</v>
      </c>
    </row>
    <row r="33" spans="1:11" x14ac:dyDescent="0.25">
      <c r="A33" s="2">
        <f t="shared" si="4"/>
        <v>31</v>
      </c>
      <c r="B33" s="2" t="s">
        <v>32</v>
      </c>
      <c r="C33" s="2">
        <f t="shared" si="0"/>
        <v>55</v>
      </c>
      <c r="D33" s="2">
        <f t="shared" si="5"/>
        <v>81.400000000000006</v>
      </c>
      <c r="E33" s="2">
        <f t="shared" si="6"/>
        <v>4477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7"/>
        <v>220</v>
      </c>
      <c r="K33" s="2">
        <f t="shared" si="3"/>
        <v>4697</v>
      </c>
    </row>
    <row r="34" spans="1:11" x14ac:dyDescent="0.25">
      <c r="A34" s="2">
        <f t="shared" si="4"/>
        <v>32</v>
      </c>
      <c r="B34" s="2" t="s">
        <v>33</v>
      </c>
      <c r="C34" s="2">
        <f t="shared" si="0"/>
        <v>54.5</v>
      </c>
      <c r="D34" s="2">
        <f t="shared" si="5"/>
        <v>81.400000000000006</v>
      </c>
      <c r="E34" s="2">
        <f t="shared" si="6"/>
        <v>4436.3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7"/>
        <v>230</v>
      </c>
      <c r="K34" s="2">
        <f>E34+J34</f>
        <v>4666.3</v>
      </c>
    </row>
    <row r="35" spans="1:11" x14ac:dyDescent="0.25">
      <c r="A35" s="2">
        <f t="shared" si="4"/>
        <v>33</v>
      </c>
      <c r="B35" s="2" t="s">
        <v>34</v>
      </c>
      <c r="C35" s="2">
        <f t="shared" si="0"/>
        <v>54</v>
      </c>
      <c r="D35" s="2">
        <f>D3/2</f>
        <v>40.700000000000003</v>
      </c>
      <c r="E35" s="2">
        <f t="shared" si="6"/>
        <v>2197.8000000000002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7"/>
        <v>240</v>
      </c>
      <c r="K35" s="2">
        <f t="shared" si="3"/>
        <v>2437.8000000000002</v>
      </c>
    </row>
    <row r="36" spans="1:11" x14ac:dyDescent="0.25">
      <c r="A36" s="2">
        <f t="shared" si="4"/>
        <v>34</v>
      </c>
      <c r="B36" s="2" t="s">
        <v>35</v>
      </c>
      <c r="C36" s="2">
        <f t="shared" si="0"/>
        <v>53.5</v>
      </c>
      <c r="D36" s="2">
        <f>D3/2</f>
        <v>40.700000000000003</v>
      </c>
      <c r="E36" s="2">
        <f t="shared" si="6"/>
        <v>2177.4500000000003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7"/>
        <v>250</v>
      </c>
      <c r="K36" s="2">
        <f t="shared" si="3"/>
        <v>2427.4500000000003</v>
      </c>
    </row>
    <row r="37" spans="1:11" x14ac:dyDescent="0.25">
      <c r="A37" s="2">
        <f t="shared" si="4"/>
        <v>35</v>
      </c>
      <c r="B37" s="2" t="s">
        <v>36</v>
      </c>
      <c r="C37" s="2">
        <f t="shared" si="0"/>
        <v>53</v>
      </c>
      <c r="D37" s="2">
        <f t="shared" ref="D37:D38" si="8">D4/2</f>
        <v>40.700000000000003</v>
      </c>
      <c r="E37" s="2">
        <f t="shared" si="6"/>
        <v>2157.1000000000004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>H37*I37</f>
        <v>260</v>
      </c>
      <c r="K37" s="2">
        <f t="shared" si="3"/>
        <v>2417.1000000000004</v>
      </c>
    </row>
    <row r="38" spans="1:11" x14ac:dyDescent="0.25">
      <c r="A38" s="2">
        <f t="shared" si="4"/>
        <v>36</v>
      </c>
      <c r="B38" s="2" t="s">
        <v>37</v>
      </c>
      <c r="C38" s="2">
        <f t="shared" si="0"/>
        <v>52.5</v>
      </c>
      <c r="D38" s="2">
        <f t="shared" si="8"/>
        <v>40.700000000000003</v>
      </c>
      <c r="E38" s="2">
        <f t="shared" si="6"/>
        <v>2136.75</v>
      </c>
      <c r="F38" s="3">
        <v>44813</v>
      </c>
      <c r="G38" s="3">
        <v>44840</v>
      </c>
      <c r="H38" s="2">
        <f t="shared" si="1"/>
        <v>27</v>
      </c>
      <c r="I38" s="2">
        <v>10</v>
      </c>
      <c r="J38" s="2">
        <f>H38*I38</f>
        <v>270</v>
      </c>
      <c r="K38" s="2">
        <f>E38+J38</f>
        <v>2406.75</v>
      </c>
    </row>
    <row r="40" spans="1:11" x14ac:dyDescent="0.25">
      <c r="B40" s="2" t="s">
        <v>44</v>
      </c>
      <c r="C40" s="2">
        <f>FLOOR(SUM(K3:K39),1)</f>
        <v>174597</v>
      </c>
    </row>
    <row r="41" spans="1:11" x14ac:dyDescent="0.25">
      <c r="B41" s="2" t="s">
        <v>48</v>
      </c>
      <c r="C41" s="2">
        <f>AVERAGE(C3:C38)</f>
        <v>61.25</v>
      </c>
    </row>
    <row r="42" spans="1:11" x14ac:dyDescent="0.25">
      <c r="B42" s="2" t="s">
        <v>49</v>
      </c>
      <c r="C42" s="5">
        <f xml:space="preserve"> MAX(H3:H38)</f>
        <v>27</v>
      </c>
    </row>
    <row r="43" spans="1:11" x14ac:dyDescent="0.25">
      <c r="B43" s="2" t="s">
        <v>50</v>
      </c>
      <c r="C43" s="2">
        <f>MAX(K3:K38)</f>
        <v>5698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2022-10-31T12:36:34Z</dcterms:created>
  <dcterms:modified xsi:type="dcterms:W3CDTF">2022-11-19T10:47:58Z</dcterms:modified>
</cp:coreProperties>
</file>