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329"/>
  <workbookPr/>
  <mc:AlternateContent xmlns:mc="http://schemas.openxmlformats.org/markup-compatibility/2006">
    <mc:Choice Requires="x15">
      <x15ac:absPath xmlns:x15ac="http://schemas.microsoft.com/office/spreadsheetml/2010/11/ac" url="C:\Users\hristo.tentchev.OFFICE-SF\Desktop\xlsx\"/>
    </mc:Choice>
  </mc:AlternateContent>
  <bookViews>
    <workbookView xWindow="480" yWindow="75" windowWidth="18195" windowHeight="11820"/>
  </bookViews>
  <sheets>
    <sheet name="Лист1" sheetId="1" r:id="rId1"/>
    <sheet name="Лист2" sheetId="2" r:id="rId2"/>
    <sheet name="Лист3" sheetId="3" r:id="rId3"/>
  </sheets>
  <calcPr calcId="171027"/>
</workbook>
</file>

<file path=xl/sharedStrings.xml><?xml version="1.0" encoding="utf-8"?>
<sst xmlns="http://schemas.openxmlformats.org/spreadsheetml/2006/main">
  <si>
    <t>№ квартиры</t>
  </si>
  <si>
    <t>Фамилия квартиросъёмщика</t>
  </si>
  <si>
    <t>Площадь, кв. м</t>
  </si>
  <si>
    <t>Тариф, руб/кв.м</t>
  </si>
  <si>
    <t>Сумма, руб</t>
  </si>
  <si>
    <t>Срок оплаты, дн.</t>
  </si>
  <si>
    <t>Дата оплаты, дн.</t>
  </si>
  <si>
    <t>Просрочка, дн.</t>
  </si>
  <si>
    <t>Пени за 1 день,руб.</t>
  </si>
  <si>
    <t>Штраф, руб.</t>
  </si>
  <si>
    <t>Итого, руб</t>
  </si>
  <si>
    <t>Балашов</t>
  </si>
  <si>
    <t>Беккер</t>
  </si>
  <si>
    <t>Вохмянин</t>
  </si>
  <si>
    <t>Дабеев</t>
  </si>
  <si>
    <t>Дубков</t>
  </si>
  <si>
    <t>Еранов</t>
  </si>
  <si>
    <t>Занина</t>
  </si>
  <si>
    <t>Коковкина</t>
  </si>
  <si>
    <t>Колбасова</t>
  </si>
  <si>
    <t xml:space="preserve">Лексин </t>
  </si>
  <si>
    <t>Любенко</t>
  </si>
  <si>
    <t>Макеева</t>
  </si>
  <si>
    <t>Марков</t>
  </si>
  <si>
    <t>Маслов</t>
  </si>
  <si>
    <t>Махмутов</t>
  </si>
  <si>
    <t>Мунирова</t>
  </si>
  <si>
    <t>Салех</t>
  </si>
  <si>
    <t>Фугина</t>
  </si>
  <si>
    <t>Чубаров</t>
  </si>
  <si>
    <t>Шамилов</t>
  </si>
  <si>
    <t>Куропаткин 1</t>
  </si>
  <si>
    <t>Куропаткин 2</t>
  </si>
  <si>
    <t>Куропаткин 3</t>
  </si>
  <si>
    <t>Куропаткин 4</t>
  </si>
  <si>
    <t>Куропаткин 5</t>
  </si>
  <si>
    <t>Куропаткин 6</t>
  </si>
  <si>
    <t>Куропаткин 7</t>
  </si>
  <si>
    <t>Куропаткин 8</t>
  </si>
  <si>
    <t>Куропаткин 9</t>
  </si>
  <si>
    <t>Куропаткин 10</t>
  </si>
  <si>
    <t>Куропаткин 11</t>
  </si>
  <si>
    <t>Куропаткин 12</t>
  </si>
  <si>
    <t>Куропаткин 13</t>
  </si>
  <si>
    <t>Куропаткин 14</t>
  </si>
  <si>
    <t>Куропаткин 15</t>
  </si>
  <si>
    <t>Куропаткин 16</t>
  </si>
  <si>
    <t>Средняя площадь,кв.м</t>
  </si>
  <si>
    <t>Максимальный срок просрочки, дн</t>
  </si>
  <si>
    <t>Максимальная сумма к оплате, руб</t>
  </si>
  <si>
    <t>Площадь, кв.м.</t>
  </si>
  <si>
    <t>Тариф, руб./кв.м.</t>
  </si>
  <si>
    <t>Сумма, руб.</t>
  </si>
  <si>
    <t>Срок оплаты</t>
  </si>
  <si>
    <t>Дата оплаты</t>
  </si>
  <si>
    <t>Просрочка, дней</t>
  </si>
  <si>
    <t>Пени за 1 день, руб.</t>
  </si>
  <si>
    <t>Итого, руб.</t>
  </si>
  <si>
    <t>Лексин</t>
  </si>
  <si>
    <t>Алимжанов</t>
  </si>
  <si>
    <t>Общая сумма, руб.</t>
  </si>
  <si>
    <t>Средняя площадь, кв.м.</t>
  </si>
  <si>
    <t>Максимальный срок просрочки, дней</t>
  </si>
  <si>
    <t>Максимальная сумма, руб.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</si>
</sst>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2"/>
      <name val="Times New Roman"/>
      <charset val="204"/>
      <family val="2"/>
    </font>
    <font>
      <sz val="12"/>
      <name val="Times New Roman"/>
      <charset val="204"/>
      <family val="1"/>
    </font>
    <font>
      <sz val="12"/>
      <name val="Times New Roman"/>
      <charset val="204"/>
      <family val="1"/>
    </font>
  </fonts>
  <fills count="3">
    <fill>
      <patternFill patternType="none"/>
    </fill>
    <fill>
      <patternFill patternType="gray125"/>
    </fill>
    <fill>
      <patternFill patternType="solid">
        <fgColor rgb="FFFFFFFF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4">
    <xf numFmtId="0" fontId="0" fillId="0" borderId="0" xfId="0"/>
    <xf numFmtId="0" applyNumberFormat="1" fontId="1" applyFont="1" fillId="0" applyFill="1" borderId="0" applyBorder="1" applyAlignment="1" xfId="0">
      <alignment vertical="center" horizontal="center"/>
    </xf>
    <xf numFmtId="0" applyNumberFormat="1" fontId="1" applyFont="1" fillId="0" applyFill="1" borderId="1" applyBorder="1" applyAlignment="1" xfId="0">
      <alignment vertical="center" horizontal="center"/>
    </xf>
    <xf numFmtId="0" applyNumberFormat="1" fontId="1" applyFont="1" fillId="0" applyFill="1" borderId="1" applyBorder="1" applyAlignment="1" xfId="0">
      <alignment wrapText="1" vertical="center" horizontal="center"/>
    </xf>
    <xf numFmtId="14" applyNumberFormat="1" fontId="1" applyFont="1" fillId="0" applyFill="1" borderId="1" applyBorder="1" applyAlignment="1" xfId="0">
      <alignment vertical="center" horizontal="center"/>
    </xf>
    <xf numFmtId="0" applyNumberFormat="1" fontId="2" applyFont="1" fillId="2" applyFill="1" borderId="1" applyBorder="1" applyAlignment="1" xfId="0">
      <alignment wrapText="1" vertical="center" horizontal="center"/>
    </xf>
    <xf numFmtId="0" applyNumberFormat="1" fontId="2" applyFont="1" fillId="2" applyFill="1" borderId="1" applyBorder="1" applyAlignment="1" xfId="0">
      <alignment vertical="center" horizontal="center"/>
    </xf>
    <xf numFmtId="1" applyNumberFormat="1" fontId="1" applyFont="1" fillId="0" applyFill="1" borderId="1" applyBorder="1" applyAlignment="1" xfId="0">
      <alignment vertical="center" horizontal="center"/>
    </xf>
    <xf numFmtId="0" applyNumberFormat="1" fontId="3" applyFont="1" fillId="0" applyFill="1" borderId="0" applyBorder="1" xfId="0"/>
    <xf numFmtId="14" applyNumberFormat="1" fontId="3" applyFont="1" fillId="0" applyFill="1" borderId="0" applyBorder="1" xfId="0"/>
    <xf numFmtId="0" applyNumberFormat="1" fontId="3" applyFont="1" fillId="0" applyFill="1" borderId="0" applyBorder="1" applyAlignment="1" xfId="0">
      <alignment shrinkToFit="1" wrapText="1" vertical="center" horizontal="center"/>
    </xf>
    <xf numFmtId="14" applyNumberFormat="1" fontId="3" applyFont="1" fillId="0" applyFill="1" borderId="0" applyBorder="1" applyAlignment="1" xfId="0">
      <alignment shrinkToFit="1" wrapText="1" vertical="center" horizontal="center"/>
    </xf>
    <xf numFmtId="0" applyNumberFormat="1" fontId="3" applyFont="1" fillId="0" applyFill="1" borderId="0" applyBorder="1" applyAlignment="1" xfId="0">
      <alignment horizontal="center"/>
    </xf>
    <xf numFmtId="0" applyNumberFormat="1" fontId="3" applyFont="1" fillId="0" applyFill="1" borderId="0" applyBorder="1" applyAlignment="1" xfId="0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 topLeftCell="A1" zoomScale="50" zoomScaleNormal="50">
      <selection activeCell="AA5" activeCellId="0" sqref="AA5"/>
    </sheetView>
  </sheetViews>
  <sheetFormatPr defaultRowHeight="15" x14ac:dyDescent="0.25" outlineLevelRow="0" outlineLevelCol="0"/>
  <cols>
    <col min="1" max="1" width="12.453125" customWidth="1" bestFit="1"/>
    <col min="2" max="2" width="14.90625" customWidth="1" bestFit="1"/>
    <col min="6" max="6" width="10.81640625" customWidth="1" bestFit="1"/>
    <col min="7" max="7" width="10.81640625" customWidth="1" bestFit="1"/>
  </cols>
  <sheetData>
    <row r="1">
      <c r="A1" s="8">
        <v>20</v>
      </c>
      <c r="B1" s="8"/>
      <c r="C1" s="8"/>
      <c r="D1" s="8"/>
      <c r="E1" s="8"/>
      <c r="F1" s="9"/>
      <c r="G1" s="8"/>
      <c r="H1" s="8"/>
      <c r="I1" s="8"/>
      <c r="J1" s="8"/>
      <c r="K1" s="8"/>
      <c r="L1" s="8"/>
      <c r="M1" s="8"/>
      <c r="N1" s="8"/>
    </row>
    <row r="2" ht="72">
      <c r="A2" s="10" t="s">
        <v>0</v>
      </c>
      <c r="B2" s="10" t="s">
        <v>1</v>
      </c>
      <c r="C2" s="10" t="s">
        <v>50</v>
      </c>
      <c r="D2" s="10" t="s">
        <v>51</v>
      </c>
      <c r="E2" s="10" t="s">
        <v>52</v>
      </c>
      <c r="F2" s="11" t="s">
        <v>53</v>
      </c>
      <c r="G2" s="10" t="s">
        <v>54</v>
      </c>
      <c r="H2" s="10" t="s">
        <v>55</v>
      </c>
      <c r="I2" s="10" t="s">
        <v>56</v>
      </c>
      <c r="J2" s="10" t="s">
        <v>9</v>
      </c>
      <c r="K2" s="10" t="s">
        <v>57</v>
      </c>
      <c r="L2" s="10"/>
      <c r="M2" s="10"/>
      <c r="N2" s="10"/>
    </row>
    <row r="3">
      <c r="A3" s="12">
        <v>1</v>
      </c>
      <c r="B3" s="1" t="s">
        <v>17</v>
      </c>
      <c r="C3" s="8">
        <v>70</v>
      </c>
      <c r="D3" s="8">
        <f>$A$1*1.1</f>
        <v>22</v>
      </c>
      <c r="E3" s="8">
        <f>C3*D3</f>
        <v>1540</v>
      </c>
      <c r="F3" s="9">
        <v>44813</v>
      </c>
      <c r="G3" s="9">
        <v>44805</v>
      </c>
      <c r="H3" s="8">
        <f>IF(G3&lt;=F3,0,G3-F3)</f>
        <v>0</v>
      </c>
      <c r="I3" s="8">
        <v>10</v>
      </c>
      <c r="J3" s="8">
        <f>H3*I3</f>
        <v>0</v>
      </c>
      <c r="K3" s="8">
        <f>E3+J3</f>
        <v>1540</v>
      </c>
      <c r="L3" s="8"/>
      <c r="M3" s="8"/>
      <c r="N3" s="8"/>
    </row>
    <row r="4">
      <c r="A4" s="12">
        <f>A3+1</f>
        <v>2</v>
      </c>
      <c r="B4" s="1" t="s">
        <v>12</v>
      </c>
      <c r="C4" s="8">
        <f>C3-0.5</f>
        <v>69.5</v>
      </c>
      <c r="D4" s="8">
        <f>$A$1*1.1</f>
        <v>22</v>
      </c>
      <c r="E4" s="8">
        <f>C4*D4</f>
        <v>1529</v>
      </c>
      <c r="F4" s="9">
        <f>F3</f>
        <v>44813</v>
      </c>
      <c r="G4" s="9">
        <f>G3+1</f>
        <v>44806</v>
      </c>
      <c r="H4" s="8">
        <f>IF(G4&lt;=F4,0,G4-F4)</f>
        <v>0</v>
      </c>
      <c r="I4" s="8">
        <f>I3</f>
        <v>10</v>
      </c>
      <c r="J4" s="8">
        <f>H4*I4</f>
        <v>0</v>
      </c>
      <c r="K4" s="8">
        <f>E4+J4</f>
        <v>1529</v>
      </c>
      <c r="L4" s="8"/>
      <c r="M4" s="8"/>
      <c r="N4" s="8"/>
    </row>
    <row r="5">
      <c r="A5" s="12">
        <f>A4+1</f>
        <v>3</v>
      </c>
      <c r="B5" s="1" t="s">
        <v>58</v>
      </c>
      <c r="C5" s="8">
        <f>C4-0.5</f>
        <v>69</v>
      </c>
      <c r="D5" s="8">
        <f>$A$1*1.1</f>
        <v>22</v>
      </c>
      <c r="E5" s="8">
        <f>C5*D5</f>
        <v>1518</v>
      </c>
      <c r="F5" s="9">
        <f>F4</f>
        <v>44813</v>
      </c>
      <c r="G5" s="9">
        <f>G4+1</f>
        <v>44807</v>
      </c>
      <c r="H5" s="8">
        <f>IF(G5&lt;=F5,0,G5-F5)</f>
        <v>0</v>
      </c>
      <c r="I5" s="8">
        <f>I4</f>
        <v>10</v>
      </c>
      <c r="J5" s="8">
        <f>H5*I5</f>
        <v>0</v>
      </c>
      <c r="K5" s="8">
        <f>E5+J5</f>
        <v>1518</v>
      </c>
      <c r="L5" s="8"/>
      <c r="M5" s="8"/>
      <c r="N5" s="8"/>
    </row>
    <row r="6">
      <c r="A6" s="12">
        <f>A5+1</f>
        <v>4</v>
      </c>
      <c r="B6" s="1" t="s">
        <v>13</v>
      </c>
      <c r="C6" s="8">
        <f>C5-0.5</f>
        <v>68.5</v>
      </c>
      <c r="D6" s="8">
        <f>$A$1*1.1</f>
        <v>22</v>
      </c>
      <c r="E6" s="8">
        <f>C6*D6</f>
        <v>1507</v>
      </c>
      <c r="F6" s="9">
        <f>F5</f>
        <v>44813</v>
      </c>
      <c r="G6" s="9">
        <f>G5+1</f>
        <v>44808</v>
      </c>
      <c r="H6" s="8">
        <f>IF(G6&lt;=F6,0,G6-F6)</f>
        <v>0</v>
      </c>
      <c r="I6" s="8">
        <f>I5</f>
        <v>10</v>
      </c>
      <c r="J6" s="8">
        <f>H6*I6</f>
        <v>0</v>
      </c>
      <c r="K6" s="8">
        <f>E6+J6</f>
        <v>1507</v>
      </c>
      <c r="L6" s="8"/>
      <c r="M6" s="8"/>
      <c r="N6" s="8"/>
    </row>
    <row r="7">
      <c r="A7" s="12">
        <f>A6+1</f>
        <v>5</v>
      </c>
      <c r="B7" s="1" t="s">
        <v>22</v>
      </c>
      <c r="C7" s="8">
        <f>C6-0.5</f>
        <v>68</v>
      </c>
      <c r="D7" s="8">
        <f>$A$1*1.1</f>
        <v>22</v>
      </c>
      <c r="E7" s="8">
        <f>C7*D7</f>
        <v>1496</v>
      </c>
      <c r="F7" s="9">
        <f>F6</f>
        <v>44813</v>
      </c>
      <c r="G7" s="9">
        <f>G6+1</f>
        <v>44809</v>
      </c>
      <c r="H7" s="8">
        <f>IF(G7&lt;=F7,0,G7-F7)</f>
        <v>0</v>
      </c>
      <c r="I7" s="8">
        <f>I6</f>
        <v>10</v>
      </c>
      <c r="J7" s="8">
        <f>H7*I7</f>
        <v>0</v>
      </c>
      <c r="K7" s="8">
        <f>E7+J7</f>
        <v>1496</v>
      </c>
      <c r="L7" s="8"/>
      <c r="M7" s="8"/>
      <c r="N7" s="8"/>
    </row>
    <row r="8">
      <c r="A8" s="12">
        <f>A7+1</f>
        <v>6</v>
      </c>
      <c r="B8" s="1" t="s">
        <v>11</v>
      </c>
      <c r="C8" s="8">
        <f>C7-0.5</f>
        <v>67.5</v>
      </c>
      <c r="D8" s="8">
        <f>$A$1*1.1</f>
        <v>22</v>
      </c>
      <c r="E8" s="8">
        <f>C8*D8</f>
        <v>1485</v>
      </c>
      <c r="F8" s="9">
        <f>F7</f>
        <v>44813</v>
      </c>
      <c r="G8" s="9">
        <f>G7+1</f>
        <v>44810</v>
      </c>
      <c r="H8" s="8">
        <f>IF(G8&lt;=F8,0,G8-F8)</f>
        <v>0</v>
      </c>
      <c r="I8" s="8">
        <f>I7</f>
        <v>10</v>
      </c>
      <c r="J8" s="8">
        <f>H8*I8</f>
        <v>0</v>
      </c>
      <c r="K8" s="8">
        <f>E8+J8</f>
        <v>1485</v>
      </c>
      <c r="L8" s="8"/>
      <c r="M8" s="8"/>
      <c r="N8" s="8"/>
    </row>
    <row r="9">
      <c r="A9" s="12">
        <f>A8+1</f>
        <v>7</v>
      </c>
      <c r="B9" s="1" t="s">
        <v>30</v>
      </c>
      <c r="C9" s="8">
        <f>C8-0.5</f>
        <v>67</v>
      </c>
      <c r="D9" s="8">
        <f>$A$1*1.1</f>
        <v>22</v>
      </c>
      <c r="E9" s="8">
        <f>C9*D9</f>
        <v>1474</v>
      </c>
      <c r="F9" s="9">
        <f>F8</f>
        <v>44813</v>
      </c>
      <c r="G9" s="9">
        <f>G8+1</f>
        <v>44811</v>
      </c>
      <c r="H9" s="8">
        <f>IF(G9&lt;=F9,0,G9-F9)</f>
        <v>0</v>
      </c>
      <c r="I9" s="8">
        <f>I8</f>
        <v>10</v>
      </c>
      <c r="J9" s="8">
        <f>H9*I9</f>
        <v>0</v>
      </c>
      <c r="K9" s="8">
        <f>E9+J9</f>
        <v>1474</v>
      </c>
      <c r="L9" s="8"/>
      <c r="M9" s="8"/>
      <c r="N9" s="8"/>
    </row>
    <row r="10" ht="27">
      <c r="A10" s="12">
        <f>A9+1</f>
        <v>8</v>
      </c>
      <c r="B10" s="1" t="s">
        <v>14</v>
      </c>
      <c r="C10" s="8">
        <f>C9-0.5</f>
        <v>66.5</v>
      </c>
      <c r="D10" s="8">
        <f>$A$1*1.1</f>
        <v>22</v>
      </c>
      <c r="E10" s="8">
        <f>C10*D10</f>
        <v>1463</v>
      </c>
      <c r="F10" s="9">
        <f>F9</f>
        <v>44813</v>
      </c>
      <c r="G10" s="9">
        <f>G9+1</f>
        <v>44812</v>
      </c>
      <c r="H10" s="8">
        <f>IF(G10&lt;=F10,0,G10-F10)</f>
        <v>0</v>
      </c>
      <c r="I10" s="8">
        <f>I9</f>
        <v>10</v>
      </c>
      <c r="J10" s="8">
        <f>H10*I10</f>
        <v>0</v>
      </c>
      <c r="K10" s="8">
        <f>E10+J10</f>
        <v>1463</v>
      </c>
      <c r="L10" s="8"/>
      <c r="M10" s="8"/>
      <c r="N10" s="8"/>
    </row>
    <row r="11" ht="27">
      <c r="A11" s="12">
        <f>A10+1</f>
        <v>9</v>
      </c>
      <c r="B11" s="1" t="s">
        <v>16</v>
      </c>
      <c r="C11" s="8">
        <f>C10-0.5</f>
        <v>66</v>
      </c>
      <c r="D11" s="8">
        <f>$A$1*1.1</f>
        <v>22</v>
      </c>
      <c r="E11" s="8">
        <f>C11*D11</f>
        <v>1452</v>
      </c>
      <c r="F11" s="9">
        <f>F10</f>
        <v>44813</v>
      </c>
      <c r="G11" s="9">
        <f>G10+1</f>
        <v>44813</v>
      </c>
      <c r="H11" s="8">
        <f>IF(G11&lt;=F11,0,G11-F11)</f>
        <v>0</v>
      </c>
      <c r="I11" s="8">
        <f>I10</f>
        <v>10</v>
      </c>
      <c r="J11" s="8">
        <f>H11*I11</f>
        <v>0</v>
      </c>
      <c r="K11" s="8">
        <f>E11+J11</f>
        <v>1452</v>
      </c>
      <c r="L11" s="8"/>
      <c r="M11" s="8"/>
      <c r="N11" s="8"/>
    </row>
    <row r="12">
      <c r="A12" s="12">
        <f>A11+1</f>
        <v>10</v>
      </c>
      <c r="B12" s="1" t="s">
        <v>24</v>
      </c>
      <c r="C12" s="8">
        <f>C11-0.5</f>
        <v>65.5</v>
      </c>
      <c r="D12" s="8">
        <f>$A$1*1.1</f>
        <v>22</v>
      </c>
      <c r="E12" s="8">
        <f>C12*D12</f>
        <v>1441</v>
      </c>
      <c r="F12" s="9">
        <f>F11</f>
        <v>44813</v>
      </c>
      <c r="G12" s="9">
        <f>G11+1</f>
        <v>44814</v>
      </c>
      <c r="H12" s="8">
        <f>IF(G12&lt;=F12,0,G12-F12)</f>
        <v>1</v>
      </c>
      <c r="I12" s="8">
        <f>I11</f>
        <v>10</v>
      </c>
      <c r="J12" s="8">
        <f>H12*I12</f>
        <v>10</v>
      </c>
      <c r="K12" s="8">
        <f>E12+J12</f>
        <v>1451</v>
      </c>
      <c r="L12" s="8"/>
      <c r="M12" s="8"/>
      <c r="N12" s="8"/>
    </row>
    <row r="13" ht="27">
      <c r="A13" s="12">
        <f>A12+1</f>
        <v>11</v>
      </c>
      <c r="B13" s="1" t="s">
        <v>25</v>
      </c>
      <c r="C13" s="8">
        <f>C12-0.5</f>
        <v>65</v>
      </c>
      <c r="D13" s="8">
        <f>$A$1*1.1</f>
        <v>22</v>
      </c>
      <c r="E13" s="8">
        <f>C13*D13</f>
        <v>1430</v>
      </c>
      <c r="F13" s="9">
        <f>F12</f>
        <v>44813</v>
      </c>
      <c r="G13" s="9">
        <f>G12+1</f>
        <v>44815</v>
      </c>
      <c r="H13" s="8">
        <f>IF(G13&lt;=F13,0,G13-F13)</f>
        <v>2</v>
      </c>
      <c r="I13" s="8">
        <f>I12</f>
        <v>10</v>
      </c>
      <c r="J13" s="8">
        <f>H13*I13</f>
        <v>20</v>
      </c>
      <c r="K13" s="8">
        <f>E13+J13</f>
        <v>1450</v>
      </c>
      <c r="L13" s="8"/>
      <c r="M13" s="8"/>
      <c r="N13" s="8"/>
    </row>
    <row r="14">
      <c r="A14" s="12">
        <f>A13+1</f>
        <v>12</v>
      </c>
      <c r="B14" s="1" t="s">
        <v>26</v>
      </c>
      <c r="C14" s="8">
        <f>C13-0.5</f>
        <v>64.5</v>
      </c>
      <c r="D14" s="8">
        <f>$A$1*1.1</f>
        <v>22</v>
      </c>
      <c r="E14" s="8">
        <f>C14*D14</f>
        <v>1419</v>
      </c>
      <c r="F14" s="9">
        <f>F13</f>
        <v>44813</v>
      </c>
      <c r="G14" s="9">
        <f>G13+1</f>
        <v>44816</v>
      </c>
      <c r="H14" s="8">
        <f>IF(G14&lt;=F14,0,G14-F14)</f>
        <v>3</v>
      </c>
      <c r="I14" s="8">
        <f>I13</f>
        <v>10</v>
      </c>
      <c r="J14" s="8">
        <f>H14*I14</f>
        <v>30</v>
      </c>
      <c r="K14" s="8">
        <f>E14+J14</f>
        <v>1449</v>
      </c>
      <c r="L14" s="8"/>
      <c r="M14" s="8"/>
      <c r="N14" s="8"/>
    </row>
    <row r="15">
      <c r="A15" s="12">
        <f>A14+1</f>
        <v>13</v>
      </c>
      <c r="B15" s="1" t="s">
        <v>23</v>
      </c>
      <c r="C15" s="8">
        <f>C14-0.5</f>
        <v>64</v>
      </c>
      <c r="D15" s="8">
        <f>$A$1*1.1</f>
        <v>22</v>
      </c>
      <c r="E15" s="8">
        <f>C15*D15</f>
        <v>1408</v>
      </c>
      <c r="F15" s="9">
        <f>F14</f>
        <v>44813</v>
      </c>
      <c r="G15" s="9">
        <f>G14+1</f>
        <v>44817</v>
      </c>
      <c r="H15" s="8">
        <f>IF(G15&lt;=F15,0,G15-F15)</f>
        <v>4</v>
      </c>
      <c r="I15" s="8">
        <f>I14</f>
        <v>10</v>
      </c>
      <c r="J15" s="8">
        <f>H15*I15</f>
        <v>40</v>
      </c>
      <c r="K15" s="8">
        <f>E15+J15</f>
        <v>1448</v>
      </c>
      <c r="L15" s="8"/>
      <c r="M15" s="8"/>
      <c r="N15" s="8"/>
    </row>
    <row r="16">
      <c r="A16" s="12">
        <f>A15+1</f>
        <v>14</v>
      </c>
      <c r="B16" s="1" t="s">
        <v>19</v>
      </c>
      <c r="C16" s="8">
        <f>C15-0.5</f>
        <v>63.5</v>
      </c>
      <c r="D16" s="8">
        <f>$A$1*1.1</f>
        <v>22</v>
      </c>
      <c r="E16" s="8">
        <f>C16*D16</f>
        <v>1397</v>
      </c>
      <c r="F16" s="9">
        <f>F15</f>
        <v>44813</v>
      </c>
      <c r="G16" s="9">
        <f>G15+1</f>
        <v>44818</v>
      </c>
      <c r="H16" s="8">
        <f>IF(G16&lt;=F16,0,G16-F16)</f>
        <v>5</v>
      </c>
      <c r="I16" s="8">
        <f>I15</f>
        <v>10</v>
      </c>
      <c r="J16" s="8">
        <f>H16*I16</f>
        <v>50</v>
      </c>
      <c r="K16" s="8">
        <f>E16+J16</f>
        <v>1447</v>
      </c>
      <c r="L16" s="8"/>
      <c r="M16" s="8"/>
      <c r="N16" s="8"/>
    </row>
    <row r="17" ht="27">
      <c r="A17" s="12">
        <f>A16+1</f>
        <v>15</v>
      </c>
      <c r="B17" s="1" t="s">
        <v>29</v>
      </c>
      <c r="C17" s="8">
        <f>C16-0.5</f>
        <v>63</v>
      </c>
      <c r="D17" s="8">
        <f>$A$1*1.1</f>
        <v>22</v>
      </c>
      <c r="E17" s="8">
        <f>C17*D17</f>
        <v>1386</v>
      </c>
      <c r="F17" s="9">
        <f>F16</f>
        <v>44813</v>
      </c>
      <c r="G17" s="9">
        <f>G16+1</f>
        <v>44819</v>
      </c>
      <c r="H17" s="8">
        <f>IF(G17&lt;=F17,0,G17-F17)</f>
        <v>6</v>
      </c>
      <c r="I17" s="8">
        <f>I16</f>
        <v>10</v>
      </c>
      <c r="J17" s="8">
        <f>H17*I17</f>
        <v>60</v>
      </c>
      <c r="K17" s="8">
        <f>E17+J17</f>
        <v>1446</v>
      </c>
      <c r="L17" s="8"/>
      <c r="M17" s="8"/>
      <c r="N17" s="8"/>
    </row>
    <row r="18" ht="27">
      <c r="A18" s="12">
        <f>A17+1</f>
        <v>16</v>
      </c>
      <c r="B18" s="1" t="s">
        <v>27</v>
      </c>
      <c r="C18" s="8">
        <f>C17-0.5</f>
        <v>62.5</v>
      </c>
      <c r="D18" s="8">
        <f>$A$1*1.1</f>
        <v>22</v>
      </c>
      <c r="E18" s="8">
        <f>C18*D18</f>
        <v>1375</v>
      </c>
      <c r="F18" s="9">
        <f>F17</f>
        <v>44813</v>
      </c>
      <c r="G18" s="9">
        <f>G17+1</f>
        <v>44820</v>
      </c>
      <c r="H18" s="8">
        <f>IF(G18&lt;=F18,0,G18-F18)</f>
        <v>7</v>
      </c>
      <c r="I18" s="8">
        <f>I17</f>
        <v>10</v>
      </c>
      <c r="J18" s="8">
        <f>H18*I18</f>
        <v>70</v>
      </c>
      <c r="K18" s="8">
        <f>E18+J18</f>
        <v>1445</v>
      </c>
      <c r="L18" s="8"/>
      <c r="M18" s="8"/>
      <c r="N18" s="8"/>
    </row>
    <row r="19">
      <c r="A19" s="12">
        <f>A18+1</f>
        <v>17</v>
      </c>
      <c r="B19" s="1" t="s">
        <v>28</v>
      </c>
      <c r="C19" s="8">
        <f>C18-0.5</f>
        <v>62</v>
      </c>
      <c r="D19" s="8">
        <f>$A$1*1.1</f>
        <v>22</v>
      </c>
      <c r="E19" s="8">
        <f>C19*D19</f>
        <v>1364</v>
      </c>
      <c r="F19" s="9">
        <f>F18</f>
        <v>44813</v>
      </c>
      <c r="G19" s="9">
        <f>G18+1</f>
        <v>44821</v>
      </c>
      <c r="H19" s="8">
        <f>IF(G19&lt;=F19,0,G19-F19)</f>
        <v>8</v>
      </c>
      <c r="I19" s="8">
        <f>I18</f>
        <v>10</v>
      </c>
      <c r="J19" s="8">
        <f>H19*I19</f>
        <v>80</v>
      </c>
      <c r="K19" s="8">
        <f>E19+J19</f>
        <v>1444</v>
      </c>
      <c r="L19" s="8"/>
      <c r="M19" s="8"/>
      <c r="N19" s="8"/>
    </row>
    <row r="20">
      <c r="A20" s="12">
        <f>A19+1</f>
        <v>18</v>
      </c>
      <c r="B20" s="1" t="s">
        <v>15</v>
      </c>
      <c r="C20" s="8">
        <f>C19-0.5</f>
        <v>61.5</v>
      </c>
      <c r="D20" s="8">
        <f>$A$1*1.1</f>
        <v>22</v>
      </c>
      <c r="E20" s="8">
        <f>C20*D20</f>
        <v>1353</v>
      </c>
      <c r="F20" s="9">
        <f>F19</f>
        <v>44813</v>
      </c>
      <c r="G20" s="9">
        <f>G19+1</f>
        <v>44822</v>
      </c>
      <c r="H20" s="8">
        <f>IF(G20&lt;=F20,0,G20-F20)</f>
        <v>9</v>
      </c>
      <c r="I20" s="8">
        <f>I19</f>
        <v>10</v>
      </c>
      <c r="J20" s="8">
        <f>H20*I20</f>
        <v>90</v>
      </c>
      <c r="K20" s="8">
        <f>E20+J20</f>
        <v>1443</v>
      </c>
      <c r="L20" s="8"/>
      <c r="M20" s="8"/>
      <c r="N20" s="8"/>
    </row>
    <row r="21">
      <c r="A21" s="12">
        <f>A20+1</f>
        <v>19</v>
      </c>
      <c r="B21" s="1" t="s">
        <v>59</v>
      </c>
      <c r="C21" s="8">
        <f>C20-0.5</f>
        <v>61</v>
      </c>
      <c r="D21" s="8">
        <f>$A$1*1.1</f>
        <v>22</v>
      </c>
      <c r="E21" s="8">
        <f>C21*D21</f>
        <v>1342</v>
      </c>
      <c r="F21" s="9">
        <f>F20</f>
        <v>44813</v>
      </c>
      <c r="G21" s="9">
        <f>G20+1</f>
        <v>44823</v>
      </c>
      <c r="H21" s="8">
        <f>IF(G21&lt;=F21,0,G21-F21)</f>
        <v>10</v>
      </c>
      <c r="I21" s="8">
        <f>I20</f>
        <v>10</v>
      </c>
      <c r="J21" s="8">
        <f>H21*I21</f>
        <v>100</v>
      </c>
      <c r="K21" s="8">
        <f>E21+J21</f>
        <v>1442</v>
      </c>
      <c r="L21" s="8"/>
      <c r="M21" s="8"/>
      <c r="N21" s="8"/>
    </row>
    <row r="22" ht="27">
      <c r="A22" s="12">
        <f>A21+1</f>
        <v>20</v>
      </c>
      <c r="B22" s="1" t="s">
        <v>18</v>
      </c>
      <c r="C22" s="8">
        <f>C21-0.5</f>
        <v>60.5</v>
      </c>
      <c r="D22" s="8">
        <f>$A$1*1.1</f>
        <v>22</v>
      </c>
      <c r="E22" s="8">
        <f>C22*D22</f>
        <v>1331</v>
      </c>
      <c r="F22" s="9">
        <f>F21</f>
        <v>44813</v>
      </c>
      <c r="G22" s="9">
        <f>G21+1</f>
        <v>44824</v>
      </c>
      <c r="H22" s="8">
        <f>IF(G22&lt;=F22,0,G22-F22)</f>
        <v>11</v>
      </c>
      <c r="I22" s="8">
        <f>I21</f>
        <v>10</v>
      </c>
      <c r="J22" s="8">
        <f>H22*I22</f>
        <v>110</v>
      </c>
      <c r="K22" s="8">
        <f>E22+J22</f>
        <v>1441</v>
      </c>
      <c r="L22" s="8"/>
      <c r="M22" s="8"/>
      <c r="N22" s="8"/>
    </row>
    <row r="23">
      <c r="A23" s="12">
        <f>A22+1</f>
        <v>21</v>
      </c>
      <c r="B23" s="1" t="s">
        <v>31</v>
      </c>
      <c r="C23" s="8">
        <f>C22-0.5</f>
        <v>60</v>
      </c>
      <c r="D23" s="8">
        <f>$A$1*1.1</f>
        <v>22</v>
      </c>
      <c r="E23" s="8">
        <f>C23*D23</f>
        <v>1320</v>
      </c>
      <c r="F23" s="9">
        <f>F22</f>
        <v>44813</v>
      </c>
      <c r="G23" s="9">
        <f>G22+1</f>
        <v>44825</v>
      </c>
      <c r="H23" s="8">
        <f>IF(G23&lt;=F23,0,G23-F23)</f>
        <v>12</v>
      </c>
      <c r="I23" s="8">
        <f>I22</f>
        <v>10</v>
      </c>
      <c r="J23" s="8">
        <f>H23*I23</f>
        <v>120</v>
      </c>
      <c r="K23" s="8">
        <f>E23+J23</f>
        <v>1440</v>
      </c>
      <c r="L23" s="8"/>
      <c r="M23" s="8"/>
      <c r="N23" s="8"/>
    </row>
    <row r="24">
      <c r="A24" s="12">
        <f>A23+1</f>
        <v>22</v>
      </c>
      <c r="B24" s="1" t="s">
        <v>32</v>
      </c>
      <c r="C24" s="8">
        <f>C23-0.5</f>
        <v>59.5</v>
      </c>
      <c r="D24" s="8">
        <f>$A$1*1.1</f>
        <v>22</v>
      </c>
      <c r="E24" s="8">
        <f>C24*D24</f>
        <v>1309</v>
      </c>
      <c r="F24" s="9">
        <f>F23</f>
        <v>44813</v>
      </c>
      <c r="G24" s="9">
        <f>G23+1</f>
        <v>44826</v>
      </c>
      <c r="H24" s="8">
        <f>IF(G24&lt;=F24,0,G24-F24)</f>
        <v>13</v>
      </c>
      <c r="I24" s="8">
        <f>I23</f>
        <v>10</v>
      </c>
      <c r="J24" s="8">
        <f>H24*I24</f>
        <v>130</v>
      </c>
      <c r="K24" s="8">
        <f>E24+J24</f>
        <v>1439</v>
      </c>
      <c r="L24" s="8"/>
      <c r="M24" s="8"/>
      <c r="N24" s="8"/>
    </row>
    <row r="25">
      <c r="A25" s="12">
        <f>A24+1</f>
        <v>23</v>
      </c>
      <c r="B25" s="1" t="s">
        <v>33</v>
      </c>
      <c r="C25" s="8">
        <f>C24-0.5</f>
        <v>59</v>
      </c>
      <c r="D25" s="8">
        <f>$A$1*1.1</f>
        <v>22</v>
      </c>
      <c r="E25" s="8">
        <f>C25*D25</f>
        <v>1298</v>
      </c>
      <c r="F25" s="9">
        <f>F24</f>
        <v>44813</v>
      </c>
      <c r="G25" s="9">
        <f>G24+1</f>
        <v>44827</v>
      </c>
      <c r="H25" s="8">
        <f>IF(G25&lt;=F25,0,G25-F25)</f>
        <v>14</v>
      </c>
      <c r="I25" s="8">
        <f>I24</f>
        <v>10</v>
      </c>
      <c r="J25" s="8">
        <f>H25*I25</f>
        <v>140</v>
      </c>
      <c r="K25" s="8">
        <f>E25+J25</f>
        <v>1438</v>
      </c>
      <c r="L25" s="8"/>
      <c r="M25" s="8"/>
      <c r="N25" s="8"/>
    </row>
    <row r="26">
      <c r="A26" s="12">
        <f>A25+1</f>
        <v>24</v>
      </c>
      <c r="B26" s="1" t="s">
        <v>34</v>
      </c>
      <c r="C26" s="8">
        <f>C25-0.5</f>
        <v>58.5</v>
      </c>
      <c r="D26" s="8">
        <f>$A$1*1.1</f>
        <v>22</v>
      </c>
      <c r="E26" s="8">
        <f>C26*D26</f>
        <v>1287</v>
      </c>
      <c r="F26" s="9">
        <f>F25</f>
        <v>44813</v>
      </c>
      <c r="G26" s="9">
        <f>G25+1</f>
        <v>44828</v>
      </c>
      <c r="H26" s="8">
        <f>IF(G26&lt;=F26,0,G26-F26)</f>
        <v>15</v>
      </c>
      <c r="I26" s="8">
        <f>I25</f>
        <v>10</v>
      </c>
      <c r="J26" s="8">
        <f>H26*I26</f>
        <v>150</v>
      </c>
      <c r="K26" s="8">
        <f>E26+J26</f>
        <v>1437</v>
      </c>
      <c r="L26" s="8"/>
      <c r="M26" s="8"/>
      <c r="N26" s="8"/>
    </row>
    <row r="27">
      <c r="A27" s="12">
        <f>A26+1</f>
        <v>25</v>
      </c>
      <c r="B27" s="1" t="s">
        <v>35</v>
      </c>
      <c r="C27" s="8">
        <f>C26-0.5</f>
        <v>58</v>
      </c>
      <c r="D27" s="8">
        <f>$A$1*1.1</f>
        <v>22</v>
      </c>
      <c r="E27" s="8">
        <f>C27*D27</f>
        <v>1276</v>
      </c>
      <c r="F27" s="9">
        <f>F26</f>
        <v>44813</v>
      </c>
      <c r="G27" s="9">
        <f>G26+1</f>
        <v>44829</v>
      </c>
      <c r="H27" s="8">
        <f>IF(G27&lt;=F27,0,G27-F27)</f>
        <v>16</v>
      </c>
      <c r="I27" s="8">
        <f>I26</f>
        <v>10</v>
      </c>
      <c r="J27" s="8">
        <f>H27*I27</f>
        <v>160</v>
      </c>
      <c r="K27" s="8">
        <f>E27+J27</f>
        <v>1436</v>
      </c>
      <c r="L27" s="8"/>
      <c r="M27" s="8"/>
      <c r="N27" s="8"/>
    </row>
    <row r="28">
      <c r="A28" s="12">
        <f>A27+1</f>
        <v>26</v>
      </c>
      <c r="B28" s="1" t="s">
        <v>36</v>
      </c>
      <c r="C28" s="8">
        <f>C27-0.5</f>
        <v>57.5</v>
      </c>
      <c r="D28" s="8">
        <f>$A$1*1.1</f>
        <v>22</v>
      </c>
      <c r="E28" s="8">
        <f>C28*D28</f>
        <v>1265</v>
      </c>
      <c r="F28" s="9">
        <f>F27</f>
        <v>44813</v>
      </c>
      <c r="G28" s="9">
        <f>G27+1</f>
        <v>44830</v>
      </c>
      <c r="H28" s="8">
        <f>IF(G28&lt;=F28,0,G28-F28)</f>
        <v>17</v>
      </c>
      <c r="I28" s="8">
        <f>I27</f>
        <v>10</v>
      </c>
      <c r="J28" s="8">
        <f>H28*I28</f>
        <v>170</v>
      </c>
      <c r="K28" s="8">
        <f>E28+J28</f>
        <v>1435</v>
      </c>
      <c r="L28" s="8"/>
      <c r="M28" s="8"/>
      <c r="N28" s="8"/>
    </row>
    <row r="29">
      <c r="A29" s="12">
        <f>A28+1</f>
        <v>27</v>
      </c>
      <c r="B29" s="1" t="s">
        <v>37</v>
      </c>
      <c r="C29" s="8">
        <f>C28-0.5</f>
        <v>57</v>
      </c>
      <c r="D29" s="8">
        <f>$A$1*1.1</f>
        <v>22</v>
      </c>
      <c r="E29" s="8">
        <f>C29*D29</f>
        <v>1254</v>
      </c>
      <c r="F29" s="9">
        <f>F28</f>
        <v>44813</v>
      </c>
      <c r="G29" s="9">
        <f>G28+1</f>
        <v>44831</v>
      </c>
      <c r="H29" s="8">
        <f>IF(G29&lt;=F29,0,G29-F29)</f>
        <v>18</v>
      </c>
      <c r="I29" s="8">
        <f>I28</f>
        <v>10</v>
      </c>
      <c r="J29" s="8">
        <f>H29*I29</f>
        <v>180</v>
      </c>
      <c r="K29" s="8">
        <f>E29+J29</f>
        <v>1434</v>
      </c>
      <c r="L29" s="8"/>
      <c r="M29" s="8"/>
      <c r="N29" s="8"/>
    </row>
    <row r="30">
      <c r="A30" s="12">
        <f>A29+1</f>
        <v>28</v>
      </c>
      <c r="B30" s="1" t="s">
        <v>38</v>
      </c>
      <c r="C30" s="8">
        <f>C29-0.5</f>
        <v>56.5</v>
      </c>
      <c r="D30" s="8">
        <f>$A$1*1.1</f>
        <v>22</v>
      </c>
      <c r="E30" s="8">
        <f>C30*D30</f>
        <v>1243</v>
      </c>
      <c r="F30" s="9">
        <f>F29</f>
        <v>44813</v>
      </c>
      <c r="G30" s="9">
        <f>G29+1</f>
        <v>44832</v>
      </c>
      <c r="H30" s="8">
        <f>IF(G30&lt;=F30,0,G30-F30)</f>
        <v>19</v>
      </c>
      <c r="I30" s="8">
        <f>I29</f>
        <v>10</v>
      </c>
      <c r="J30" s="8">
        <f>H30*I30</f>
        <v>190</v>
      </c>
      <c r="K30" s="8">
        <f>E30+J30</f>
        <v>1433</v>
      </c>
      <c r="L30" s="8"/>
      <c r="M30" s="8"/>
      <c r="N30" s="8"/>
    </row>
    <row r="31">
      <c r="A31" s="12">
        <f>A30+1</f>
        <v>29</v>
      </c>
      <c r="B31" s="1" t="s">
        <v>39</v>
      </c>
      <c r="C31" s="8">
        <f>C30-0.5</f>
        <v>56</v>
      </c>
      <c r="D31" s="8">
        <f>$A$1*1.1</f>
        <v>22</v>
      </c>
      <c r="E31" s="8">
        <f>C31*D31</f>
        <v>1232</v>
      </c>
      <c r="F31" s="9">
        <f>F30</f>
        <v>44813</v>
      </c>
      <c r="G31" s="9">
        <f>G30+1</f>
        <v>44833</v>
      </c>
      <c r="H31" s="8">
        <f>IF(G31&lt;=F31,0,G31-F31)</f>
        <v>20</v>
      </c>
      <c r="I31" s="8">
        <f>I30</f>
        <v>10</v>
      </c>
      <c r="J31" s="8">
        <f>H31*I31</f>
        <v>200</v>
      </c>
      <c r="K31" s="8">
        <f>E31+J31</f>
        <v>1432</v>
      </c>
      <c r="L31" s="8"/>
      <c r="M31" s="8"/>
      <c r="N31" s="8"/>
    </row>
    <row r="32">
      <c r="A32" s="12">
        <f>A31+1</f>
        <v>30</v>
      </c>
      <c r="B32" s="1" t="s">
        <v>40</v>
      </c>
      <c r="C32" s="8">
        <f>C31-0.5</f>
        <v>55.5</v>
      </c>
      <c r="D32" s="8">
        <f>$A$1*1.1</f>
        <v>22</v>
      </c>
      <c r="E32" s="8">
        <f>C32*D32</f>
        <v>1221</v>
      </c>
      <c r="F32" s="9">
        <f>F31</f>
        <v>44813</v>
      </c>
      <c r="G32" s="9">
        <f>G31+1</f>
        <v>44834</v>
      </c>
      <c r="H32" s="8">
        <f>IF(G32&lt;=F32,0,G32-F32)</f>
        <v>21</v>
      </c>
      <c r="I32" s="8">
        <f>I31</f>
        <v>10</v>
      </c>
      <c r="J32" s="8">
        <f>H32*I32</f>
        <v>210</v>
      </c>
      <c r="K32" s="8">
        <f>E32+J32</f>
        <v>1431</v>
      </c>
      <c r="L32" s="8"/>
      <c r="M32" s="8"/>
      <c r="N32" s="8"/>
    </row>
    <row r="33">
      <c r="A33" s="12">
        <f>A32+1</f>
        <v>31</v>
      </c>
      <c r="B33" s="1" t="s">
        <v>41</v>
      </c>
      <c r="C33" s="8">
        <f>C32-0.5</f>
        <v>55</v>
      </c>
      <c r="D33" s="8">
        <f>$A$1*1.1</f>
        <v>22</v>
      </c>
      <c r="E33" s="8">
        <f>C33*D33</f>
        <v>1210</v>
      </c>
      <c r="F33" s="9">
        <f>F32</f>
        <v>44813</v>
      </c>
      <c r="G33" s="9">
        <f>G32+1</f>
        <v>44835</v>
      </c>
      <c r="H33" s="8">
        <f>IF(G33&lt;=F33,0,G33-F33)</f>
        <v>22</v>
      </c>
      <c r="I33" s="8">
        <f>I32</f>
        <v>10</v>
      </c>
      <c r="J33" s="8">
        <f>H33*I33</f>
        <v>220</v>
      </c>
      <c r="K33" s="8">
        <f>E33+J33</f>
        <v>1430</v>
      </c>
      <c r="L33" s="8"/>
      <c r="M33" s="8"/>
      <c r="N33" s="8"/>
    </row>
    <row r="34">
      <c r="A34" s="12">
        <f>A33+1</f>
        <v>32</v>
      </c>
      <c r="B34" s="1" t="s">
        <v>42</v>
      </c>
      <c r="C34" s="8">
        <f>C33-0.5</f>
        <v>54.5</v>
      </c>
      <c r="D34" s="8">
        <f>$A$1*1.1</f>
        <v>22</v>
      </c>
      <c r="E34" s="8">
        <f>C34*D34</f>
        <v>1199</v>
      </c>
      <c r="F34" s="9">
        <f>F33</f>
        <v>44813</v>
      </c>
      <c r="G34" s="9">
        <f>G33+1</f>
        <v>44836</v>
      </c>
      <c r="H34" s="8">
        <f>IF(G34&lt;=F34,0,G34-F34)</f>
        <v>23</v>
      </c>
      <c r="I34" s="8">
        <f>I33</f>
        <v>10</v>
      </c>
      <c r="J34" s="8">
        <f>H34*I34</f>
        <v>230</v>
      </c>
      <c r="K34" s="8">
        <f>E34+J34</f>
        <v>1429</v>
      </c>
      <c r="L34" s="8"/>
      <c r="M34" s="8"/>
      <c r="N34" s="8"/>
    </row>
    <row r="35">
      <c r="A35" s="12">
        <f>A34+1</f>
        <v>33</v>
      </c>
      <c r="B35" s="1" t="s">
        <v>43</v>
      </c>
      <c r="C35" s="8">
        <f>C34-0.5</f>
        <v>54</v>
      </c>
      <c r="D35" s="8">
        <f>$A$1*1.1/2</f>
        <v>11</v>
      </c>
      <c r="E35" s="8">
        <f>C35*D35</f>
        <v>594</v>
      </c>
      <c r="F35" s="9">
        <f>F34</f>
        <v>44813</v>
      </c>
      <c r="G35" s="9">
        <f>G34+1</f>
        <v>44837</v>
      </c>
      <c r="H35" s="8">
        <f>IF(G35&lt;=F35,0,G35-F35)</f>
        <v>24</v>
      </c>
      <c r="I35" s="8">
        <f>I34</f>
        <v>10</v>
      </c>
      <c r="J35" s="8">
        <f>H35*I35</f>
        <v>240</v>
      </c>
      <c r="K35" s="8">
        <f>E35+J35</f>
        <v>834</v>
      </c>
      <c r="L35" s="8"/>
      <c r="M35" s="8"/>
      <c r="N35" s="8"/>
    </row>
    <row r="36">
      <c r="A36" s="12">
        <f>A35+1</f>
        <v>34</v>
      </c>
      <c r="B36" s="1" t="s">
        <v>44</v>
      </c>
      <c r="C36" s="8">
        <f>C35-0.5</f>
        <v>53.5</v>
      </c>
      <c r="D36" s="8">
        <f>$A$1*1.1/2</f>
        <v>11</v>
      </c>
      <c r="E36" s="8">
        <f>C36*D36</f>
        <v>588.5</v>
      </c>
      <c r="F36" s="9">
        <f>F35</f>
        <v>44813</v>
      </c>
      <c r="G36" s="9">
        <f>G35+1</f>
        <v>44838</v>
      </c>
      <c r="H36" s="8">
        <f>IF(G36&lt;=F36,0,G36-F36)</f>
        <v>25</v>
      </c>
      <c r="I36" s="8">
        <f>I35</f>
        <v>10</v>
      </c>
      <c r="J36" s="8">
        <f>H36*I36</f>
        <v>250</v>
      </c>
      <c r="K36" s="8">
        <f>E36+J36</f>
        <v>838.5</v>
      </c>
      <c r="L36" s="8"/>
      <c r="M36" s="8"/>
      <c r="N36" s="8"/>
    </row>
    <row r="37">
      <c r="A37" s="12">
        <f>A36+1</f>
        <v>35</v>
      </c>
      <c r="B37" s="1" t="s">
        <v>45</v>
      </c>
      <c r="C37" s="8">
        <f>C36-0.5</f>
        <v>53</v>
      </c>
      <c r="D37" s="8">
        <f>$A$1*1.1/2</f>
        <v>11</v>
      </c>
      <c r="E37" s="8">
        <f>C37*D37</f>
        <v>583</v>
      </c>
      <c r="F37" s="9">
        <f>F36</f>
        <v>44813</v>
      </c>
      <c r="G37" s="9">
        <f>G36+1</f>
        <v>44839</v>
      </c>
      <c r="H37" s="8">
        <f>IF(G37&lt;=F37,0,G37-F37)</f>
        <v>26</v>
      </c>
      <c r="I37" s="8">
        <f>I36</f>
        <v>10</v>
      </c>
      <c r="J37" s="8">
        <f>H37*I37</f>
        <v>260</v>
      </c>
      <c r="K37" s="8">
        <f>E37+J37</f>
        <v>843</v>
      </c>
      <c r="L37" s="8"/>
      <c r="M37" s="8"/>
      <c r="N37" s="8"/>
    </row>
    <row r="38">
      <c r="A38" s="12">
        <f>A37+1</f>
        <v>36</v>
      </c>
      <c r="B38" s="1" t="s">
        <v>46</v>
      </c>
      <c r="C38" s="8">
        <f>C37-0.5</f>
        <v>52.5</v>
      </c>
      <c r="D38" s="8">
        <f>$A$1*1.1/2</f>
        <v>11</v>
      </c>
      <c r="E38" s="8">
        <f>C38*D38</f>
        <v>577.5</v>
      </c>
      <c r="F38" s="9">
        <f>F37</f>
        <v>44813</v>
      </c>
      <c r="G38" s="9">
        <f>G37+1</f>
        <v>44840</v>
      </c>
      <c r="H38" s="8">
        <f>IF(G38&lt;=F38,0,G38-F38)</f>
        <v>27</v>
      </c>
      <c r="I38" s="8">
        <f>I37</f>
        <v>10</v>
      </c>
      <c r="J38" s="8">
        <f>H38*I38</f>
        <v>270</v>
      </c>
      <c r="K38" s="8">
        <f>E38+J38</f>
        <v>847.5</v>
      </c>
      <c r="L38" s="8"/>
      <c r="M38" s="8"/>
      <c r="N38" s="8"/>
    </row>
    <row r="39">
      <c r="A39" s="8"/>
      <c r="B39" s="8"/>
      <c r="C39" s="8"/>
      <c r="D39" s="8"/>
      <c r="E39" s="8"/>
      <c r="F39" s="9"/>
      <c r="G39" s="8"/>
      <c r="H39" s="8"/>
      <c r="I39" s="8"/>
      <c r="J39" s="8"/>
      <c r="K39" s="8"/>
      <c r="L39" s="8"/>
      <c r="M39" s="8"/>
      <c r="N39" s="8"/>
    </row>
    <row r="40" ht="28">
      <c r="A40" s="8"/>
      <c r="B40" s="13" t="s">
        <v>60</v>
      </c>
      <c r="C40" s="8">
        <f>FLOOR(SUM(K3:K38),1)</f>
        <v>49947</v>
      </c>
      <c r="D40" s="8"/>
      <c r="E40" s="8"/>
      <c r="F40" s="9"/>
      <c r="G40" s="8"/>
      <c r="H40" s="8"/>
      <c r="I40" s="8"/>
      <c r="J40" s="8"/>
      <c r="K40" s="8"/>
      <c r="L40" s="8"/>
      <c r="M40" s="8"/>
      <c r="N40" s="8"/>
    </row>
    <row r="41" ht="42">
      <c r="A41" s="8"/>
      <c r="B41" s="13" t="s">
        <v>61</v>
      </c>
      <c r="C41" s="8">
        <f>AVERAGE(C3:C38)</f>
        <v>61.25</v>
      </c>
      <c r="D41" s="8"/>
      <c r="E41" s="8"/>
      <c r="F41" s="9"/>
      <c r="G41" s="8"/>
      <c r="H41" s="8"/>
      <c r="I41" s="8"/>
      <c r="J41" s="8"/>
      <c r="K41" s="8"/>
      <c r="L41" s="8"/>
      <c r="M41" s="8"/>
      <c r="N41" s="8"/>
    </row>
    <row r="42" ht="72">
      <c r="A42" s="8"/>
      <c r="B42" s="13" t="s">
        <v>62</v>
      </c>
      <c r="C42" s="8">
        <f>MAX(H3:H38)</f>
        <v>27</v>
      </c>
      <c r="D42" s="8"/>
      <c r="E42" s="8"/>
      <c r="F42" s="9"/>
      <c r="G42" s="8"/>
      <c r="H42" s="8"/>
      <c r="I42" s="8"/>
      <c r="J42" s="8"/>
      <c r="K42" s="8"/>
      <c r="L42" s="8"/>
      <c r="M42" s="8"/>
      <c r="N42" s="8"/>
    </row>
    <row r="43" ht="72">
      <c r="A43" s="8"/>
      <c r="B43" s="13" t="s">
        <v>63</v>
      </c>
      <c r="C43" s="8">
        <f>MAX(K3:K38)</f>
        <v>1540</v>
      </c>
      <c r="D43" s="8"/>
      <c r="E43" s="8"/>
      <c r="F43" s="9"/>
      <c r="G43" s="8"/>
      <c r="H43" s="8"/>
      <c r="I43" s="8"/>
      <c r="J43" s="8"/>
      <c r="K43" s="8"/>
      <c r="L43" s="8"/>
      <c r="M43" s="8"/>
      <c r="N43" s="8"/>
    </row>
    <row r="44">
      <c r="A44" s="8"/>
      <c r="B44" s="8"/>
      <c r="C44" s="8"/>
      <c r="D44" s="8"/>
      <c r="E44" s="8"/>
      <c r="F44" s="9"/>
      <c r="G44" s="8"/>
      <c r="H44" s="8"/>
      <c r="I44" s="8"/>
      <c r="J44" s="8"/>
      <c r="K44" s="8"/>
      <c r="L44" s="8"/>
      <c r="M44" s="8"/>
      <c r="N44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 outlineLevelRow="0" outlineLevelCol="0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 outlineLevelRow="0" outlineLevelCol="0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2022-11-21T23:56:18Z</dcterms:created>
  <dcterms:modified xsi:type="dcterms:W3CDTF">2022-12-05T05:30:51Z</dcterms:modified>
</cp:coreProperties>
</file>