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 l="1"/>
  <c r="D37" i="1"/>
  <c r="D38" i="1"/>
  <c r="D35" i="1"/>
  <c r="D34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F8" i="1" l="1"/>
  <c r="J4" i="1"/>
  <c r="K4" i="1" s="1"/>
  <c r="J5" i="1"/>
  <c r="K5" i="1" s="1"/>
  <c r="J6" i="1"/>
  <c r="K6" i="1" s="1"/>
  <c r="J7" i="1"/>
  <c r="K7" i="1" s="1"/>
  <c r="J3" i="1"/>
  <c r="K3" i="1" s="1"/>
  <c r="F9" i="1" l="1"/>
  <c r="J8" i="1"/>
  <c r="K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10" i="1" l="1"/>
  <c r="J9" i="1"/>
  <c r="K9" i="1" s="1"/>
  <c r="C41" i="1"/>
  <c r="E6" i="1"/>
  <c r="E7" i="1"/>
  <c r="E12" i="1"/>
  <c r="E13" i="1"/>
  <c r="E18" i="1"/>
  <c r="E19" i="1"/>
  <c r="E24" i="1"/>
  <c r="E25" i="1"/>
  <c r="E30" i="1"/>
  <c r="E31" i="1"/>
  <c r="E3" i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32" i="1"/>
  <c r="E33" i="1"/>
  <c r="E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10" i="1" l="1"/>
  <c r="K10" i="1" s="1"/>
  <c r="F11" i="1"/>
  <c r="E35" i="1"/>
  <c r="E36" i="1"/>
  <c r="E38" i="1"/>
  <c r="E37" i="1"/>
  <c r="F12" i="1" l="1"/>
  <c r="J11" i="1" l="1"/>
  <c r="K11" i="1" s="1"/>
  <c r="F13" i="1"/>
  <c r="J12" i="1"/>
  <c r="K12" i="1" s="1"/>
  <c r="F14" i="1" l="1"/>
  <c r="J13" i="1"/>
  <c r="K13" i="1" s="1"/>
  <c r="F15" i="1" l="1"/>
  <c r="J15" i="1" l="1"/>
  <c r="K15" i="1" s="1"/>
  <c r="F16" i="1"/>
  <c r="J14" i="1"/>
  <c r="K14" i="1" s="1"/>
  <c r="F17" i="1" l="1"/>
  <c r="J16" i="1" l="1"/>
  <c r="K16" i="1" s="1"/>
  <c r="F18" i="1"/>
  <c r="J17" i="1"/>
  <c r="K17" i="1" s="1"/>
  <c r="J18" i="1" l="1"/>
  <c r="K18" i="1" s="1"/>
  <c r="F19" i="1"/>
  <c r="J19" i="1" l="1"/>
  <c r="K19" i="1" s="1"/>
  <c r="F20" i="1"/>
  <c r="F21" i="1" l="1"/>
  <c r="J20" i="1"/>
  <c r="K20" i="1" s="1"/>
  <c r="F22" i="1" l="1"/>
  <c r="J21" i="1"/>
  <c r="K21" i="1" s="1"/>
  <c r="J22" i="1" l="1"/>
  <c r="K22" i="1" s="1"/>
  <c r="F23" i="1"/>
  <c r="J23" i="1" l="1"/>
  <c r="K23" i="1" s="1"/>
  <c r="F24" i="1"/>
  <c r="F25" i="1" l="1"/>
  <c r="J24" i="1"/>
  <c r="K24" i="1" s="1"/>
  <c r="F26" i="1" l="1"/>
  <c r="J25" i="1"/>
  <c r="K25" i="1" s="1"/>
  <c r="J26" i="1" l="1"/>
  <c r="K26" i="1" s="1"/>
  <c r="F27" i="1"/>
  <c r="J27" i="1" l="1"/>
  <c r="K27" i="1" s="1"/>
  <c r="F28" i="1"/>
  <c r="F29" i="1" l="1"/>
  <c r="J28" i="1"/>
  <c r="K28" i="1" s="1"/>
  <c r="F30" i="1" l="1"/>
  <c r="J29" i="1"/>
  <c r="K29" i="1" s="1"/>
  <c r="J30" i="1" l="1"/>
  <c r="K30" i="1" s="1"/>
  <c r="F31" i="1"/>
  <c r="J31" i="1" l="1"/>
  <c r="K31" i="1" s="1"/>
  <c r="F32" i="1"/>
  <c r="F33" i="1" l="1"/>
  <c r="J32" i="1"/>
  <c r="K32" i="1" s="1"/>
  <c r="F34" i="1" l="1"/>
  <c r="J33" i="1"/>
  <c r="K33" i="1" s="1"/>
  <c r="J34" i="1" l="1"/>
  <c r="K34" i="1" s="1"/>
  <c r="F35" i="1"/>
  <c r="J35" i="1" l="1"/>
  <c r="K35" i="1" s="1"/>
  <c r="F36" i="1"/>
  <c r="F37" i="1" l="1"/>
  <c r="J36" i="1"/>
  <c r="K36" i="1" s="1"/>
  <c r="F38" i="1" l="1"/>
  <c r="J37" i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<sst xmlns="http://schemas.openxmlformats.org/spreadsheetml/2006/main" count="51" uniqueCount="51">
  <si>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</si>
  <si>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</si>
  <si>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</si>
  <si>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</si>
  <si>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</si>
  <si>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</si>
  <si>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</si>
  <si>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</si>
  <si>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</si>
  <si>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</si>
  <si>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</si>
  <si>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</si>
  <si>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Средняя площадь, кв.м.</t>
  </si>
  <si>
    <t>Максимальный срок просрочки, дней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</si>
  <si>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</si>
  <si>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</si>
  <si>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</si>
  <si>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</si>
  <si>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</si>
  <si>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</si>
  <si>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</si>
  <si>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</si>
  <si>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</si>
  <si>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</si>
  <si>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</si>
  <si>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</si>
  <si>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</si>
  <si>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</si>
  <si>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</si>
  <si>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</si>
  <si>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</si>
  <si>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</si>
  <si>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</si>
  <si>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</si>
  <si>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</si>
  <si>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</si>
  <si>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</si>
  <si>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</si>
  <si>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</si>
  <si>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</si>
  <si>
    <t>Пени за 1 день, руб.</t>
  </si>
  <si>
    <t>Итого, руб.</t>
  </si>
  <si>
    <t>Максимальная сумма, руб.</t>
  </si>
  <si>
    <t>Штраф, руб.</t>
  </si>
  <si>
    <t>Дата оплаты</t>
  </si>
  <si>
    <t>Срок оплаты</t>
  </si>
  <si>
    <t>Санников</t>
  </si>
  <si>
    <t>Ахмадуллина</t>
  </si>
  <si>
    <t>Роман</t>
  </si>
  <si>
    <t>Мохамед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</si>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</sst>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1" zoomScale="102" zoomScaleNormal="125" workbookViewId="0">
      <selection activeCell="H4" sqref="H4"/>
    </sheetView>
  </sheetViews>
  <sheetFormatPr defaultRowHeight="15.6" x14ac:dyDescent="0.3"/>
  <cols>
    <col min="1" max="1" width="8.88671875" style="5"/>
    <col min="2" max="2" width="21.21875" style="1" customWidth="1"/>
    <col min="3" max="3" width="13.44140625" style="1" customWidth="1"/>
    <col min="4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50</v>
      </c>
      <c r="C2" s="2" t="s">
        <v>1</v>
      </c>
      <c r="D2" s="2" t="s">
        <v>2</v>
      </c>
      <c r="E2" s="2" t="s">
        <v>14</v>
      </c>
      <c r="F2" s="2" t="s">
        <v>45</v>
      </c>
      <c r="G2" s="2" t="s">
        <v>44</v>
      </c>
      <c r="H2" s="1" t="s">
        <v>3</v>
      </c>
      <c r="I2" s="1" t="s">
        <v>40</v>
      </c>
      <c r="J2" s="1" t="s">
        <v>43</v>
      </c>
      <c r="K2" s="1" t="s">
        <v>41</v>
      </c>
    </row>
    <row r="3" spans="1:11" x14ac:dyDescent="0.3">
      <c r="A3" s="1">
        <v>1</v>
      </c>
      <c r="B3" s="7" t="s">
        <v>15</v>
      </c>
      <c r="C3" s="1">
        <v>70</v>
      </c>
      <c r="D3" s="1">
        <f>$A$1*1.1</f>
        <v>70.400000000000006</v>
      </c>
      <c r="E3" s="1">
        <f>C3*D3</f>
        <v>4928</v>
      </c>
      <c r="F3" s="3">
        <v>44813</v>
      </c>
      <c r="G3" s="3">
        <v>44805</v>
      </c>
      <c r="H3" s="4">
        <f>IF(G3&gt;F3,G3-F3,0)</f>
        <v>0</v>
      </c>
      <c r="I3" s="1">
        <v>10</v>
      </c>
      <c r="J3" s="1">
        <f>H3*I3</f>
        <v>0</v>
      </c>
      <c r="K3" s="1">
        <f>E3+J3</f>
        <v>4928</v>
      </c>
    </row>
    <row r="4" spans="1:11" x14ac:dyDescent="0.3">
      <c r="A4" s="1">
        <f>A3+1</f>
        <v>2</v>
      </c>
      <c r="B4" s="7" t="s">
        <v>16</v>
      </c>
      <c r="C4" s="1">
        <f>C3-0.5</f>
        <v>69.5</v>
      </c>
      <c r="D4" s="1">
        <f t="shared" ref="D4:D33" si="0">$A$1*1.1</f>
        <v>70.400000000000006</v>
      </c>
      <c r="E4" s="1">
        <f>C4*D4</f>
        <v>4892.8</v>
      </c>
      <c r="F4" s="3">
        <f>F3</f>
        <v>44813</v>
      </c>
      <c r="G4" s="3">
        <f>G3+1</f>
        <v>44806</v>
      </c>
      <c r="H4" s="4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4892.8</v>
      </c>
    </row>
    <row r="5" spans="1:11" x14ac:dyDescent="0.3">
      <c r="A5" s="1">
        <f t="shared" ref="A5:A38" si="4">A4+1</f>
        <v>3</v>
      </c>
      <c r="B5" s="7" t="s">
        <v>17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f t="shared" ref="F5:F38" si="7">F4</f>
        <v>44813</v>
      </c>
      <c r="G5" s="3">
        <f t="shared" ref="G5:G38" si="8">G4+1</f>
        <v>44807</v>
      </c>
      <c r="H5" s="4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7" t="s">
        <v>18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f t="shared" si="7"/>
        <v>44813</v>
      </c>
      <c r="G6" s="3">
        <f t="shared" si="8"/>
        <v>44808</v>
      </c>
      <c r="H6" s="4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7" t="s">
        <v>20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f t="shared" si="7"/>
        <v>44813</v>
      </c>
      <c r="G7" s="3">
        <f t="shared" si="8"/>
        <v>44809</v>
      </c>
      <c r="H7" s="4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7" t="s">
        <v>19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f t="shared" si="7"/>
        <v>44813</v>
      </c>
      <c r="G8" s="3">
        <f t="shared" si="8"/>
        <v>44810</v>
      </c>
      <c r="H8" s="4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7" t="s">
        <v>21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f t="shared" si="7"/>
        <v>44813</v>
      </c>
      <c r="G9" s="3">
        <f t="shared" si="8"/>
        <v>44811</v>
      </c>
      <c r="H9" s="4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7" t="s">
        <v>22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f t="shared" si="7"/>
        <v>44813</v>
      </c>
      <c r="G10" s="3">
        <f t="shared" si="8"/>
        <v>44812</v>
      </c>
      <c r="H10" s="4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7" t="s">
        <v>23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f t="shared" si="7"/>
        <v>44813</v>
      </c>
      <c r="G11" s="3">
        <f t="shared" si="8"/>
        <v>44813</v>
      </c>
      <c r="H11" s="4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7" t="s">
        <v>24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f t="shared" si="7"/>
        <v>44813</v>
      </c>
      <c r="G12" s="3">
        <f t="shared" si="8"/>
        <v>44814</v>
      </c>
      <c r="H12" s="4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4621.2000000000007</v>
      </c>
    </row>
    <row r="13" spans="1:11" x14ac:dyDescent="0.3">
      <c r="A13" s="1">
        <f t="shared" si="4"/>
        <v>11</v>
      </c>
      <c r="B13" s="7" t="s">
        <v>25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f t="shared" si="7"/>
        <v>44813</v>
      </c>
      <c r="G13" s="3">
        <f t="shared" si="8"/>
        <v>44815</v>
      </c>
      <c r="H13" s="4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7" t="s">
        <v>26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f t="shared" si="7"/>
        <v>44813</v>
      </c>
      <c r="G14" s="3">
        <f t="shared" si="8"/>
        <v>44816</v>
      </c>
      <c r="H14" s="4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7" t="s">
        <v>27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f t="shared" si="7"/>
        <v>44813</v>
      </c>
      <c r="G15" s="3">
        <f t="shared" si="8"/>
        <v>44817</v>
      </c>
      <c r="H15" s="4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7" t="s">
        <v>28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f t="shared" si="7"/>
        <v>44813</v>
      </c>
      <c r="G16" s="3">
        <f t="shared" si="8"/>
        <v>44818</v>
      </c>
      <c r="H16" s="4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7" t="s">
        <v>29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f t="shared" si="7"/>
        <v>44813</v>
      </c>
      <c r="G17" s="3">
        <f t="shared" si="8"/>
        <v>44819</v>
      </c>
      <c r="H17" s="4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7" t="s">
        <v>30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f t="shared" si="7"/>
        <v>44813</v>
      </c>
      <c r="G18" s="3">
        <f t="shared" si="8"/>
        <v>44820</v>
      </c>
      <c r="H18" s="4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7" t="s">
        <v>31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f t="shared" si="7"/>
        <v>44813</v>
      </c>
      <c r="G19" s="3">
        <f t="shared" si="8"/>
        <v>44821</v>
      </c>
      <c r="H19" s="4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7" t="s">
        <v>32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f t="shared" si="7"/>
        <v>44813</v>
      </c>
      <c r="G20" s="3">
        <f t="shared" si="8"/>
        <v>44822</v>
      </c>
      <c r="H20" s="4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7" t="s">
        <v>33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f t="shared" si="7"/>
        <v>44813</v>
      </c>
      <c r="G21" s="3">
        <f t="shared" si="8"/>
        <v>44823</v>
      </c>
      <c r="H21" s="4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7" t="s">
        <v>34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f t="shared" si="7"/>
        <v>44813</v>
      </c>
      <c r="G22" s="3">
        <f t="shared" si="8"/>
        <v>44824</v>
      </c>
      <c r="H22" s="4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7" t="s">
        <v>35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f t="shared" si="7"/>
        <v>44813</v>
      </c>
      <c r="G23" s="3">
        <f t="shared" si="8"/>
        <v>44825</v>
      </c>
      <c r="H23" s="4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7" t="s">
        <v>36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f t="shared" si="7"/>
        <v>44813</v>
      </c>
      <c r="G24" s="3">
        <f t="shared" si="8"/>
        <v>44826</v>
      </c>
      <c r="H24" s="4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7" t="s">
        <v>37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f t="shared" si="7"/>
        <v>44813</v>
      </c>
      <c r="G25" s="3">
        <f t="shared" si="8"/>
        <v>44827</v>
      </c>
      <c r="H25" s="4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7" t="s">
        <v>38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f t="shared" si="7"/>
        <v>44813</v>
      </c>
      <c r="G26" s="3">
        <f t="shared" si="8"/>
        <v>44828</v>
      </c>
      <c r="H26" s="4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7" t="s">
        <v>46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f t="shared" si="7"/>
        <v>44813</v>
      </c>
      <c r="G27" s="3">
        <f t="shared" si="8"/>
        <v>44829</v>
      </c>
      <c r="H27" s="4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7" t="s">
        <v>47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f t="shared" si="7"/>
        <v>44813</v>
      </c>
      <c r="G28" s="3">
        <f t="shared" si="8"/>
        <v>44830</v>
      </c>
      <c r="H28" s="4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7" t="s">
        <v>48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f t="shared" si="7"/>
        <v>44813</v>
      </c>
      <c r="G29" s="3">
        <f t="shared" si="8"/>
        <v>44831</v>
      </c>
      <c r="H29" s="4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7" t="s">
        <v>49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f t="shared" si="7"/>
        <v>44813</v>
      </c>
      <c r="G30" s="3">
        <f t="shared" si="8"/>
        <v>44832</v>
      </c>
      <c r="H30" s="4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7" t="s">
        <v>4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f t="shared" si="7"/>
        <v>44813</v>
      </c>
      <c r="G31" s="3">
        <f t="shared" si="8"/>
        <v>44833</v>
      </c>
      <c r="H31" s="4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7" t="s">
        <v>5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f t="shared" si="7"/>
        <v>44813</v>
      </c>
      <c r="G32" s="3">
        <f t="shared" si="8"/>
        <v>44834</v>
      </c>
      <c r="H32" s="4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7" t="s">
        <v>6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f t="shared" si="7"/>
        <v>44813</v>
      </c>
      <c r="G33" s="3">
        <f t="shared" si="8"/>
        <v>44835</v>
      </c>
      <c r="H33" s="4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7" t="s">
        <v>7</v>
      </c>
      <c r="C34" s="1">
        <f t="shared" si="5"/>
        <v>54.5</v>
      </c>
      <c r="D34" s="1">
        <f>$A$1*1.1</f>
        <v>70.400000000000006</v>
      </c>
      <c r="E34" s="1">
        <f t="shared" si="6"/>
        <v>3836.8</v>
      </c>
      <c r="F34" s="3">
        <f t="shared" si="7"/>
        <v>44813</v>
      </c>
      <c r="G34" s="3">
        <f t="shared" si="8"/>
        <v>44836</v>
      </c>
      <c r="H34" s="4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7" t="s">
        <v>8</v>
      </c>
      <c r="C35" s="1">
        <f t="shared" si="5"/>
        <v>54</v>
      </c>
      <c r="D35" s="1">
        <f>$A$1*1.1/2</f>
        <v>35.200000000000003</v>
      </c>
      <c r="E35" s="1">
        <f t="shared" si="6"/>
        <v>1900.8000000000002</v>
      </c>
      <c r="F35" s="3">
        <f t="shared" si="7"/>
        <v>44813</v>
      </c>
      <c r="G35" s="3">
        <f t="shared" si="8"/>
        <v>44837</v>
      </c>
      <c r="H35" s="4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2140.8000000000002</v>
      </c>
    </row>
    <row r="36" spans="1:11" x14ac:dyDescent="0.3">
      <c r="A36" s="1">
        <f t="shared" si="4"/>
        <v>34</v>
      </c>
      <c r="B36" s="7" t="s">
        <v>9</v>
      </c>
      <c r="C36" s="1">
        <f t="shared" si="5"/>
        <v>53.5</v>
      </c>
      <c r="D36" s="1">
        <f t="shared" ref="D36:D38" si="10">$A$1*1.1/2</f>
        <v>35.200000000000003</v>
      </c>
      <c r="E36" s="1">
        <f t="shared" si="6"/>
        <v>1883.2</v>
      </c>
      <c r="F36" s="3">
        <f t="shared" si="7"/>
        <v>44813</v>
      </c>
      <c r="G36" s="3">
        <f t="shared" si="8"/>
        <v>44838</v>
      </c>
      <c r="H36" s="4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2133.1999999999998</v>
      </c>
    </row>
    <row r="37" spans="1:11" x14ac:dyDescent="0.3">
      <c r="A37" s="1">
        <f t="shared" si="4"/>
        <v>35</v>
      </c>
      <c r="B37" s="7" t="s">
        <v>10</v>
      </c>
      <c r="C37" s="1">
        <f t="shared" si="5"/>
        <v>53</v>
      </c>
      <c r="D37" s="1">
        <f t="shared" si="10"/>
        <v>35.200000000000003</v>
      </c>
      <c r="E37" s="1">
        <f t="shared" si="6"/>
        <v>1865.6000000000001</v>
      </c>
      <c r="F37" s="3">
        <f t="shared" si="7"/>
        <v>44813</v>
      </c>
      <c r="G37" s="3">
        <f t="shared" si="8"/>
        <v>44839</v>
      </c>
      <c r="H37" s="4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2125.6000000000004</v>
      </c>
    </row>
    <row r="38" spans="1:11" x14ac:dyDescent="0.3">
      <c r="A38" s="1">
        <f t="shared" si="4"/>
        <v>36</v>
      </c>
      <c r="B38" s="7" t="s">
        <v>11</v>
      </c>
      <c r="C38" s="1">
        <f t="shared" si="5"/>
        <v>52.5</v>
      </c>
      <c r="D38" s="1">
        <f t="shared" si="10"/>
        <v>35.200000000000003</v>
      </c>
      <c r="E38" s="1">
        <f t="shared" si="6"/>
        <v>1848.0000000000002</v>
      </c>
      <c r="F38" s="3">
        <f t="shared" si="7"/>
        <v>44813</v>
      </c>
      <c r="G38" s="3">
        <f t="shared" si="8"/>
        <v>44840</v>
      </c>
      <c r="H38" s="4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2118</v>
      </c>
    </row>
    <row r="39" spans="1:11" x14ac:dyDescent="0.3">
      <c r="A39" s="1"/>
      <c r="H39" s="4"/>
    </row>
    <row r="40" spans="1:11" x14ac:dyDescent="0.3">
      <c r="A40" s="1"/>
      <c r="B40" s="1" t="s">
        <v>39</v>
      </c>
      <c r="C40" s="1">
        <f>FLOOR(SUM(K3:K38),1)</f>
        <v>151514</v>
      </c>
      <c r="H40" s="4"/>
    </row>
    <row r="41" spans="1:11" x14ac:dyDescent="0.3">
      <c r="A41" s="1"/>
      <c r="B41" s="1" t="s">
        <v>12</v>
      </c>
      <c r="C41" s="1">
        <f>AVERAGE(C3:C38)</f>
        <v>61.25</v>
      </c>
      <c r="H41" s="4"/>
    </row>
    <row r="42" spans="1:11" x14ac:dyDescent="0.3">
      <c r="A42" s="1"/>
      <c r="B42" s="1" t="s">
        <v>13</v>
      </c>
      <c r="C42" s="1">
        <f>MAX(H3:H38)</f>
        <v>27</v>
      </c>
    </row>
    <row r="43" spans="1:11" x14ac:dyDescent="0.3">
      <c r="A43" s="1"/>
      <c r="B43" s="1" t="s">
        <v>42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2022-11-18T05:55:22Z</dcterms:modified>
</cp:coreProperties>
</file>