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59DC9766-9DEC-4604-B5AF-1F3152B649D4}" xr6:coauthVersionLast="37" xr6:coauthVersionMax="47" xr10:uidLastSave="{00000000-0000-0000-0000-000000000000}"/>
  <bookViews>
    <workbookView minimized="1" xWindow="-105" yWindow="-105" windowWidth="23250" windowHeight="12570" xr2:uid="{E6C931E5-D6CA-41F2-920F-E6027ACBF2C8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" i="1" l="1"/>
  <c r="V13" i="1" s="1"/>
  <c r="S13" i="1"/>
  <c r="O13" i="1"/>
  <c r="K13" i="1"/>
  <c r="G13" i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S5" i="1"/>
  <c r="D5" i="1" l="1"/>
  <c r="P6" i="1"/>
  <c r="L6" i="1"/>
  <c r="H6" i="1"/>
  <c r="D6" i="1"/>
  <c r="P7" i="1"/>
  <c r="L7" i="1"/>
  <c r="H7" i="1"/>
  <c r="D7" i="1"/>
  <c r="P8" i="1"/>
  <c r="L8" i="1"/>
  <c r="H8" i="1"/>
  <c r="D8" i="1"/>
  <c r="P9" i="1"/>
  <c r="L9" i="1"/>
  <c r="H9" i="1"/>
  <c r="D9" i="1"/>
  <c r="P10" i="1"/>
  <c r="L10" i="1"/>
  <c r="H10" i="1"/>
  <c r="D10" i="1"/>
  <c r="P11" i="1"/>
  <c r="L11" i="1"/>
  <c r="H11" i="1"/>
  <c r="D11" i="1"/>
  <c r="P12" i="1"/>
  <c r="L12" i="1"/>
  <c r="H12" i="1"/>
  <c r="D12" i="1"/>
  <c r="P13" i="1"/>
  <c r="L13" i="1"/>
  <c r="H13" i="1"/>
  <c r="D13" i="1"/>
  <c r="H5" i="1" l="1"/>
  <c r="L5" i="1" l="1"/>
  <c r="P5" i="1" s="1"/>
</calcChain>
</file>

<file path=xl/sharedStrings.xml><?xml version="1.0" encoding="utf-8"?>
<sst xmlns="http://schemas.openxmlformats.org/spreadsheetml/2006/main" count="38" uniqueCount="38">
  <si>
    <t xml:space="preserve">1-я часть </t>
  </si>
  <si>
    <t xml:space="preserve">2-я часть </t>
  </si>
  <si>
    <t xml:space="preserve">3-я часть </t>
  </si>
  <si>
    <t xml:space="preserve">4-я часть </t>
  </si>
  <si>
    <t>Всего дней</t>
  </si>
  <si>
    <t>Сотрудник</t>
  </si>
  <si>
    <t>Должность</t>
  </si>
  <si>
    <t>Начало года</t>
  </si>
  <si>
    <t>Столбец1</t>
  </si>
  <si>
    <t>Дата начала1</t>
  </si>
  <si>
    <t>Продолжи- тельность1, дней</t>
  </si>
  <si>
    <t>Дата конца1</t>
  </si>
  <si>
    <t>Столбец2</t>
  </si>
  <si>
    <t>Дата начала2</t>
  </si>
  <si>
    <t>Продолжи- тельность2, дней</t>
  </si>
  <si>
    <t>Дата конца2</t>
  </si>
  <si>
    <t>Столбец6</t>
  </si>
  <si>
    <t>Дата начала3</t>
  </si>
  <si>
    <t>Продолжи- тельность3, дней</t>
  </si>
  <si>
    <t>Дата конца3</t>
  </si>
  <si>
    <t>Столбец10</t>
  </si>
  <si>
    <t>Дата начала4</t>
  </si>
  <si>
    <t>Продолжи- тельность4, дней</t>
  </si>
  <si>
    <t>Дата конца4</t>
  </si>
  <si>
    <t>Положе- но за год</t>
  </si>
  <si>
    <t>Израсхо- довано</t>
  </si>
  <si>
    <t>Оста- лось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</si>
  <si>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</si>
  <si>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</si>
  <si>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</si>
  <si>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</si>
  <si>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</si>
  <si>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</si>
  <si>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</si>
  <si>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</si>
  <si>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дата начала года</t>
  </si>
  <si>
    <t>Нераб. дни 2016</t>
  </si>
  <si>
    <t>29.02.2022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</si>
</sst>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FF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center" wrapText="1"/>
    </xf>
    <xf numFmtId="14" fontId="2" fillId="0" borderId="0" xfId="0" applyNumberFormat="1" applyFon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0" borderId="0" xfId="0" applyFont="1" applyAlignment="1">
      <alignment horizontal="center" wrapText="1"/>
    </xf>
    <xf numFmtId="14" fontId="3" fillId="0" borderId="0" xfId="0" applyNumberFormat="1" applyFont="1"/>
    <xf numFmtId="0" fontId="3" fillId="0" borderId="0" xfId="0" applyFont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14" fontId="5" fillId="0" borderId="2" xfId="0" applyNumberFormat="1" applyFont="1" applyBorder="1"/>
    <xf numFmtId="0" fontId="3" fillId="0" borderId="2" xfId="0" applyFont="1" applyBorder="1"/>
    <xf numFmtId="14" fontId="3" fillId="0" borderId="2" xfId="0" applyNumberFormat="1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1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3" fillId="2" borderId="4" xfId="0" applyFont="1" applyFill="1" applyBorder="1" applyAlignment="1" applyProtection="1">
      <alignment horizontal="center"/>
      <protection locked="0"/>
    </xf>
    <xf numFmtId="164" fontId="3" fillId="2" borderId="2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0" fontId="3" fillId="0" borderId="1" xfId="0" applyFont="1" applyBorder="1" applyAlignment="1" applyProtection="1">
      <alignment horizontal="left" vertical="center" wrapText="1"/>
      <protection locked="0"/>
    </xf>
    <xf numFmtId="14" fontId="5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9" xfId="0" applyFont="1" applyFill="1" applyBorder="1" applyAlignment="1" applyProtection="1">
      <alignment horizontal="center"/>
      <protection locked="0"/>
    </xf>
    <xf numFmtId="164" fontId="3" fillId="2" borderId="1" xfId="0" applyNumberFormat="1" applyFont="1" applyFill="1" applyBorder="1" applyAlignment="1">
      <alignment horizontal="center"/>
    </xf>
    <xf numFmtId="164" fontId="3" fillId="2" borderId="10" xfId="0" applyNumberFormat="1" applyFont="1" applyFill="1" applyBorder="1" applyAlignment="1">
      <alignment horizontal="center"/>
    </xf>
  </cellXfs>
  <cellStyles count="1">
    <cellStyle name="Обычный" xfId="0" builtinId="0"/>
  </cellStyles>
  <dxfs count="25"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48063"/>
        <c:axId val="252218815"/>
      </c:barChart>
      <c:catAx>
        <c:axId val="183148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18815"/>
        <c:crosses val="autoZero"/>
        <c:auto val="1"/>
        <c:lblAlgn val="ctr"/>
        <c:lblOffset val="100"/>
        <c:noMultiLvlLbl val="0"/>
      </c:catAx>
      <c:valAx>
        <c:axId val="25221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15</xdr:row>
      <xdr:rowOff>28575</xdr:rowOff>
    </xdr:from>
    <xdr:to>
      <xdr:col>8</xdr:col>
      <xdr:colOff>400049</xdr:colOff>
      <xdr:row>29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F4CF566-0E27-472A-BF80-3420EC307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695324</xdr:colOff>
      <xdr:row>66</xdr:row>
      <xdr:rowOff>0</xdr:rowOff>
    </xdr:from>
    <xdr:to>
      <xdr:col>24</xdr:col>
      <xdr:colOff>450957</xdr:colOff>
      <xdr:row>106</xdr:row>
      <xdr:rowOff>85725</xdr:rowOff>
    </xdr:to>
    <xdr:pic>
      <xdr:nvPicPr>
        <xdr:cNvPr id="3" name="Рисунок 2" descr="https://lh3.googleusercontent.com/-cLWGVhNiqPRaT67giKHJ05XAmkArJvkmyV5xAYH3oxcFh8DwFdFw4YeMfLBjVFla0y1TJAX2vN86X8-_0zwN0us0fdA1-Me8KH00TN_Ya_Lu_Nsz3Z38tfCtZHtaOUSJqDYn2LuVt6s4eORWGZOIOonrIjf7Q3VqOLmqJH47S2N17WnB3k">
          <a:extLst>
            <a:ext uri="{FF2B5EF4-FFF2-40B4-BE49-F238E27FC236}">
              <a16:creationId xmlns:a16="http://schemas.microsoft.com/office/drawing/2014/main" id="{F4B3A203-B155-435E-8921-70E6C8D72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4" y="15097125"/>
          <a:ext cx="13681183" cy="770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CEDB15-776C-47E1-857D-EE556DD78EC4}" name="Таблица1" displayName="Таблица1" ref="A4:V13" totalsRowShown="0" headerRowDxfId="1" dataDxfId="0">
  <tableColumns count="22">
    <tableColumn id="1" xr3:uid="{A97CFB75-9807-4CC3-B682-677189294003}" name="Сотрудник" dataDxfId="23"/>
    <tableColumn id="2" xr3:uid="{D9F62B4D-9AFC-45EA-A248-F28E0879E5CD}" name="Должность" dataDxfId="22"/>
    <tableColumn id="3" xr3:uid="{D1C7BE5D-6353-422E-B781-47C146584185}" name="Начало года" dataDxfId="21">
      <calculatedColumnFormula>$C$1</calculatedColumnFormula>
    </tableColumn>
    <tableColumn id="4" xr3:uid="{FF755074-56DD-4AD0-B074-BD0633FF4234}" name="Столбец1" dataDxfId="20">
      <calculatedColumnFormula>IF(MONTH(E5)&gt;2,E5-C5+2,E5-C5+1)</calculatedColumnFormula>
    </tableColumn>
    <tableColumn id="5" xr3:uid="{091B04D0-6520-40E4-9080-427873BBD3CB}" name="Дата начала1" dataDxfId="19"/>
    <tableColumn id="6" xr3:uid="{15A118FE-8A89-420E-B6B0-A5524CBE2806}" name="Продолжи- тельность1, дней" dataDxfId="18"/>
    <tableColumn id="7" xr3:uid="{A3663ED3-EBE1-4139-A4F1-A148285E5BBE}" name="Дата конца1" dataDxfId="17"/>
    <tableColumn id="8" xr3:uid="{527EB342-8FE2-4239-898C-4EAB714D6632}" name="Столбец2" dataDxfId="16">
      <calculatedColumnFormula>IF(AND(I5-$C5&gt;0,Таблица1[[#This Row],[Продолжи- тельность1, дней]]&gt;0),I5-$C5-D5-(Таблица1[[#This Row],[Дата конца1]]-Таблица1[[#This Row],[Дата начала1]]),"")</calculatedColumnFormula>
    </tableColumn>
    <tableColumn id="9" xr3:uid="{349D413D-CBF0-4E28-A438-7B67C9ADC4A0}" name="Дата начала2" dataDxfId="15"/>
    <tableColumn id="10" xr3:uid="{45F3B031-183E-4479-B4BB-C15F5FD1DE1F}" name="Продолжи- тельность2, дней" dataDxfId="14"/>
    <tableColumn id="11" xr3:uid="{187EEDC6-9564-4E09-B306-AC37097E1E65}" name="Дата конца2" dataDxfId="13"/>
    <tableColumn id="12" xr3:uid="{151FDF42-B111-4FDA-9DD2-1A4AB6DF1621}" name="Столбец6" dataDxfId="12">
      <calculatedColumnFormula>IF(AND(M5-$C5&gt;0,Таблица1[[#This Row],[Продолжи- тельность1, дней]]&gt;0,Таблица1[[#This Row],[Продолжи- тельность2, дней]]&gt;0),M5-$C5-$D5-(Таблица1[[#This Row],[Дата конца1]]-Таблица1[[#This Row],[Дата начала1]])-$H5-(Таблица1[[#This Row],[Дата конца2]]-Таблица1[[#This Row],[Дата начала2]])-1,"")</calculatedColumnFormula>
    </tableColumn>
    <tableColumn id="13" xr3:uid="{FC889F0D-EE1E-46FA-A32C-A9065D9A06F3}" name="Дата начала3" dataDxfId="11"/>
    <tableColumn id="14" xr3:uid="{F65AA8F9-AAD3-448A-BD08-615848AA402A}" name="Продолжи- тельность3, дней" dataDxfId="10"/>
    <tableColumn id="15" xr3:uid="{3078C3F7-5ED8-4576-B78B-9F384B0FDABD}" name="Дата конца3" dataDxfId="9"/>
    <tableColumn id="16" xr3:uid="{06CF2AD7-EB35-4F0F-A1B4-C6F19184E1E1}" name="Столбец10" dataDxfId="8">
      <calculatedColumnFormula>IF(AND(Q5-$C5&gt;0,Таблица1[[#This Row],[Продолжи- тельность1, дней]]&gt;0,Таблица1[[#This Row],[Продолжи- тельность2, дней]]&gt;0,Таблица1[[#This Row],[Продолжи- тельность3, дней]]&gt;0),Q5-$C5-$D5-(Таблица1[[#This Row],[Дата конца1]]-Таблица1[[#This Row],[Дата начала1]])-$H5-(Таблица1[[#This Row],[Дата конца2]]-Таблица1[[#This Row],[Дата начала2]])-L5-(Таблица1[[#This Row],[Дата конца3]]-Таблица1[[#This Row],[Дата начала3]])-2,"")</calculatedColumnFormula>
    </tableColumn>
    <tableColumn id="17" xr3:uid="{4AD26946-F379-4AC7-A348-0573058DE503}" name="Дата начала4" dataDxfId="7"/>
    <tableColumn id="18" xr3:uid="{2C7E4B98-9856-4660-8C67-C23C2BDE04B5}" name="Продолжи- тельность4, дней" dataDxfId="6"/>
    <tableColumn id="19" xr3:uid="{9B6C80F7-A9CB-45B5-882A-562CAAC46EC3}" name="Дата конца4" dataDxfId="5"/>
    <tableColumn id="20" xr3:uid="{58BD6AE3-7E8D-4A3C-A3A2-92050360082F}" name="Положе- но за год" dataDxfId="4"/>
    <tableColumn id="21" xr3:uid="{17241376-A0DF-431E-9394-E18D5542BE6D}" name="Израсхо- довано" dataDxfId="3">
      <calculatedColumnFormula>F5+J5+N5+R5</calculatedColumnFormula>
    </tableColumn>
    <tableColumn id="22" xr3:uid="{74E0E3B4-0044-4A08-82BD-EF0420C3F677}" name="Оста- лось" dataDxfId="2">
      <calculatedColumnFormula>T5-U5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DB5F-BC87-4F1A-8706-AA0A997716B0}">
  <dimension ref="A1:V14"/>
  <sheetViews>
    <sheetView tabSelected="1" topLeftCell="F68" workbookViewId="0">
      <selection activeCell="E69" sqref="E69"/>
    </sheetView>
  </sheetViews>
  <sheetFormatPr defaultRowHeight="15" x14ac:dyDescent="0.25"/>
  <cols>
    <col min="1" max="1" width="11.28515625" bestFit="1" customWidth="1"/>
    <col min="2" max="2" width="15.7109375" customWidth="1"/>
    <col min="3" max="3" width="12" customWidth="1"/>
    <col min="4" max="4" width="9.28515625" bestFit="1" customWidth="1"/>
    <col min="5" max="5" width="12.42578125" customWidth="1"/>
    <col min="6" max="6" width="9.28515625" bestFit="1" customWidth="1"/>
    <col min="7" max="7" width="15" customWidth="1"/>
    <col min="8" max="8" width="9.28515625" bestFit="1" customWidth="1"/>
    <col min="9" max="9" width="12" customWidth="1"/>
    <col min="10" max="10" width="9.28515625" bestFit="1" customWidth="1"/>
    <col min="11" max="11" width="12.42578125" customWidth="1"/>
    <col min="12" max="12" width="9.28515625" bestFit="1" customWidth="1"/>
    <col min="13" max="13" width="11.7109375" customWidth="1"/>
    <col min="14" max="14" width="9.28515625" bestFit="1" customWidth="1"/>
    <col min="15" max="15" width="11.28515625" customWidth="1"/>
    <col min="16" max="16" width="9.28515625" bestFit="1" customWidth="1"/>
    <col min="17" max="17" width="11.7109375" customWidth="1"/>
    <col min="18" max="18" width="9.28515625" bestFit="1" customWidth="1"/>
    <col min="19" max="19" width="11.140625" customWidth="1"/>
    <col min="20" max="22" width="9.28515625" bestFit="1" customWidth="1"/>
  </cols>
  <sheetData>
    <row r="1" spans="1:22" ht="15.75" x14ac:dyDescent="0.25">
      <c r="A1" s="10">
        <v>44562</v>
      </c>
      <c r="B1" s="11" t="s">
        <v>35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ht="15.75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 ht="15.75" x14ac:dyDescent="0.25">
      <c r="A3" s="12"/>
      <c r="B3" s="13"/>
      <c r="C3" s="12"/>
      <c r="D3" s="14" t="s">
        <v>0</v>
      </c>
      <c r="E3" s="14"/>
      <c r="F3" s="14"/>
      <c r="G3" s="14"/>
      <c r="H3" s="14" t="s">
        <v>1</v>
      </c>
      <c r="I3" s="14"/>
      <c r="J3" s="14"/>
      <c r="K3" s="14"/>
      <c r="L3" s="14" t="s">
        <v>2</v>
      </c>
      <c r="M3" s="14"/>
      <c r="N3" s="14"/>
      <c r="O3" s="14"/>
      <c r="P3" s="15" t="s">
        <v>3</v>
      </c>
      <c r="Q3" s="15"/>
      <c r="R3" s="15"/>
      <c r="S3" s="15"/>
      <c r="T3" s="16" t="s">
        <v>4</v>
      </c>
      <c r="U3" s="16"/>
      <c r="V3" s="16"/>
    </row>
    <row r="4" spans="1:22" ht="78.75" x14ac:dyDescent="0.25">
      <c r="A4" s="17" t="s">
        <v>5</v>
      </c>
      <c r="B4" s="18" t="s">
        <v>6</v>
      </c>
      <c r="C4" s="19" t="s">
        <v>7</v>
      </c>
      <c r="D4" s="20" t="s">
        <v>8</v>
      </c>
      <c r="E4" s="21" t="s">
        <v>9</v>
      </c>
      <c r="F4" s="21" t="s">
        <v>10</v>
      </c>
      <c r="G4" s="21" t="s">
        <v>11</v>
      </c>
      <c r="H4" s="20" t="s">
        <v>12</v>
      </c>
      <c r="I4" s="21" t="s">
        <v>13</v>
      </c>
      <c r="J4" s="21" t="s">
        <v>14</v>
      </c>
      <c r="K4" s="21" t="s">
        <v>15</v>
      </c>
      <c r="L4" s="20" t="s">
        <v>16</v>
      </c>
      <c r="M4" s="21" t="s">
        <v>17</v>
      </c>
      <c r="N4" s="21" t="s">
        <v>18</v>
      </c>
      <c r="O4" s="21" t="s">
        <v>19</v>
      </c>
      <c r="P4" s="20" t="s">
        <v>20</v>
      </c>
      <c r="Q4" s="21" t="s">
        <v>21</v>
      </c>
      <c r="R4" s="21" t="s">
        <v>22</v>
      </c>
      <c r="S4" s="21" t="s">
        <v>23</v>
      </c>
      <c r="T4" s="22" t="s">
        <v>24</v>
      </c>
      <c r="U4" s="23" t="s">
        <v>25</v>
      </c>
      <c r="V4" s="24" t="s">
        <v>26</v>
      </c>
    </row>
    <row r="5" spans="1:22" ht="31.5" x14ac:dyDescent="0.25">
      <c r="A5" s="25" t="s">
        <v>27</v>
      </c>
      <c r="B5" s="26"/>
      <c r="C5" s="27">
        <v>44562</v>
      </c>
      <c r="D5" s="28">
        <f t="shared" ref="D5:D13" si="0">IF(MONTH(E5)&gt;2,E5-C5+2,E5-C5+1)</f>
        <v>2</v>
      </c>
      <c r="E5" s="29">
        <v>44563</v>
      </c>
      <c r="F5" s="30">
        <v>10</v>
      </c>
      <c r="G5" s="31">
        <v>44579</v>
      </c>
      <c r="H5" s="32">
        <f>IF(AND(I5-$C5&gt;0,Таблица1[[#This Row],[Продолжи- тельность1, дней]]&gt;0),I5-$C5-D5-(Таблица1[[#This Row],[Дата конца1]]-Таблица1[[#This Row],[Дата начала1]]),"")</f>
        <v>31</v>
      </c>
      <c r="I5" s="29">
        <v>44611</v>
      </c>
      <c r="J5" s="30">
        <v>10</v>
      </c>
      <c r="K5" s="31" t="s">
        <v>37</v>
      </c>
      <c r="L5" s="32" t="e">
        <f>IF(AND(M5-$C5&gt;0,Таблица1[[#This Row],[Продолжи- тельность1, дней]]&gt;0,Таблица1[[#This Row],[Продолжи- тельность2, дней]]&gt;0),M5-$C5-$D5-(Таблица1[[#This Row],[Дата конца1]]-Таблица1[[#This Row],[Дата начала1]])-$H5-(Таблица1[[#This Row],[Дата конца2]]-Таблица1[[#This Row],[Дата начала2]])-1,"")</f>
        <v>#VALUE!</v>
      </c>
      <c r="M5" s="29">
        <v>44682</v>
      </c>
      <c r="N5" s="30">
        <v>5</v>
      </c>
      <c r="O5" s="31">
        <v>44687</v>
      </c>
      <c r="P5" s="32" t="e">
        <f>IF(AND(Q5-$C5&gt;0,Таблица1[[#This Row],[Продолжи- тельность1, дней]]&gt;0,Таблица1[[#This Row],[Продолжи- тельность2, дней]]&gt;0,Таблица1[[#This Row],[Продолжи- тельность3, дней]]&gt;0),Q5-$C5-$D5-(Таблица1[[#This Row],[Дата конца1]]-Таблица1[[#This Row],[Дата начала1]])-$H5-(Таблица1[[#This Row],[Дата конца2]]-Таблица1[[#This Row],[Дата начала2]])-L5-(Таблица1[[#This Row],[Дата конца3]]-Таблица1[[#This Row],[Дата начала3]])-2,"")</f>
        <v>#VALUE!</v>
      </c>
      <c r="Q5" s="29">
        <v>44871</v>
      </c>
      <c r="R5" s="30">
        <v>5</v>
      </c>
      <c r="S5" s="33">
        <f>Q5+R5-1</f>
        <v>44875</v>
      </c>
      <c r="T5" s="34">
        <v>28</v>
      </c>
      <c r="U5" s="35">
        <f t="shared" ref="U5:U13" si="1">F5+J5+N5+R5</f>
        <v>30</v>
      </c>
      <c r="V5" s="36">
        <f t="shared" ref="V5:V13" si="2">T5-U5</f>
        <v>-2</v>
      </c>
    </row>
    <row r="6" spans="1:22" ht="31.5" x14ac:dyDescent="0.25">
      <c r="A6" s="25" t="s">
        <v>28</v>
      </c>
      <c r="B6" s="26"/>
      <c r="C6" s="27">
        <v>44562</v>
      </c>
      <c r="D6" s="28">
        <f t="shared" si="0"/>
        <v>-44561</v>
      </c>
      <c r="E6" s="29"/>
      <c r="F6" s="30"/>
      <c r="G6" s="31"/>
      <c r="H6" s="32" t="str">
        <f>IF(AND(I6-$C6&gt;0,Таблица1[[#This Row],[Продолжи- тельность1, дней]]&gt;0),I6-$C6-D6-(Таблица1[[#This Row],[Дата конца1]]-Таблица1[[#This Row],[Дата начала1]]),"")</f>
        <v/>
      </c>
      <c r="I6" s="29"/>
      <c r="J6" s="30"/>
      <c r="K6" s="31"/>
      <c r="L6" s="32" t="str">
        <f>IF(AND(M6-$C6&gt;0,Таблица1[[#This Row],[Продолжи- тельность1, дней]]&gt;0,Таблица1[[#This Row],[Продолжи- тельность2, дней]]&gt;0),M6-$C6-$D6-(Таблица1[[#This Row],[Дата конца1]]-Таблица1[[#This Row],[Дата начала1]])-$H6-(Таблица1[[#This Row],[Дата конца2]]-Таблица1[[#This Row],[Дата начала2]])-1,"")</f>
        <v/>
      </c>
      <c r="M6" s="29"/>
      <c r="N6" s="30"/>
      <c r="O6" s="31"/>
      <c r="P6" s="32" t="str">
        <f>IF(AND(Q6-$C6&gt;0,Таблица1[[#This Row],[Продолжи- тельность1, дней]]&gt;0,Таблица1[[#This Row],[Продолжи- тельность2, дней]]&gt;0,Таблица1[[#This Row],[Продолжи- тельность3, дней]]&gt;0),Q6-$C6-$D6-(Таблица1[[#This Row],[Дата конца1]]-Таблица1[[#This Row],[Дата начала1]])-$H6-(Таблица1[[#This Row],[Дата конца2]]-Таблица1[[#This Row],[Дата начала2]])-L6-(Таблица1[[#This Row],[Дата конца3]]-Таблица1[[#This Row],[Дата начала3]])-2,"")</f>
        <v/>
      </c>
      <c r="Q6" s="29"/>
      <c r="R6" s="30"/>
      <c r="S6" s="33"/>
      <c r="T6" s="34">
        <v>28</v>
      </c>
      <c r="U6" s="35">
        <f t="shared" si="1"/>
        <v>0</v>
      </c>
      <c r="V6" s="36">
        <f t="shared" si="2"/>
        <v>28</v>
      </c>
    </row>
    <row r="7" spans="1:22" ht="31.5" x14ac:dyDescent="0.25">
      <c r="A7" s="25" t="s">
        <v>29</v>
      </c>
      <c r="B7" s="26"/>
      <c r="C7" s="27">
        <v>44562</v>
      </c>
      <c r="D7" s="28">
        <f t="shared" si="0"/>
        <v>-44561</v>
      </c>
      <c r="E7" s="29"/>
      <c r="F7" s="30"/>
      <c r="G7" s="31"/>
      <c r="H7" s="32" t="str">
        <f>IF(AND(I7-$C7&gt;0,Таблица1[[#This Row],[Продолжи- тельность1, дней]]&gt;0),I7-$C7-D7-(Таблица1[[#This Row],[Дата конца1]]-Таблица1[[#This Row],[Дата начала1]]),"")</f>
        <v/>
      </c>
      <c r="I7" s="29"/>
      <c r="J7" s="30"/>
      <c r="K7" s="31"/>
      <c r="L7" s="32" t="str">
        <f>IF(AND(M7-$C7&gt;0,Таблица1[[#This Row],[Продолжи- тельность1, дней]]&gt;0,Таблица1[[#This Row],[Продолжи- тельность2, дней]]&gt;0),M7-$C7-$D7-(Таблица1[[#This Row],[Дата конца1]]-Таблица1[[#This Row],[Дата начала1]])-$H7-(Таблица1[[#This Row],[Дата конца2]]-Таблица1[[#This Row],[Дата начала2]])-1,"")</f>
        <v/>
      </c>
      <c r="M7" s="29"/>
      <c r="N7" s="30"/>
      <c r="O7" s="31"/>
      <c r="P7" s="32" t="str">
        <f>IF(AND(Q7-$C7&gt;0,Таблица1[[#This Row],[Продолжи- тельность1, дней]]&gt;0,Таблица1[[#This Row],[Продолжи- тельность2, дней]]&gt;0,Таблица1[[#This Row],[Продолжи- тельность3, дней]]&gt;0),Q7-$C7-$D7-(Таблица1[[#This Row],[Дата конца1]]-Таблица1[[#This Row],[Дата начала1]])-$H7-(Таблица1[[#This Row],[Дата конца2]]-Таблица1[[#This Row],[Дата начала2]])-L7-(Таблица1[[#This Row],[Дата конца3]]-Таблица1[[#This Row],[Дата начала3]])-2,"")</f>
        <v/>
      </c>
      <c r="Q7" s="29"/>
      <c r="R7" s="30"/>
      <c r="S7" s="33"/>
      <c r="T7" s="34">
        <v>28</v>
      </c>
      <c r="U7" s="35">
        <f t="shared" si="1"/>
        <v>0</v>
      </c>
      <c r="V7" s="36">
        <f t="shared" si="2"/>
        <v>28</v>
      </c>
    </row>
    <row r="8" spans="1:22" ht="31.5" x14ac:dyDescent="0.25">
      <c r="A8" s="25" t="s">
        <v>30</v>
      </c>
      <c r="B8" s="26"/>
      <c r="C8" s="27">
        <v>44562</v>
      </c>
      <c r="D8" s="28">
        <f t="shared" si="0"/>
        <v>-44561</v>
      </c>
      <c r="E8" s="29"/>
      <c r="F8" s="30"/>
      <c r="G8" s="31"/>
      <c r="H8" s="32" t="str">
        <f>IF(AND(I8-$C8&gt;0,Таблица1[[#This Row],[Продолжи- тельность1, дней]]&gt;0),I8-$C8-D8-(Таблица1[[#This Row],[Дата конца1]]-Таблица1[[#This Row],[Дата начала1]]),"")</f>
        <v/>
      </c>
      <c r="I8" s="29"/>
      <c r="J8" s="30"/>
      <c r="K8" s="31"/>
      <c r="L8" s="32" t="str">
        <f>IF(AND(M8-$C8&gt;0,Таблица1[[#This Row],[Продолжи- тельность1, дней]]&gt;0,Таблица1[[#This Row],[Продолжи- тельность2, дней]]&gt;0),M8-$C8-$D8-(Таблица1[[#This Row],[Дата конца1]]-Таблица1[[#This Row],[Дата начала1]])-$H8-(Таблица1[[#This Row],[Дата конца2]]-Таблица1[[#This Row],[Дата начала2]])-1,"")</f>
        <v/>
      </c>
      <c r="M8" s="29"/>
      <c r="N8" s="30"/>
      <c r="O8" s="31"/>
      <c r="P8" s="32" t="str">
        <f>IF(AND(Q8-$C8&gt;0,Таблица1[[#This Row],[Продолжи- тельность1, дней]]&gt;0,Таблица1[[#This Row],[Продолжи- тельность2, дней]]&gt;0,Таблица1[[#This Row],[Продолжи- тельность3, дней]]&gt;0),Q8-$C8-$D8-(Таблица1[[#This Row],[Дата конца1]]-Таблица1[[#This Row],[Дата начала1]])-$H8-(Таблица1[[#This Row],[Дата конца2]]-Таблица1[[#This Row],[Дата начала2]])-L8-(Таблица1[[#This Row],[Дата конца3]]-Таблица1[[#This Row],[Дата начала3]])-2,"")</f>
        <v/>
      </c>
      <c r="Q8" s="29"/>
      <c r="R8" s="30"/>
      <c r="S8" s="33"/>
      <c r="T8" s="34">
        <v>28</v>
      </c>
      <c r="U8" s="35">
        <f t="shared" si="1"/>
        <v>0</v>
      </c>
      <c r="V8" s="36">
        <f t="shared" si="2"/>
        <v>28</v>
      </c>
    </row>
    <row r="9" spans="1:22" ht="31.5" x14ac:dyDescent="0.25">
      <c r="A9" s="25" t="s">
        <v>31</v>
      </c>
      <c r="B9" s="26"/>
      <c r="C9" s="27">
        <v>44562</v>
      </c>
      <c r="D9" s="28">
        <f t="shared" si="0"/>
        <v>-44561</v>
      </c>
      <c r="E9" s="29"/>
      <c r="F9" s="30"/>
      <c r="G9" s="31"/>
      <c r="H9" s="32" t="str">
        <f>IF(AND(I9-$C9&gt;0,Таблица1[[#This Row],[Продолжи- тельность1, дней]]&gt;0),I9-$C9-D9-(Таблица1[[#This Row],[Дата конца1]]-Таблица1[[#This Row],[Дата начала1]]),"")</f>
        <v/>
      </c>
      <c r="I9" s="29"/>
      <c r="J9" s="30"/>
      <c r="K9" s="31"/>
      <c r="L9" s="32" t="str">
        <f>IF(AND(M9-$C9&gt;0,Таблица1[[#This Row],[Продолжи- тельность1, дней]]&gt;0,Таблица1[[#This Row],[Продолжи- тельность2, дней]]&gt;0),M9-$C9-$D9-(Таблица1[[#This Row],[Дата конца1]]-Таблица1[[#This Row],[Дата начала1]])-$H9-(Таблица1[[#This Row],[Дата конца2]]-Таблица1[[#This Row],[Дата начала2]])-1,"")</f>
        <v/>
      </c>
      <c r="M9" s="29"/>
      <c r="N9" s="30"/>
      <c r="O9" s="31"/>
      <c r="P9" s="32" t="str">
        <f>IF(AND(Q9-$C9&gt;0,Таблица1[[#This Row],[Продолжи- тельность1, дней]]&gt;0,Таблица1[[#This Row],[Продолжи- тельность2, дней]]&gt;0,Таблица1[[#This Row],[Продолжи- тельность3, дней]]&gt;0),Q9-$C9-$D9-(Таблица1[[#This Row],[Дата конца1]]-Таблица1[[#This Row],[Дата начала1]])-$H9-(Таблица1[[#This Row],[Дата конца2]]-Таблица1[[#This Row],[Дата начала2]])-L9-(Таблица1[[#This Row],[Дата конца3]]-Таблица1[[#This Row],[Дата начала3]])-2,"")</f>
        <v/>
      </c>
      <c r="Q9" s="29"/>
      <c r="R9" s="30"/>
      <c r="S9" s="33"/>
      <c r="T9" s="34">
        <v>28</v>
      </c>
      <c r="U9" s="35">
        <f t="shared" si="1"/>
        <v>0</v>
      </c>
      <c r="V9" s="36">
        <f t="shared" si="2"/>
        <v>28</v>
      </c>
    </row>
    <row r="10" spans="1:22" ht="31.5" x14ac:dyDescent="0.25">
      <c r="A10" s="25" t="s">
        <v>32</v>
      </c>
      <c r="B10" s="26"/>
      <c r="C10" s="27">
        <v>44562</v>
      </c>
      <c r="D10" s="28">
        <f t="shared" si="0"/>
        <v>-44561</v>
      </c>
      <c r="E10" s="29"/>
      <c r="F10" s="30"/>
      <c r="G10" s="31"/>
      <c r="H10" s="32" t="str">
        <f>IF(AND(I10-$C10&gt;0,Таблица1[[#This Row],[Продолжи- тельность1, дней]]&gt;0),I10-$C10-D10-(Таблица1[[#This Row],[Дата конца1]]-Таблица1[[#This Row],[Дата начала1]]),"")</f>
        <v/>
      </c>
      <c r="I10" s="29"/>
      <c r="J10" s="30"/>
      <c r="K10" s="31"/>
      <c r="L10" s="32" t="str">
        <f>IF(AND(M10-$C10&gt;0,Таблица1[[#This Row],[Продолжи- тельность1, дней]]&gt;0,Таблица1[[#This Row],[Продолжи- тельность2, дней]]&gt;0),M10-$C10-$D10-(Таблица1[[#This Row],[Дата конца1]]-Таблица1[[#This Row],[Дата начала1]])-$H10-(Таблица1[[#This Row],[Дата конца2]]-Таблица1[[#This Row],[Дата начала2]])-1,"")</f>
        <v/>
      </c>
      <c r="M10" s="29"/>
      <c r="N10" s="30"/>
      <c r="O10" s="31"/>
      <c r="P10" s="32" t="str">
        <f>IF(AND(Q10-$C10&gt;0,Таблица1[[#This Row],[Продолжи- тельность1, дней]]&gt;0,Таблица1[[#This Row],[Продолжи- тельность2, дней]]&gt;0,Таблица1[[#This Row],[Продолжи- тельность3, дней]]&gt;0),Q10-$C10-$D10-(Таблица1[[#This Row],[Дата конца1]]-Таблица1[[#This Row],[Дата начала1]])-$H10-(Таблица1[[#This Row],[Дата конца2]]-Таблица1[[#This Row],[Дата начала2]])-L10-(Таблица1[[#This Row],[Дата конца3]]-Таблица1[[#This Row],[Дата начала3]])-2,"")</f>
        <v/>
      </c>
      <c r="Q10" s="29"/>
      <c r="R10" s="30"/>
      <c r="S10" s="33"/>
      <c r="T10" s="34">
        <v>28</v>
      </c>
      <c r="U10" s="35">
        <f t="shared" si="1"/>
        <v>0</v>
      </c>
      <c r="V10" s="36">
        <f t="shared" si="2"/>
        <v>28</v>
      </c>
    </row>
    <row r="11" spans="1:22" ht="31.5" x14ac:dyDescent="0.25">
      <c r="A11" s="25" t="s">
        <v>33</v>
      </c>
      <c r="B11" s="26"/>
      <c r="C11" s="27">
        <v>44562</v>
      </c>
      <c r="D11" s="28">
        <f t="shared" si="0"/>
        <v>-44561</v>
      </c>
      <c r="E11" s="29"/>
      <c r="F11" s="30"/>
      <c r="G11" s="31"/>
      <c r="H11" s="32" t="str">
        <f>IF(AND(I11-$C11&gt;0,Таблица1[[#This Row],[Продолжи- тельность1, дней]]&gt;0),I11-$C11-D11-(Таблица1[[#This Row],[Дата конца1]]-Таблица1[[#This Row],[Дата начала1]]),"")</f>
        <v/>
      </c>
      <c r="I11" s="29"/>
      <c r="J11" s="30"/>
      <c r="K11" s="31"/>
      <c r="L11" s="32" t="str">
        <f>IF(AND(M11-$C11&gt;0,Таблица1[[#This Row],[Продолжи- тельность1, дней]]&gt;0,Таблица1[[#This Row],[Продолжи- тельность2, дней]]&gt;0),M11-$C11-$D11-(Таблица1[[#This Row],[Дата конца1]]-Таблица1[[#This Row],[Дата начала1]])-$H11-(Таблица1[[#This Row],[Дата конца2]]-Таблица1[[#This Row],[Дата начала2]])-1,"")</f>
        <v/>
      </c>
      <c r="M11" s="29"/>
      <c r="N11" s="30"/>
      <c r="O11" s="31"/>
      <c r="P11" s="32" t="str">
        <f>IF(AND(Q11-$C11&gt;0,Таблица1[[#This Row],[Продолжи- тельность1, дней]]&gt;0,Таблица1[[#This Row],[Продолжи- тельность2, дней]]&gt;0,Таблица1[[#This Row],[Продолжи- тельность3, дней]]&gt;0),Q11-$C11-$D11-(Таблица1[[#This Row],[Дата конца1]]-Таблица1[[#This Row],[Дата начала1]])-$H11-(Таблица1[[#This Row],[Дата конца2]]-Таблица1[[#This Row],[Дата начала2]])-L11-(Таблица1[[#This Row],[Дата конца3]]-Таблица1[[#This Row],[Дата начала3]])-2,"")</f>
        <v/>
      </c>
      <c r="Q11" s="29"/>
      <c r="R11" s="30"/>
      <c r="S11" s="33"/>
      <c r="T11" s="34">
        <v>28</v>
      </c>
      <c r="U11" s="35">
        <f t="shared" si="1"/>
        <v>0</v>
      </c>
      <c r="V11" s="36">
        <f t="shared" si="2"/>
        <v>28</v>
      </c>
    </row>
    <row r="12" spans="1:22" ht="31.5" x14ac:dyDescent="0.25">
      <c r="A12" s="25" t="s">
        <v>34</v>
      </c>
      <c r="B12" s="37"/>
      <c r="C12" s="38">
        <v>44562</v>
      </c>
      <c r="D12" s="39">
        <f t="shared" si="0"/>
        <v>-44561</v>
      </c>
      <c r="E12" s="40"/>
      <c r="F12" s="41"/>
      <c r="G12" s="31"/>
      <c r="H12" s="32" t="str">
        <f>IF(AND(I12-$C12&gt;0,Таблица1[[#This Row],[Продолжи- тельность1, дней]]&gt;0),I12-$C12-D12-(Таблица1[[#This Row],[Дата конца1]]-Таблица1[[#This Row],[Дата начала1]]),"")</f>
        <v/>
      </c>
      <c r="I12" s="40"/>
      <c r="J12" s="41"/>
      <c r="K12" s="42"/>
      <c r="L12" s="43" t="str">
        <f>IF(AND(M12-$C12&gt;0,Таблица1[[#This Row],[Продолжи- тельность1, дней]]&gt;0,Таблица1[[#This Row],[Продолжи- тельность2, дней]]&gt;0),M12-$C12-$D12-(Таблица1[[#This Row],[Дата конца1]]-Таблица1[[#This Row],[Дата начала1]])-$H12-(Таблица1[[#This Row],[Дата конца2]]-Таблица1[[#This Row],[Дата начала2]])-1,"")</f>
        <v/>
      </c>
      <c r="M12" s="40"/>
      <c r="N12" s="41"/>
      <c r="O12" s="31"/>
      <c r="P12" s="43" t="str">
        <f>IF(AND(Q12-$C12&gt;0,Таблица1[[#This Row],[Продолжи- тельность1, дней]]&gt;0,Таблица1[[#This Row],[Продолжи- тельность2, дней]]&gt;0,Таблица1[[#This Row],[Продолжи- тельность3, дней]]&gt;0),Q12-$C12-$D12-(Таблица1[[#This Row],[Дата конца1]]-Таблица1[[#This Row],[Дата начала1]])-$H12-(Таблица1[[#This Row],[Дата конца2]]-Таблица1[[#This Row],[Дата начала2]])-L12-(Таблица1[[#This Row],[Дата конца3]]-Таблица1[[#This Row],[Дата начала3]])-2,"")</f>
        <v/>
      </c>
      <c r="Q12" s="40"/>
      <c r="R12" s="41"/>
      <c r="S12" s="33"/>
      <c r="T12" s="44">
        <v>28</v>
      </c>
      <c r="U12" s="45">
        <f t="shared" si="1"/>
        <v>0</v>
      </c>
      <c r="V12" s="46">
        <f t="shared" si="2"/>
        <v>28</v>
      </c>
    </row>
    <row r="13" spans="1:22" ht="15.75" x14ac:dyDescent="0.25">
      <c r="A13" s="25"/>
      <c r="B13" s="26"/>
      <c r="C13" s="27">
        <v>44562</v>
      </c>
      <c r="D13" s="28">
        <f t="shared" si="0"/>
        <v>-44561</v>
      </c>
      <c r="E13" s="29"/>
      <c r="F13" s="30"/>
      <c r="G13" s="31">
        <f>E13+F13-1</f>
        <v>-1</v>
      </c>
      <c r="H13" s="32" t="str">
        <f>IF(AND(I13-$C13&gt;0,Таблица1[[#This Row],[Продолжи- тельность1, дней]]&gt;0),I13-$C13-D13-(Таблица1[[#This Row],[Дата конца1]]-Таблица1[[#This Row],[Дата начала1]]),"")</f>
        <v/>
      </c>
      <c r="I13" s="29"/>
      <c r="J13" s="30"/>
      <c r="K13" s="31">
        <f>I13+J13-1</f>
        <v>-1</v>
      </c>
      <c r="L13" s="32" t="str">
        <f>IF(AND(M13-$C13&gt;0,Таблица1[[#This Row],[Продолжи- тельность1, дней]]&gt;0,Таблица1[[#This Row],[Продолжи- тельность2, дней]]&gt;0),M13-$C13-$D13-(Таблица1[[#This Row],[Дата конца1]]-Таблица1[[#This Row],[Дата начала1]])-$H13-(Таблица1[[#This Row],[Дата конца2]]-Таблица1[[#This Row],[Дата начала2]])-1,"")</f>
        <v/>
      </c>
      <c r="M13" s="29"/>
      <c r="N13" s="30"/>
      <c r="O13" s="31">
        <f>M13+N13-1</f>
        <v>-1</v>
      </c>
      <c r="P13" s="32" t="str">
        <f>IF(AND(Q13-$C13&gt;0,Таблица1[[#This Row],[Продолжи- тельность1, дней]]&gt;0,Таблица1[[#This Row],[Продолжи- тельность2, дней]]&gt;0,Таблица1[[#This Row],[Продолжи- тельность3, дней]]&gt;0),Q13-$C13-$D13-(Таблица1[[#This Row],[Дата конца1]]-Таблица1[[#This Row],[Дата начала1]])-$H13-(Таблица1[[#This Row],[Дата конца2]]-Таблица1[[#This Row],[Дата начала2]])-L13-(Таблица1[[#This Row],[Дата конца3]]-Таблица1[[#This Row],[Дата начала3]])-2,"")</f>
        <v/>
      </c>
      <c r="Q13" s="29"/>
      <c r="R13" s="30"/>
      <c r="S13" s="33">
        <f>Q13+R13-1</f>
        <v>-1</v>
      </c>
      <c r="T13" s="34"/>
      <c r="U13" s="35">
        <f t="shared" si="1"/>
        <v>0</v>
      </c>
      <c r="V13" s="36">
        <f t="shared" si="2"/>
        <v>0</v>
      </c>
    </row>
    <row r="14" spans="1:22" x14ac:dyDescent="0.25">
      <c r="A14" s="2"/>
      <c r="B14" s="2"/>
      <c r="C14" s="3"/>
      <c r="E14" s="4"/>
      <c r="F14" s="5"/>
      <c r="G14" s="4"/>
      <c r="H14" s="5"/>
      <c r="I14" s="4"/>
      <c r="J14" s="5"/>
      <c r="K14" s="6"/>
      <c r="L14" s="5"/>
      <c r="M14" s="4"/>
      <c r="N14" s="5"/>
      <c r="O14" s="4"/>
      <c r="P14" s="5"/>
      <c r="Q14" s="4"/>
      <c r="R14" s="5"/>
      <c r="S14" s="4"/>
      <c r="T14" s="7"/>
      <c r="U14" s="8"/>
      <c r="V14" s="8"/>
    </row>
  </sheetData>
  <mergeCells count="5">
    <mergeCell ref="D3:G3"/>
    <mergeCell ref="H3:K3"/>
    <mergeCell ref="L3:O3"/>
    <mergeCell ref="P3:S3"/>
    <mergeCell ref="T3:V3"/>
  </mergeCells>
  <conditionalFormatting sqref="E5:E13 I5:I13 M5:M13 Q5:Q13">
    <cfRule type="cellIs" dxfId="24" priority="1" operator="lessThan">
      <formula>$C$1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9266-115D-49A4-97BF-7BE1F6F40498}">
  <dimension ref="A1:A16"/>
  <sheetViews>
    <sheetView workbookViewId="0">
      <selection activeCell="A17" sqref="A17"/>
    </sheetView>
  </sheetViews>
  <sheetFormatPr defaultRowHeight="15" x14ac:dyDescent="0.25"/>
  <cols>
    <col min="1" max="1" width="10.7109375" customWidth="1"/>
  </cols>
  <sheetData>
    <row r="1" spans="1:1" ht="26.25" x14ac:dyDescent="0.25">
      <c r="A1" s="9" t="s">
        <v>36</v>
      </c>
    </row>
    <row r="2" spans="1:1" x14ac:dyDescent="0.25">
      <c r="A2" s="9"/>
    </row>
    <row r="3" spans="1:1" x14ac:dyDescent="0.25">
      <c r="A3" s="1">
        <v>44562</v>
      </c>
    </row>
    <row r="4" spans="1:1" x14ac:dyDescent="0.25">
      <c r="A4" s="1">
        <v>44563</v>
      </c>
    </row>
    <row r="5" spans="1:1" x14ac:dyDescent="0.25">
      <c r="A5" s="1">
        <v>44564</v>
      </c>
    </row>
    <row r="6" spans="1:1" x14ac:dyDescent="0.25">
      <c r="A6" s="1">
        <v>44565</v>
      </c>
    </row>
    <row r="7" spans="1:1" x14ac:dyDescent="0.25">
      <c r="A7" s="1">
        <v>44566</v>
      </c>
    </row>
    <row r="8" spans="1:1" x14ac:dyDescent="0.25">
      <c r="A8" s="1">
        <v>44567</v>
      </c>
    </row>
    <row r="9" spans="1:1" x14ac:dyDescent="0.25">
      <c r="A9" s="1">
        <v>44568</v>
      </c>
    </row>
    <row r="10" spans="1:1" x14ac:dyDescent="0.25">
      <c r="A10" s="1">
        <v>44569</v>
      </c>
    </row>
    <row r="11" spans="1:1" x14ac:dyDescent="0.25">
      <c r="A11" s="1">
        <v>44615</v>
      </c>
    </row>
    <row r="12" spans="1:1" x14ac:dyDescent="0.25">
      <c r="A12" s="1">
        <v>44628</v>
      </c>
    </row>
    <row r="13" spans="1:1" x14ac:dyDescent="0.25">
      <c r="A13" s="1">
        <v>44682</v>
      </c>
    </row>
    <row r="14" spans="1:1" x14ac:dyDescent="0.25">
      <c r="A14" s="1">
        <v>44690</v>
      </c>
    </row>
    <row r="15" spans="1:1" x14ac:dyDescent="0.25">
      <c r="A15" s="1">
        <v>44724</v>
      </c>
    </row>
    <row r="16" spans="1:1" x14ac:dyDescent="0.25">
      <c r="A16" s="1"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Сабина</dc:creator>
  <cp:lastModifiedBy>Студент</cp:lastModifiedBy>
  <dcterms:created xsi:type="dcterms:W3CDTF">2022-10-06T11:07:32Z</dcterms:created>
  <dcterms:modified xsi:type="dcterms:W3CDTF">2022-10-07T08:09:01Z</dcterms:modified>
</cp:coreProperties>
</file>