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5FFB68D-93B6-4B92-A5C3-31ADA8BC172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/>
  <c r="K5" i="1" s="1"/>
  <c r="I6" i="1"/>
  <c r="K6" i="1" s="1"/>
  <c r="H4" i="1"/>
  <c r="I4" i="1" s="1"/>
  <c r="K4" i="1" s="1"/>
  <c r="H5" i="1"/>
  <c r="H6" i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" i="1"/>
  <c r="C4" i="1"/>
  <c r="C42" i="1" l="1"/>
  <c r="I3" i="1"/>
  <c r="K3" i="1" s="1"/>
  <c r="L3" i="1" s="1"/>
  <c r="C5" i="1"/>
  <c r="C6" i="1" s="1"/>
  <c r="C7" i="1" s="1"/>
  <c r="C8" i="1" s="1"/>
  <c r="E4" i="1"/>
  <c r="L4" i="1" s="1"/>
  <c r="E5" i="1" l="1"/>
  <c r="L5" i="1" s="1"/>
  <c r="E7" i="1"/>
  <c r="L7" i="1" s="1"/>
  <c r="E6" i="1"/>
  <c r="L6" i="1" s="1"/>
  <c r="C9" i="1"/>
  <c r="E8" i="1"/>
  <c r="L8" i="1" s="1"/>
  <c r="C10" i="1" l="1"/>
  <c r="E9" i="1"/>
  <c r="L9" i="1" s="1"/>
  <c r="C11" i="1" l="1"/>
  <c r="E10" i="1"/>
  <c r="L10" i="1" s="1"/>
  <c r="C12" i="1" l="1"/>
  <c r="E11" i="1"/>
  <c r="L11" i="1" s="1"/>
  <c r="C13" i="1" l="1"/>
  <c r="E12" i="1"/>
  <c r="I12" i="1" s="1"/>
  <c r="K12" i="1" s="1"/>
  <c r="L12" i="1" s="1"/>
  <c r="C14" i="1" l="1"/>
  <c r="E13" i="1"/>
  <c r="I13" i="1" s="1"/>
  <c r="K13" i="1" s="1"/>
  <c r="L13" i="1" s="1"/>
  <c r="C15" i="1" l="1"/>
  <c r="E14" i="1"/>
  <c r="I14" i="1" s="1"/>
  <c r="K14" i="1" s="1"/>
  <c r="L14" i="1" s="1"/>
  <c r="C16" i="1" l="1"/>
  <c r="E15" i="1"/>
  <c r="I15" i="1" s="1"/>
  <c r="K15" i="1" s="1"/>
  <c r="L15" i="1" s="1"/>
  <c r="C17" i="1" l="1"/>
  <c r="E16" i="1"/>
  <c r="I16" i="1" s="1"/>
  <c r="K16" i="1" s="1"/>
  <c r="L16" i="1" s="1"/>
  <c r="C18" i="1" l="1"/>
  <c r="E17" i="1"/>
  <c r="I17" i="1" s="1"/>
  <c r="K17" i="1" s="1"/>
  <c r="L17" i="1" s="1"/>
  <c r="C19" i="1" l="1"/>
  <c r="E18" i="1"/>
  <c r="I18" i="1" s="1"/>
  <c r="K18" i="1" s="1"/>
  <c r="L18" i="1" s="1"/>
  <c r="C20" i="1" l="1"/>
  <c r="E19" i="1"/>
  <c r="I19" i="1" s="1"/>
  <c r="K19" i="1" s="1"/>
  <c r="L19" i="1" s="1"/>
  <c r="C21" i="1" l="1"/>
  <c r="E20" i="1"/>
  <c r="K21" i="1" l="1"/>
  <c r="I20" i="1"/>
  <c r="K20" i="1" s="1"/>
  <c r="L20" i="1" s="1"/>
  <c r="C22" i="1"/>
  <c r="E21" i="1"/>
  <c r="I22" i="1" l="1"/>
  <c r="K22" i="1" s="1"/>
  <c r="L21" i="1"/>
  <c r="C23" i="1"/>
  <c r="E22" i="1"/>
  <c r="I23" i="1" l="1"/>
  <c r="K23" i="1" s="1"/>
  <c r="L22" i="1"/>
  <c r="C24" i="1"/>
  <c r="E23" i="1"/>
  <c r="C25" i="1" l="1"/>
  <c r="E24" i="1"/>
  <c r="I24" i="1"/>
  <c r="K24" i="1" s="1"/>
  <c r="L23" i="1"/>
  <c r="I25" i="1" l="1"/>
  <c r="K25" i="1" s="1"/>
  <c r="L24" i="1"/>
  <c r="C26" i="1"/>
  <c r="E25" i="1"/>
  <c r="I26" i="1" l="1"/>
  <c r="K26" i="1" s="1"/>
  <c r="L25" i="1"/>
  <c r="C27" i="1"/>
  <c r="E26" i="1"/>
  <c r="I27" i="1" l="1"/>
  <c r="K27" i="1" s="1"/>
  <c r="L26" i="1"/>
  <c r="C28" i="1"/>
  <c r="E27" i="1"/>
  <c r="I28" i="1" l="1"/>
  <c r="K28" i="1" s="1"/>
  <c r="L27" i="1"/>
  <c r="C29" i="1"/>
  <c r="E28" i="1"/>
  <c r="I29" i="1" l="1"/>
  <c r="K29" i="1" s="1"/>
  <c r="L28" i="1"/>
  <c r="C30" i="1"/>
  <c r="E29" i="1"/>
  <c r="I30" i="1" l="1"/>
  <c r="K30" i="1" s="1"/>
  <c r="L29" i="1"/>
  <c r="C31" i="1"/>
  <c r="E30" i="1"/>
  <c r="I31" i="1" l="1"/>
  <c r="K31" i="1" s="1"/>
  <c r="L30" i="1"/>
  <c r="C32" i="1"/>
  <c r="E31" i="1"/>
  <c r="I32" i="1" l="1"/>
  <c r="K32" i="1" s="1"/>
  <c r="L31" i="1"/>
  <c r="C33" i="1"/>
  <c r="E32" i="1"/>
  <c r="I33" i="1" l="1"/>
  <c r="K33" i="1" s="1"/>
  <c r="L32" i="1"/>
  <c r="C34" i="1"/>
  <c r="E33" i="1"/>
  <c r="I34" i="1" l="1"/>
  <c r="K34" i="1" s="1"/>
  <c r="L33" i="1"/>
  <c r="C35" i="1"/>
  <c r="E34" i="1"/>
  <c r="I35" i="1" l="1"/>
  <c r="K35" i="1" s="1"/>
  <c r="L34" i="1"/>
  <c r="C36" i="1"/>
  <c r="E35" i="1"/>
  <c r="I36" i="1" l="1"/>
  <c r="K36" i="1" s="1"/>
  <c r="L35" i="1"/>
  <c r="C37" i="1"/>
  <c r="E36" i="1"/>
  <c r="C38" i="1" l="1"/>
  <c r="E37" i="1"/>
  <c r="I37" i="1"/>
  <c r="K37" i="1" s="1"/>
  <c r="L36" i="1"/>
  <c r="I38" i="1" l="1"/>
  <c r="K38" i="1" s="1"/>
  <c r="L37" i="1"/>
  <c r="E38" i="1"/>
  <c r="L38" i="1" s="1"/>
  <c r="C41" i="1"/>
  <c r="C40" i="1" l="1"/>
  <c r="C43" i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<sst xmlns="http://schemas.openxmlformats.org/spreadsheetml/2006/main" count="52" uniqueCount="52">
  <si>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</si>
  <si>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</si>
  <si>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Площадь, кв.м</t>
  </si>
  <si>
    <t>Сумма, руб</t>
  </si>
  <si>
    <t>Тариф, руб/кв.м</t>
  </si>
  <si>
    <t>Срок оплаты</t>
  </si>
  <si>
    <t>Дата оплаты</t>
  </si>
  <si>
    <t>Просрочка, дней</t>
  </si>
  <si>
    <t>??????????????</t>
  </si>
  <si>
    <t>Амнова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</si>
  <si>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</si>
  <si>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</si>
  <si>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</si>
  <si>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</si>
  <si>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</si>
  <si>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</si>
  <si>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</si>
  <si>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</si>
  <si>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</si>
  <si>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</si>
  <si>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</si>
  <si>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</si>
  <si>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</si>
  <si>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</si>
  <si>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</si>
  <si>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</si>
  <si>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</si>
  <si>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</si>
  <si>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</si>
  <si>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</si>
  <si>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</si>
  <si>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</si>
  <si>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</si>
  <si>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</si>
  <si>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</si>
  <si>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</si>
  <si>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</si>
  <si>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</si>
  <si>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</si>
  <si>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</si>
  <si>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</si>
  <si>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</si>
  <si>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</si>
  <si>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</si>
  <si>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</si>
  <si>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</si>
  <si>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Штраф, руб</t>
  </si>
  <si>
    <t>Максимальная сумма к оплате, руб</t>
  </si>
  <si>
    <t>Общая сумма графы “Итого” , руб</t>
  </si>
  <si>
    <t>Средняя площадь, кв.м</t>
  </si>
  <si>
    <t>Максимальный срок просрочки, дней</t>
  </si>
  <si>
    <t>Итого,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</si>
</sst>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\ _₽_-;\-* #,##0\ _₽_-;_-* &quot;-&quot;\ _₽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P13" sqref="P13"/>
    </sheetView>
  </sheetViews>
  <sheetFormatPr defaultRowHeight="15" x14ac:dyDescent="0.25"/>
  <cols>
    <col min="1" max="1" width="9.140625" style="2"/>
    <col min="2" max="2" width="12" style="2" bestFit="1" customWidth="1"/>
    <col min="3" max="3" width="9.42578125" style="2" bestFit="1" customWidth="1"/>
    <col min="4" max="5" width="9.140625" style="2"/>
    <col min="6" max="7" width="10.140625" style="2" bestFit="1" customWidth="1"/>
    <col min="8" max="16384" width="9.140625" style="2"/>
  </cols>
  <sheetData>
    <row r="1" spans="1:12" ht="15.75" x14ac:dyDescent="0.25">
      <c r="A1" s="1">
        <v>23</v>
      </c>
      <c r="B1" s="1"/>
    </row>
    <row r="2" spans="1:12" ht="15.75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F2" s="1" t="s">
        <v>5</v>
      </c>
      <c r="G2" s="1" t="s">
        <v>6</v>
      </c>
      <c r="H2" s="1" t="s">
        <v>7</v>
      </c>
      <c r="I2" s="3" t="s">
        <v>45</v>
      </c>
      <c r="J2" s="3" t="s">
        <v>8</v>
      </c>
      <c r="K2" s="1" t="s">
        <v>46</v>
      </c>
      <c r="L2" s="1" t="s">
        <v>51</v>
      </c>
    </row>
    <row r="3" spans="1:12" ht="15.75" x14ac:dyDescent="0.25">
      <c r="A3" s="1">
        <v>1</v>
      </c>
      <c r="B3" s="1" t="s">
        <v>9</v>
      </c>
      <c r="C3" s="2">
        <v>70</v>
      </c>
      <c r="D3" s="2">
        <f>1.1*$A$1</f>
        <v>25.3</v>
      </c>
      <c r="E3" s="2">
        <f>C3*D3</f>
        <v>1771</v>
      </c>
      <c r="F3" s="4">
        <v>44813</v>
      </c>
      <c r="G3" s="4">
        <v>44805</v>
      </c>
      <c r="H3" s="2">
        <f>IF(G3&lt;F3,0,(G3-F3))</f>
        <v>0</v>
      </c>
      <c r="I3" s="2">
        <f>IF(H3=0,0,(E3*0.08/300))</f>
        <v>0</v>
      </c>
      <c r="J3" s="2">
        <v>10</v>
      </c>
      <c r="K3" s="2">
        <f>H3*I3</f>
        <v>0</v>
      </c>
      <c r="L3" s="2">
        <f>E3+K3</f>
        <v>1771</v>
      </c>
    </row>
    <row r="4" spans="1:12" ht="15.75" x14ac:dyDescent="0.25">
      <c r="A4" s="1">
        <v>2</v>
      </c>
      <c r="B4" s="1" t="s">
        <v>10</v>
      </c>
      <c r="C4" s="2">
        <f>C3-0.5</f>
        <v>69.5</v>
      </c>
      <c r="D4" s="2">
        <f t="shared" ref="D4:D38" si="0">1.1*$A$1</f>
        <v>25.3</v>
      </c>
      <c r="E4" s="2">
        <f>C4*D4</f>
        <v>1758.3500000000001</v>
      </c>
      <c r="F4" s="4">
        <v>44813</v>
      </c>
      <c r="G4" s="4">
        <v>44806</v>
      </c>
      <c r="H4" s="2">
        <f t="shared" ref="H4:H38" si="1">IF(G4&lt;F4,0,(G4-F4))</f>
        <v>0</v>
      </c>
      <c r="I4" s="2">
        <f t="shared" ref="I4:I19" si="2">IF(H4=0,0,(E4*0.08/300))</f>
        <v>0</v>
      </c>
      <c r="J4" s="2">
        <v>10</v>
      </c>
      <c r="K4" s="2">
        <f t="shared" ref="K4:K38" si="3">H4*I4</f>
        <v>0</v>
      </c>
      <c r="L4" s="2">
        <f t="shared" ref="L4:L38" si="4">E4+K4</f>
        <v>1758.3500000000001</v>
      </c>
    </row>
    <row r="5" spans="1:12" ht="15.75" x14ac:dyDescent="0.25">
      <c r="A5" s="1">
        <v>3</v>
      </c>
      <c r="B5" s="1" t="s">
        <v>11</v>
      </c>
      <c r="C5" s="2">
        <f t="shared" ref="C5:C38" si="5">C4-0.5</f>
        <v>69</v>
      </c>
      <c r="D5" s="2">
        <f t="shared" si="0"/>
        <v>25.3</v>
      </c>
      <c r="E5" s="2">
        <f>C5*D5</f>
        <v>1745.7</v>
      </c>
      <c r="F5" s="4">
        <v>44813</v>
      </c>
      <c r="G5" s="4">
        <v>44807</v>
      </c>
      <c r="H5" s="2">
        <f t="shared" si="1"/>
        <v>0</v>
      </c>
      <c r="I5" s="2">
        <f t="shared" si="2"/>
        <v>0</v>
      </c>
      <c r="J5" s="2">
        <v>10</v>
      </c>
      <c r="K5" s="2">
        <f t="shared" si="3"/>
        <v>0</v>
      </c>
      <c r="L5" s="2">
        <f t="shared" si="4"/>
        <v>1745.7</v>
      </c>
    </row>
    <row r="6" spans="1:12" ht="15.75" x14ac:dyDescent="0.25">
      <c r="A6" s="1">
        <v>4</v>
      </c>
      <c r="B6" s="1" t="s">
        <v>12</v>
      </c>
      <c r="C6" s="2">
        <f t="shared" si="5"/>
        <v>68.5</v>
      </c>
      <c r="D6" s="2">
        <f t="shared" si="0"/>
        <v>25.3</v>
      </c>
      <c r="E6" s="2">
        <f>C6*D6</f>
        <v>1733.05</v>
      </c>
      <c r="F6" s="4">
        <v>44813</v>
      </c>
      <c r="G6" s="4">
        <v>44808</v>
      </c>
      <c r="H6" s="2">
        <f t="shared" si="1"/>
        <v>0</v>
      </c>
      <c r="I6" s="2">
        <f t="shared" si="2"/>
        <v>0</v>
      </c>
      <c r="J6" s="2">
        <v>10</v>
      </c>
      <c r="K6" s="2">
        <f t="shared" si="3"/>
        <v>0</v>
      </c>
      <c r="L6" s="2">
        <f t="shared" si="4"/>
        <v>1733.05</v>
      </c>
    </row>
    <row r="7" spans="1:12" ht="15.75" x14ac:dyDescent="0.25">
      <c r="A7" s="1">
        <v>5</v>
      </c>
      <c r="B7" s="1" t="s">
        <v>13</v>
      </c>
      <c r="C7" s="2">
        <f t="shared" si="5"/>
        <v>68</v>
      </c>
      <c r="D7" s="2">
        <f t="shared" si="0"/>
        <v>25.3</v>
      </c>
      <c r="E7" s="2">
        <f>C7*D7</f>
        <v>1720.4</v>
      </c>
      <c r="F7" s="4">
        <v>44813</v>
      </c>
      <c r="G7" s="4">
        <v>44809</v>
      </c>
      <c r="H7" s="2">
        <f t="shared" si="1"/>
        <v>0</v>
      </c>
      <c r="I7" s="2">
        <f t="shared" si="2"/>
        <v>0</v>
      </c>
      <c r="J7" s="2">
        <v>10</v>
      </c>
      <c r="K7" s="2">
        <f t="shared" si="3"/>
        <v>0</v>
      </c>
      <c r="L7" s="2">
        <f t="shared" si="4"/>
        <v>1720.4</v>
      </c>
    </row>
    <row r="8" spans="1:12" ht="15.75" x14ac:dyDescent="0.25">
      <c r="A8" s="1">
        <v>6</v>
      </c>
      <c r="B8" s="1" t="s">
        <v>14</v>
      </c>
      <c r="C8" s="2">
        <f t="shared" si="5"/>
        <v>67.5</v>
      </c>
      <c r="D8" s="2">
        <f t="shared" si="0"/>
        <v>25.3</v>
      </c>
      <c r="E8" s="2">
        <f>C8*D8</f>
        <v>1707.75</v>
      </c>
      <c r="F8" s="4">
        <v>44813</v>
      </c>
      <c r="G8" s="4">
        <v>44810</v>
      </c>
      <c r="H8" s="2">
        <f t="shared" si="1"/>
        <v>0</v>
      </c>
      <c r="I8" s="2">
        <f t="shared" si="2"/>
        <v>0</v>
      </c>
      <c r="J8" s="2">
        <v>10</v>
      </c>
      <c r="K8" s="2">
        <f t="shared" si="3"/>
        <v>0</v>
      </c>
      <c r="L8" s="2">
        <f t="shared" si="4"/>
        <v>1707.75</v>
      </c>
    </row>
    <row r="9" spans="1:12" ht="15.75" x14ac:dyDescent="0.25">
      <c r="A9" s="1">
        <v>7</v>
      </c>
      <c r="B9" s="1" t="s">
        <v>15</v>
      </c>
      <c r="C9" s="2">
        <f t="shared" si="5"/>
        <v>67</v>
      </c>
      <c r="D9" s="2">
        <f t="shared" si="0"/>
        <v>25.3</v>
      </c>
      <c r="E9" s="2">
        <f>C9*D9</f>
        <v>1695.1000000000001</v>
      </c>
      <c r="F9" s="4">
        <v>44813</v>
      </c>
      <c r="G9" s="4">
        <v>44811</v>
      </c>
      <c r="H9" s="2">
        <f t="shared" si="1"/>
        <v>0</v>
      </c>
      <c r="I9" s="2">
        <f t="shared" si="2"/>
        <v>0</v>
      </c>
      <c r="J9" s="2">
        <v>10</v>
      </c>
      <c r="K9" s="2">
        <f t="shared" si="3"/>
        <v>0</v>
      </c>
      <c r="L9" s="2">
        <f t="shared" si="4"/>
        <v>1695.1000000000001</v>
      </c>
    </row>
    <row r="10" spans="1:12" ht="15.75" x14ac:dyDescent="0.25">
      <c r="A10" s="1">
        <v>8</v>
      </c>
      <c r="B10" s="1" t="s">
        <v>16</v>
      </c>
      <c r="C10" s="2">
        <f t="shared" si="5"/>
        <v>66.5</v>
      </c>
      <c r="D10" s="2">
        <f t="shared" si="0"/>
        <v>25.3</v>
      </c>
      <c r="E10" s="2">
        <f>C10*D10</f>
        <v>1682.45</v>
      </c>
      <c r="F10" s="4">
        <v>44813</v>
      </c>
      <c r="G10" s="4">
        <v>44812</v>
      </c>
      <c r="H10" s="2">
        <f t="shared" si="1"/>
        <v>0</v>
      </c>
      <c r="I10" s="2">
        <f t="shared" si="2"/>
        <v>0</v>
      </c>
      <c r="J10" s="2">
        <v>10</v>
      </c>
      <c r="K10" s="2">
        <f t="shared" si="3"/>
        <v>0</v>
      </c>
      <c r="L10" s="2">
        <f t="shared" si="4"/>
        <v>1682.45</v>
      </c>
    </row>
    <row r="11" spans="1:12" ht="15.75" x14ac:dyDescent="0.25">
      <c r="A11" s="1">
        <v>9</v>
      </c>
      <c r="B11" s="1" t="s">
        <v>17</v>
      </c>
      <c r="C11" s="2">
        <f t="shared" si="5"/>
        <v>66</v>
      </c>
      <c r="D11" s="2">
        <f t="shared" si="0"/>
        <v>25.3</v>
      </c>
      <c r="E11" s="2">
        <f>C11*D11</f>
        <v>1669.8</v>
      </c>
      <c r="F11" s="4">
        <v>44813</v>
      </c>
      <c r="G11" s="4">
        <v>44813</v>
      </c>
      <c r="H11" s="2">
        <f t="shared" si="1"/>
        <v>0</v>
      </c>
      <c r="I11" s="2">
        <f t="shared" si="2"/>
        <v>0</v>
      </c>
      <c r="J11" s="2">
        <v>10</v>
      </c>
      <c r="K11" s="2">
        <f t="shared" si="3"/>
        <v>0</v>
      </c>
      <c r="L11" s="2">
        <f t="shared" si="4"/>
        <v>1669.8</v>
      </c>
    </row>
    <row r="12" spans="1:12" ht="15.75" x14ac:dyDescent="0.25">
      <c r="A12" s="1">
        <v>10</v>
      </c>
      <c r="B12" s="1" t="s">
        <v>18</v>
      </c>
      <c r="C12" s="2">
        <f t="shared" si="5"/>
        <v>65.5</v>
      </c>
      <c r="D12" s="2">
        <f t="shared" si="0"/>
        <v>25.3</v>
      </c>
      <c r="E12" s="2">
        <f>C12*D12</f>
        <v>1657.15</v>
      </c>
      <c r="F12" s="4">
        <v>44813</v>
      </c>
      <c r="G12" s="4">
        <v>44814</v>
      </c>
      <c r="H12" s="2">
        <f t="shared" si="1"/>
        <v>1</v>
      </c>
      <c r="I12" s="2">
        <f t="shared" si="2"/>
        <v>0.44190666666666667</v>
      </c>
      <c r="J12" s="2">
        <v>10</v>
      </c>
      <c r="K12" s="2">
        <f t="shared" si="3"/>
        <v>0.44190666666666667</v>
      </c>
      <c r="L12" s="2">
        <f t="shared" si="4"/>
        <v>1657.5919066666668</v>
      </c>
    </row>
    <row r="13" spans="1:12" ht="15.75" x14ac:dyDescent="0.25">
      <c r="A13" s="1">
        <v>11</v>
      </c>
      <c r="B13" s="1" t="s">
        <v>19</v>
      </c>
      <c r="C13" s="2">
        <f t="shared" si="5"/>
        <v>65</v>
      </c>
      <c r="D13" s="2">
        <f t="shared" si="0"/>
        <v>25.3</v>
      </c>
      <c r="E13" s="2">
        <f>C13*D13</f>
        <v>1644.5</v>
      </c>
      <c r="F13" s="4">
        <v>44813</v>
      </c>
      <c r="G13" s="4">
        <v>44815</v>
      </c>
      <c r="H13" s="2">
        <f t="shared" si="1"/>
        <v>2</v>
      </c>
      <c r="I13" s="2">
        <f t="shared" si="2"/>
        <v>0.43853333333333333</v>
      </c>
      <c r="J13" s="2">
        <v>10</v>
      </c>
      <c r="K13" s="2">
        <f t="shared" si="3"/>
        <v>0.87706666666666666</v>
      </c>
      <c r="L13" s="2">
        <f t="shared" si="4"/>
        <v>1645.3770666666667</v>
      </c>
    </row>
    <row r="14" spans="1:12" ht="15.75" x14ac:dyDescent="0.25">
      <c r="A14" s="1">
        <v>12</v>
      </c>
      <c r="B14" s="1" t="s">
        <v>20</v>
      </c>
      <c r="C14" s="2">
        <f t="shared" si="5"/>
        <v>64.5</v>
      </c>
      <c r="D14" s="2">
        <f t="shared" si="0"/>
        <v>25.3</v>
      </c>
      <c r="E14" s="2">
        <f>C14*D14</f>
        <v>1631.8500000000001</v>
      </c>
      <c r="F14" s="4">
        <v>44813</v>
      </c>
      <c r="G14" s="4">
        <v>44816</v>
      </c>
      <c r="H14" s="2">
        <f t="shared" si="1"/>
        <v>3</v>
      </c>
      <c r="I14" s="2">
        <f t="shared" si="2"/>
        <v>0.43515999999999999</v>
      </c>
      <c r="J14" s="2">
        <v>10</v>
      </c>
      <c r="K14" s="2">
        <f t="shared" si="3"/>
        <v>1.30548</v>
      </c>
      <c r="L14" s="2">
        <f t="shared" si="4"/>
        <v>1633.1554800000001</v>
      </c>
    </row>
    <row r="15" spans="1:12" ht="15.75" x14ac:dyDescent="0.25">
      <c r="A15" s="1">
        <v>13</v>
      </c>
      <c r="B15" s="1" t="s">
        <v>21</v>
      </c>
      <c r="C15" s="2">
        <f t="shared" si="5"/>
        <v>64</v>
      </c>
      <c r="D15" s="2">
        <f t="shared" si="0"/>
        <v>25.3</v>
      </c>
      <c r="E15" s="2">
        <f>C15*D15</f>
        <v>1619.2</v>
      </c>
      <c r="F15" s="4">
        <v>44813</v>
      </c>
      <c r="G15" s="4">
        <v>44817</v>
      </c>
      <c r="H15" s="2">
        <f t="shared" si="1"/>
        <v>4</v>
      </c>
      <c r="I15" s="2">
        <f t="shared" si="2"/>
        <v>0.43178666666666665</v>
      </c>
      <c r="J15" s="2">
        <v>10</v>
      </c>
      <c r="K15" s="2">
        <f t="shared" si="3"/>
        <v>1.7271466666666666</v>
      </c>
      <c r="L15" s="2">
        <f t="shared" si="4"/>
        <v>1620.9271466666667</v>
      </c>
    </row>
    <row r="16" spans="1:12" ht="15.75" x14ac:dyDescent="0.25">
      <c r="A16" s="1">
        <v>14</v>
      </c>
      <c r="B16" s="1" t="s">
        <v>22</v>
      </c>
      <c r="C16" s="2">
        <f t="shared" si="5"/>
        <v>63.5</v>
      </c>
      <c r="D16" s="2">
        <f t="shared" si="0"/>
        <v>25.3</v>
      </c>
      <c r="E16" s="2">
        <f>C16*D16</f>
        <v>1606.55</v>
      </c>
      <c r="F16" s="4">
        <v>44813</v>
      </c>
      <c r="G16" s="4">
        <v>44818</v>
      </c>
      <c r="H16" s="2">
        <f t="shared" si="1"/>
        <v>5</v>
      </c>
      <c r="I16" s="2">
        <f t="shared" si="2"/>
        <v>0.42841333333333331</v>
      </c>
      <c r="J16" s="2">
        <v>10</v>
      </c>
      <c r="K16" s="2">
        <f t="shared" si="3"/>
        <v>2.1420666666666666</v>
      </c>
      <c r="L16" s="2">
        <f t="shared" si="4"/>
        <v>1608.6920666666667</v>
      </c>
    </row>
    <row r="17" spans="1:12" ht="15.75" x14ac:dyDescent="0.25">
      <c r="A17" s="1">
        <v>15</v>
      </c>
      <c r="B17" s="1" t="s">
        <v>23</v>
      </c>
      <c r="C17" s="2">
        <f t="shared" si="5"/>
        <v>63</v>
      </c>
      <c r="D17" s="2">
        <f t="shared" si="0"/>
        <v>25.3</v>
      </c>
      <c r="E17" s="2">
        <f>C17*D17</f>
        <v>1593.9</v>
      </c>
      <c r="F17" s="4">
        <v>44813</v>
      </c>
      <c r="G17" s="4">
        <v>44819</v>
      </c>
      <c r="H17" s="2">
        <f t="shared" si="1"/>
        <v>6</v>
      </c>
      <c r="I17" s="2">
        <f t="shared" si="2"/>
        <v>0.42504000000000003</v>
      </c>
      <c r="J17" s="2">
        <v>10</v>
      </c>
      <c r="K17" s="2">
        <f t="shared" si="3"/>
        <v>2.5502400000000001</v>
      </c>
      <c r="L17" s="2">
        <f t="shared" si="4"/>
        <v>1596.4502400000001</v>
      </c>
    </row>
    <row r="18" spans="1:12" ht="15.75" x14ac:dyDescent="0.25">
      <c r="A18" s="1">
        <v>16</v>
      </c>
      <c r="B18" s="1" t="s">
        <v>24</v>
      </c>
      <c r="C18" s="2">
        <f t="shared" si="5"/>
        <v>62.5</v>
      </c>
      <c r="D18" s="2">
        <f t="shared" si="0"/>
        <v>25.3</v>
      </c>
      <c r="E18" s="2">
        <f>C18*D18</f>
        <v>1581.25</v>
      </c>
      <c r="F18" s="4">
        <v>44813</v>
      </c>
      <c r="G18" s="4">
        <v>44820</v>
      </c>
      <c r="H18" s="2">
        <f t="shared" si="1"/>
        <v>7</v>
      </c>
      <c r="I18" s="2">
        <f t="shared" si="2"/>
        <v>0.42166666666666669</v>
      </c>
      <c r="J18" s="2">
        <v>10</v>
      </c>
      <c r="K18" s="2">
        <f t="shared" si="3"/>
        <v>2.9516666666666667</v>
      </c>
      <c r="L18" s="2">
        <f t="shared" si="4"/>
        <v>1584.2016666666666</v>
      </c>
    </row>
    <row r="19" spans="1:12" ht="15.75" x14ac:dyDescent="0.25">
      <c r="A19" s="1">
        <v>17</v>
      </c>
      <c r="B19" s="1" t="s">
        <v>25</v>
      </c>
      <c r="C19" s="2">
        <f t="shared" si="5"/>
        <v>62</v>
      </c>
      <c r="D19" s="2">
        <f t="shared" si="0"/>
        <v>25.3</v>
      </c>
      <c r="E19" s="2">
        <f>C19*D19</f>
        <v>1568.6000000000001</v>
      </c>
      <c r="F19" s="4">
        <v>44813</v>
      </c>
      <c r="G19" s="4">
        <v>44821</v>
      </c>
      <c r="H19" s="2">
        <f t="shared" si="1"/>
        <v>8</v>
      </c>
      <c r="I19" s="2">
        <f t="shared" si="2"/>
        <v>0.41829333333333341</v>
      </c>
      <c r="J19" s="2">
        <v>10</v>
      </c>
      <c r="K19" s="2">
        <f t="shared" si="3"/>
        <v>3.3463466666666672</v>
      </c>
      <c r="L19" s="2">
        <f t="shared" si="4"/>
        <v>1571.9463466666668</v>
      </c>
    </row>
    <row r="20" spans="1:12" ht="15.75" x14ac:dyDescent="0.25">
      <c r="A20" s="1">
        <v>18</v>
      </c>
      <c r="B20" s="1" t="s">
        <v>26</v>
      </c>
      <c r="C20" s="2">
        <f t="shared" si="5"/>
        <v>61.5</v>
      </c>
      <c r="D20" s="2">
        <f t="shared" si="0"/>
        <v>25.3</v>
      </c>
      <c r="E20" s="2">
        <f>C20*D20</f>
        <v>1555.95</v>
      </c>
      <c r="F20" s="4">
        <v>44813</v>
      </c>
      <c r="G20" s="4">
        <v>44822</v>
      </c>
      <c r="H20" s="2">
        <f t="shared" si="1"/>
        <v>9</v>
      </c>
      <c r="I20" s="2">
        <f>IF(H20=0,0,(E20*0.08/300))</f>
        <v>0.41492000000000007</v>
      </c>
      <c r="J20" s="2">
        <v>10</v>
      </c>
      <c r="K20" s="2">
        <f t="shared" si="3"/>
        <v>3.7342800000000005</v>
      </c>
      <c r="L20" s="2">
        <f t="shared" si="4"/>
        <v>1559.6842799999999</v>
      </c>
    </row>
    <row r="21" spans="1:12" ht="15.75" x14ac:dyDescent="0.25">
      <c r="A21" s="1">
        <v>19</v>
      </c>
      <c r="B21" s="1" t="s">
        <v>27</v>
      </c>
      <c r="C21" s="2">
        <f t="shared" si="5"/>
        <v>61</v>
      </c>
      <c r="D21" s="2">
        <f t="shared" si="0"/>
        <v>25.3</v>
      </c>
      <c r="E21" s="2">
        <f>C21*D21</f>
        <v>1543.3</v>
      </c>
      <c r="F21" s="4">
        <v>44813</v>
      </c>
      <c r="G21" s="4">
        <v>44823</v>
      </c>
      <c r="H21" s="2">
        <f t="shared" si="1"/>
        <v>10</v>
      </c>
      <c r="I21" s="2">
        <f>IF(H21=0,0,(E20*0.075/300))</f>
        <v>0.38898749999999999</v>
      </c>
      <c r="J21" s="2">
        <v>10</v>
      </c>
      <c r="K21" s="2">
        <f t="shared" si="3"/>
        <v>3.889875</v>
      </c>
      <c r="L21" s="2">
        <f t="shared" si="4"/>
        <v>1547.189875</v>
      </c>
    </row>
    <row r="22" spans="1:12" ht="15.75" x14ac:dyDescent="0.25">
      <c r="A22" s="1">
        <v>20</v>
      </c>
      <c r="B22" s="1" t="s">
        <v>28</v>
      </c>
      <c r="C22" s="2">
        <f t="shared" si="5"/>
        <v>60.5</v>
      </c>
      <c r="D22" s="2">
        <f t="shared" si="0"/>
        <v>25.3</v>
      </c>
      <c r="E22" s="2">
        <f>C22*D22</f>
        <v>1530.65</v>
      </c>
      <c r="F22" s="4">
        <v>44813</v>
      </c>
      <c r="G22" s="4">
        <v>44824</v>
      </c>
      <c r="H22" s="2">
        <f t="shared" si="1"/>
        <v>11</v>
      </c>
      <c r="I22" s="2">
        <f t="shared" ref="I22:I38" si="6">IF(H22=0,0,(E21*0.075/300))</f>
        <v>0.38582499999999997</v>
      </c>
      <c r="J22" s="2">
        <v>10</v>
      </c>
      <c r="K22" s="2">
        <f t="shared" si="3"/>
        <v>4.2440749999999996</v>
      </c>
      <c r="L22" s="2">
        <f t="shared" si="4"/>
        <v>1534.8940750000002</v>
      </c>
    </row>
    <row r="23" spans="1:12" ht="15.75" x14ac:dyDescent="0.25">
      <c r="A23" s="1">
        <v>21</v>
      </c>
      <c r="B23" s="1" t="s">
        <v>29</v>
      </c>
      <c r="C23" s="2">
        <f t="shared" si="5"/>
        <v>60</v>
      </c>
      <c r="D23" s="2">
        <f t="shared" si="0"/>
        <v>25.3</v>
      </c>
      <c r="E23" s="2">
        <f>C23*D23</f>
        <v>1518</v>
      </c>
      <c r="F23" s="4">
        <v>44813</v>
      </c>
      <c r="G23" s="4">
        <v>44825</v>
      </c>
      <c r="H23" s="2">
        <f t="shared" si="1"/>
        <v>12</v>
      </c>
      <c r="I23" s="2">
        <f t="shared" si="6"/>
        <v>0.38266250000000002</v>
      </c>
      <c r="J23" s="2">
        <v>10</v>
      </c>
      <c r="K23" s="2">
        <f t="shared" si="3"/>
        <v>4.5919500000000006</v>
      </c>
      <c r="L23" s="2">
        <f t="shared" si="4"/>
        <v>1522.59195</v>
      </c>
    </row>
    <row r="24" spans="1:12" ht="15.75" x14ac:dyDescent="0.25">
      <c r="A24" s="1">
        <v>22</v>
      </c>
      <c r="B24" s="1" t="s">
        <v>30</v>
      </c>
      <c r="C24" s="2">
        <f t="shared" si="5"/>
        <v>59.5</v>
      </c>
      <c r="D24" s="2">
        <f t="shared" si="0"/>
        <v>25.3</v>
      </c>
      <c r="E24" s="2">
        <f>C24*D24</f>
        <v>1505.3500000000001</v>
      </c>
      <c r="F24" s="4">
        <v>44813</v>
      </c>
      <c r="G24" s="4">
        <v>44826</v>
      </c>
      <c r="H24" s="2">
        <f t="shared" si="1"/>
        <v>13</v>
      </c>
      <c r="I24" s="2">
        <f t="shared" si="6"/>
        <v>0.3795</v>
      </c>
      <c r="J24" s="2">
        <v>10</v>
      </c>
      <c r="K24" s="2">
        <f t="shared" si="3"/>
        <v>4.9335000000000004</v>
      </c>
      <c r="L24" s="2">
        <f t="shared" si="4"/>
        <v>1510.2835000000002</v>
      </c>
    </row>
    <row r="25" spans="1:12" ht="15.75" x14ac:dyDescent="0.25">
      <c r="A25" s="1">
        <v>23</v>
      </c>
      <c r="B25" s="1" t="s">
        <v>31</v>
      </c>
      <c r="C25" s="2">
        <f t="shared" si="5"/>
        <v>59</v>
      </c>
      <c r="D25" s="2">
        <f t="shared" si="0"/>
        <v>25.3</v>
      </c>
      <c r="E25" s="2">
        <f>C25*D25</f>
        <v>1492.7</v>
      </c>
      <c r="F25" s="4">
        <v>44813</v>
      </c>
      <c r="G25" s="4">
        <v>44827</v>
      </c>
      <c r="H25" s="2">
        <f t="shared" si="1"/>
        <v>14</v>
      </c>
      <c r="I25" s="2">
        <f t="shared" si="6"/>
        <v>0.37633749999999999</v>
      </c>
      <c r="J25" s="2">
        <v>10</v>
      </c>
      <c r="K25" s="2">
        <f t="shared" si="3"/>
        <v>5.2687249999999999</v>
      </c>
      <c r="L25" s="2">
        <f t="shared" si="4"/>
        <v>1497.9687249999999</v>
      </c>
    </row>
    <row r="26" spans="1:12" ht="15.75" x14ac:dyDescent="0.25">
      <c r="A26" s="1">
        <v>24</v>
      </c>
      <c r="B26" s="1" t="s">
        <v>32</v>
      </c>
      <c r="C26" s="2">
        <f t="shared" si="5"/>
        <v>58.5</v>
      </c>
      <c r="D26" s="2">
        <f t="shared" si="0"/>
        <v>25.3</v>
      </c>
      <c r="E26" s="2">
        <f>C26*D26</f>
        <v>1480.05</v>
      </c>
      <c r="F26" s="4">
        <v>44813</v>
      </c>
      <c r="G26" s="4">
        <v>44828</v>
      </c>
      <c r="H26" s="2">
        <f t="shared" si="1"/>
        <v>15</v>
      </c>
      <c r="I26" s="2">
        <f t="shared" si="6"/>
        <v>0.37317499999999998</v>
      </c>
      <c r="J26" s="2">
        <v>10</v>
      </c>
      <c r="K26" s="2">
        <f t="shared" si="3"/>
        <v>5.5976249999999999</v>
      </c>
      <c r="L26" s="2">
        <f t="shared" si="4"/>
        <v>1485.6476250000001</v>
      </c>
    </row>
    <row r="27" spans="1:12" ht="15.75" x14ac:dyDescent="0.25">
      <c r="A27" s="1">
        <v>25</v>
      </c>
      <c r="B27" s="1" t="s">
        <v>33</v>
      </c>
      <c r="C27" s="2">
        <f t="shared" si="5"/>
        <v>58</v>
      </c>
      <c r="D27" s="2">
        <f t="shared" si="0"/>
        <v>25.3</v>
      </c>
      <c r="E27" s="2">
        <f>C27*D27</f>
        <v>1467.4</v>
      </c>
      <c r="F27" s="4">
        <v>44813</v>
      </c>
      <c r="G27" s="4">
        <v>44829</v>
      </c>
      <c r="H27" s="2">
        <f t="shared" si="1"/>
        <v>16</v>
      </c>
      <c r="I27" s="2">
        <f t="shared" si="6"/>
        <v>0.37001249999999997</v>
      </c>
      <c r="J27" s="2">
        <v>10</v>
      </c>
      <c r="K27" s="2">
        <f t="shared" si="3"/>
        <v>5.9201999999999995</v>
      </c>
      <c r="L27" s="2">
        <f t="shared" si="4"/>
        <v>1473.3202000000001</v>
      </c>
    </row>
    <row r="28" spans="1:12" ht="15.75" x14ac:dyDescent="0.25">
      <c r="A28" s="1">
        <v>26</v>
      </c>
      <c r="B28" s="1" t="s">
        <v>34</v>
      </c>
      <c r="C28" s="2">
        <f t="shared" si="5"/>
        <v>57.5</v>
      </c>
      <c r="D28" s="2">
        <f t="shared" si="0"/>
        <v>25.3</v>
      </c>
      <c r="E28" s="2">
        <f>C28*D28</f>
        <v>1454.75</v>
      </c>
      <c r="F28" s="4">
        <v>44813</v>
      </c>
      <c r="G28" s="4">
        <v>44830</v>
      </c>
      <c r="H28" s="2">
        <f t="shared" si="1"/>
        <v>17</v>
      </c>
      <c r="I28" s="2">
        <f t="shared" si="6"/>
        <v>0.36685000000000001</v>
      </c>
      <c r="J28" s="2">
        <v>10</v>
      </c>
      <c r="K28" s="2">
        <f t="shared" si="3"/>
        <v>6.2364500000000005</v>
      </c>
      <c r="L28" s="2">
        <f t="shared" si="4"/>
        <v>1460.9864500000001</v>
      </c>
    </row>
    <row r="29" spans="1:12" ht="15.75" x14ac:dyDescent="0.25">
      <c r="A29" s="1">
        <v>27</v>
      </c>
      <c r="B29" s="1" t="s">
        <v>35</v>
      </c>
      <c r="C29" s="2">
        <f t="shared" si="5"/>
        <v>57</v>
      </c>
      <c r="D29" s="2">
        <f t="shared" si="0"/>
        <v>25.3</v>
      </c>
      <c r="E29" s="2">
        <f>C29*D29</f>
        <v>1442.1000000000001</v>
      </c>
      <c r="F29" s="4">
        <v>44813</v>
      </c>
      <c r="G29" s="4">
        <v>44831</v>
      </c>
      <c r="H29" s="2">
        <f t="shared" si="1"/>
        <v>18</v>
      </c>
      <c r="I29" s="2">
        <f t="shared" si="6"/>
        <v>0.3636875</v>
      </c>
      <c r="J29" s="2">
        <v>10</v>
      </c>
      <c r="K29" s="2">
        <f t="shared" si="3"/>
        <v>6.5463750000000003</v>
      </c>
      <c r="L29" s="2">
        <f t="shared" si="4"/>
        <v>1448.646375</v>
      </c>
    </row>
    <row r="30" spans="1:12" ht="15.75" x14ac:dyDescent="0.25">
      <c r="A30" s="1">
        <v>28</v>
      </c>
      <c r="B30" s="1" t="s">
        <v>36</v>
      </c>
      <c r="C30" s="2">
        <f t="shared" si="5"/>
        <v>56.5</v>
      </c>
      <c r="D30" s="2">
        <f t="shared" si="0"/>
        <v>25.3</v>
      </c>
      <c r="E30" s="2">
        <f>C30*D30</f>
        <v>1429.45</v>
      </c>
      <c r="F30" s="4">
        <v>44813</v>
      </c>
      <c r="G30" s="4">
        <v>44832</v>
      </c>
      <c r="H30" s="2">
        <f t="shared" si="1"/>
        <v>19</v>
      </c>
      <c r="I30" s="2">
        <f t="shared" si="6"/>
        <v>0.36052500000000004</v>
      </c>
      <c r="J30" s="2">
        <v>10</v>
      </c>
      <c r="K30" s="2">
        <f t="shared" si="3"/>
        <v>6.8499750000000006</v>
      </c>
      <c r="L30" s="2">
        <f t="shared" si="4"/>
        <v>1436.2999750000001</v>
      </c>
    </row>
    <row r="31" spans="1:12" ht="15.75" x14ac:dyDescent="0.25">
      <c r="A31" s="1">
        <v>29</v>
      </c>
      <c r="B31" s="1" t="s">
        <v>37</v>
      </c>
      <c r="C31" s="2">
        <f t="shared" si="5"/>
        <v>56</v>
      </c>
      <c r="D31" s="2">
        <f t="shared" si="0"/>
        <v>25.3</v>
      </c>
      <c r="E31" s="2">
        <f>C31*D31</f>
        <v>1416.8</v>
      </c>
      <c r="F31" s="4">
        <v>44813</v>
      </c>
      <c r="G31" s="4">
        <v>44833</v>
      </c>
      <c r="H31" s="2">
        <f t="shared" si="1"/>
        <v>20</v>
      </c>
      <c r="I31" s="2">
        <f t="shared" si="6"/>
        <v>0.35736249999999997</v>
      </c>
      <c r="J31" s="2">
        <v>10</v>
      </c>
      <c r="K31" s="2">
        <f t="shared" si="3"/>
        <v>7.1472499999999997</v>
      </c>
      <c r="L31" s="2">
        <f t="shared" si="4"/>
        <v>1423.9472499999999</v>
      </c>
    </row>
    <row r="32" spans="1:12" ht="15.75" x14ac:dyDescent="0.25">
      <c r="A32" s="1">
        <v>30</v>
      </c>
      <c r="B32" s="1" t="s">
        <v>38</v>
      </c>
      <c r="C32" s="2">
        <f t="shared" si="5"/>
        <v>55.5</v>
      </c>
      <c r="D32" s="2">
        <f t="shared" si="0"/>
        <v>25.3</v>
      </c>
      <c r="E32" s="2">
        <f>C32*D32</f>
        <v>1404.15</v>
      </c>
      <c r="F32" s="4">
        <v>44813</v>
      </c>
      <c r="G32" s="4">
        <v>44834</v>
      </c>
      <c r="H32" s="2">
        <f t="shared" si="1"/>
        <v>21</v>
      </c>
      <c r="I32" s="2">
        <f t="shared" si="6"/>
        <v>0.35419999999999996</v>
      </c>
      <c r="J32" s="2">
        <v>10</v>
      </c>
      <c r="K32" s="2">
        <f t="shared" si="3"/>
        <v>7.4381999999999993</v>
      </c>
      <c r="L32" s="2">
        <f t="shared" si="4"/>
        <v>1411.5882000000001</v>
      </c>
    </row>
    <row r="33" spans="1:12" ht="15.75" x14ac:dyDescent="0.25">
      <c r="A33" s="1">
        <v>31</v>
      </c>
      <c r="B33" s="1" t="s">
        <v>39</v>
      </c>
      <c r="C33" s="2">
        <f t="shared" si="5"/>
        <v>55</v>
      </c>
      <c r="D33" s="2">
        <f t="shared" si="0"/>
        <v>25.3</v>
      </c>
      <c r="E33" s="2">
        <f>C33*D33</f>
        <v>1391.5</v>
      </c>
      <c r="F33" s="4">
        <v>44813</v>
      </c>
      <c r="G33" s="4">
        <v>44835</v>
      </c>
      <c r="H33" s="2">
        <f t="shared" si="1"/>
        <v>22</v>
      </c>
      <c r="I33" s="2">
        <f t="shared" si="6"/>
        <v>0.3510375</v>
      </c>
      <c r="J33" s="2">
        <v>10</v>
      </c>
      <c r="K33" s="2">
        <f t="shared" si="3"/>
        <v>7.7228250000000003</v>
      </c>
      <c r="L33" s="2">
        <f t="shared" si="4"/>
        <v>1399.2228250000001</v>
      </c>
    </row>
    <row r="34" spans="1:12" ht="15.75" x14ac:dyDescent="0.25">
      <c r="A34" s="1">
        <v>32</v>
      </c>
      <c r="B34" s="1" t="s">
        <v>40</v>
      </c>
      <c r="C34" s="2">
        <f t="shared" si="5"/>
        <v>54.5</v>
      </c>
      <c r="D34" s="2">
        <f t="shared" si="0"/>
        <v>25.3</v>
      </c>
      <c r="E34" s="2">
        <f>C34*D34</f>
        <v>1378.8500000000001</v>
      </c>
      <c r="F34" s="4">
        <v>44813</v>
      </c>
      <c r="G34" s="4">
        <v>44836</v>
      </c>
      <c r="H34" s="2">
        <f t="shared" si="1"/>
        <v>23</v>
      </c>
      <c r="I34" s="2">
        <f t="shared" si="6"/>
        <v>0.34787499999999999</v>
      </c>
      <c r="J34" s="2">
        <v>10</v>
      </c>
      <c r="K34" s="2">
        <f t="shared" si="3"/>
        <v>8.001125</v>
      </c>
      <c r="L34" s="2">
        <f t="shared" si="4"/>
        <v>1386.8511250000001</v>
      </c>
    </row>
    <row r="35" spans="1:12" ht="15.75" x14ac:dyDescent="0.25">
      <c r="A35" s="1">
        <v>33</v>
      </c>
      <c r="B35" s="1" t="s">
        <v>41</v>
      </c>
      <c r="C35" s="2">
        <f t="shared" si="5"/>
        <v>54</v>
      </c>
      <c r="D35" s="2">
        <f>1.1*$A$1/2</f>
        <v>12.65</v>
      </c>
      <c r="E35" s="2">
        <f>C35*D35</f>
        <v>683.1</v>
      </c>
      <c r="F35" s="4">
        <v>44813</v>
      </c>
      <c r="G35" s="4">
        <v>44837</v>
      </c>
      <c r="H35" s="2">
        <f t="shared" si="1"/>
        <v>24</v>
      </c>
      <c r="I35" s="2">
        <f t="shared" si="6"/>
        <v>0.34471250000000003</v>
      </c>
      <c r="J35" s="2">
        <v>10</v>
      </c>
      <c r="K35" s="2">
        <f t="shared" si="3"/>
        <v>8.2731000000000012</v>
      </c>
      <c r="L35" s="2">
        <f t="shared" si="4"/>
        <v>691.37310000000002</v>
      </c>
    </row>
    <row r="36" spans="1:12" ht="15.75" x14ac:dyDescent="0.25">
      <c r="A36" s="1">
        <v>34</v>
      </c>
      <c r="B36" s="1" t="s">
        <v>42</v>
      </c>
      <c r="C36" s="2">
        <f t="shared" si="5"/>
        <v>53.5</v>
      </c>
      <c r="D36" s="2">
        <f t="shared" ref="D36:D38" si="7">1.1*$A$1/2</f>
        <v>12.65</v>
      </c>
      <c r="E36" s="2">
        <f>C36*D36</f>
        <v>676.77499999999998</v>
      </c>
      <c r="F36" s="4">
        <v>44813</v>
      </c>
      <c r="G36" s="4">
        <v>44838</v>
      </c>
      <c r="H36" s="2">
        <f t="shared" si="1"/>
        <v>25</v>
      </c>
      <c r="I36" s="2">
        <f t="shared" si="6"/>
        <v>0.17077500000000001</v>
      </c>
      <c r="J36" s="2">
        <v>10</v>
      </c>
      <c r="K36" s="2">
        <f t="shared" si="3"/>
        <v>4.2693750000000001</v>
      </c>
      <c r="L36" s="2">
        <f t="shared" si="4"/>
        <v>681.04437499999995</v>
      </c>
    </row>
    <row r="37" spans="1:12" ht="15.75" x14ac:dyDescent="0.25">
      <c r="A37" s="1">
        <v>35</v>
      </c>
      <c r="B37" s="1" t="s">
        <v>43</v>
      </c>
      <c r="C37" s="2">
        <f t="shared" si="5"/>
        <v>53</v>
      </c>
      <c r="D37" s="2">
        <f t="shared" si="7"/>
        <v>12.65</v>
      </c>
      <c r="E37" s="2">
        <f>C37*D37</f>
        <v>670.45</v>
      </c>
      <c r="F37" s="4">
        <v>44813</v>
      </c>
      <c r="G37" s="4">
        <v>44839</v>
      </c>
      <c r="H37" s="2">
        <f t="shared" si="1"/>
        <v>26</v>
      </c>
      <c r="I37" s="2">
        <f t="shared" si="6"/>
        <v>0.16919375</v>
      </c>
      <c r="J37" s="2">
        <v>10</v>
      </c>
      <c r="K37" s="2">
        <f t="shared" si="3"/>
        <v>4.3990375000000004</v>
      </c>
      <c r="L37" s="2">
        <f t="shared" si="4"/>
        <v>674.84903750000001</v>
      </c>
    </row>
    <row r="38" spans="1:12" ht="15.75" x14ac:dyDescent="0.25">
      <c r="A38" s="1">
        <v>36</v>
      </c>
      <c r="B38" s="1" t="s">
        <v>44</v>
      </c>
      <c r="C38" s="2">
        <f t="shared" si="5"/>
        <v>52.5</v>
      </c>
      <c r="D38" s="2">
        <f t="shared" si="7"/>
        <v>12.65</v>
      </c>
      <c r="E38" s="2">
        <f>C38*D38</f>
        <v>664.125</v>
      </c>
      <c r="F38" s="4">
        <v>44813</v>
      </c>
      <c r="G38" s="4">
        <v>44840</v>
      </c>
      <c r="H38" s="2">
        <f t="shared" si="1"/>
        <v>27</v>
      </c>
      <c r="I38" s="2">
        <f t="shared" si="6"/>
        <v>0.16761250000000003</v>
      </c>
      <c r="J38" s="2">
        <v>10</v>
      </c>
      <c r="K38" s="2">
        <f t="shared" si="3"/>
        <v>4.5255375000000004</v>
      </c>
      <c r="L38" s="2">
        <f t="shared" si="4"/>
        <v>668.65053750000004</v>
      </c>
    </row>
    <row r="40" spans="1:12" x14ac:dyDescent="0.25">
      <c r="B40" s="5" t="s">
        <v>48</v>
      </c>
      <c r="C40" s="6">
        <f>SUM(L3:L38)</f>
        <v>53216.981399999975</v>
      </c>
    </row>
    <row r="41" spans="1:12" x14ac:dyDescent="0.25">
      <c r="B41" s="2" t="s">
        <v>49</v>
      </c>
      <c r="C41" s="2">
        <f>AVERAGE(C3:C38)</f>
        <v>61.25</v>
      </c>
    </row>
    <row r="42" spans="1:12" x14ac:dyDescent="0.25">
      <c r="B42" s="2" t="s">
        <v>50</v>
      </c>
      <c r="C42" s="2">
        <f>MAX(H3:H38)</f>
        <v>27</v>
      </c>
    </row>
    <row r="43" spans="1:12" x14ac:dyDescent="0.25">
      <c r="B43" s="2" t="s">
        <v>47</v>
      </c>
      <c r="C43" s="2">
        <f>MAX(L3:L38)</f>
        <v>1771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2022-09-26T07:11:20Z</dcterms:modified>
</cp:coreProperties>
</file>