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7A51619E-0F45-4120-960A-863772034A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Sheet1!$D$22:$D$37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Sheet1!$B$22</definedName>
    <definedName name="solver_lhs10" localSheetId="0" hidden="1">Sheet1!$B$26</definedName>
    <definedName name="solver_lhs11" localSheetId="0" hidden="1">Sheet1!$D$22:$D$37</definedName>
    <definedName name="solver_lhs12" localSheetId="0" hidden="1">Sheet1!$D$22:$D$37</definedName>
    <definedName name="solver_lhs13" localSheetId="0" hidden="1">Sheet1!$B$25</definedName>
    <definedName name="solver_lhs14" localSheetId="0" hidden="1">Sheet1!$B$25</definedName>
    <definedName name="solver_lhs15" localSheetId="0" hidden="1">Sheet1!$B$25</definedName>
    <definedName name="solver_lhs16" localSheetId="0" hidden="1">Sheet1!$B$25</definedName>
    <definedName name="solver_lhs17" localSheetId="0" hidden="1">Sheet1!$B$25</definedName>
    <definedName name="solver_lhs18" localSheetId="0" hidden="1">Sheet1!$B$25</definedName>
    <definedName name="solver_lhs19" localSheetId="0" hidden="1">Sheet1!$B$25</definedName>
    <definedName name="solver_lhs2" localSheetId="0" hidden="1">Sheet1!$B$23</definedName>
    <definedName name="solver_lhs20" localSheetId="0" hidden="1">Sheet1!$B$25</definedName>
    <definedName name="solver_lhs21" localSheetId="0" hidden="1">Sheet1!$B$25</definedName>
    <definedName name="solver_lhs22" localSheetId="0" hidden="1">Sheet1!$B$25</definedName>
    <definedName name="solver_lhs23" localSheetId="0" hidden="1">Sheet1!$B$25</definedName>
    <definedName name="solver_lhs3" localSheetId="0" hidden="1">Sheet1!$B$22</definedName>
    <definedName name="solver_lhs4" localSheetId="0" hidden="1">Sheet1!$B$23</definedName>
    <definedName name="solver_lhs5" localSheetId="0" hidden="1">Sheet1!$B$24</definedName>
    <definedName name="solver_lhs6" localSheetId="0" hidden="1">Sheet1!$B$25</definedName>
    <definedName name="solver_lhs7" localSheetId="0" hidden="1">Sheet1!$B$25</definedName>
    <definedName name="solver_lhs8" localSheetId="0" hidden="1">Sheet1!$B$24</definedName>
    <definedName name="solver_lhs9" localSheetId="0" hidden="1">Sheet1!$B$26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4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Sheet1!$K$3</definedName>
    <definedName name="solver_rhs10" localSheetId="0" hidden="1">Sheet1!$K$10</definedName>
    <definedName name="solver_rhs11" localSheetId="0" hidden="1">"целое"</definedName>
    <definedName name="solver_rhs12" localSheetId="0" hidden="1">0</definedName>
    <definedName name="solver_rhs13" localSheetId="0" hidden="1">Sheet1!$K$14</definedName>
    <definedName name="solver_rhs14" localSheetId="0" hidden="1">Sheet1!$K$14</definedName>
    <definedName name="solver_rhs15" localSheetId="0" hidden="1">Sheet1!$K$14</definedName>
    <definedName name="solver_rhs16" localSheetId="0" hidden="1">Sheet1!$K$14</definedName>
    <definedName name="solver_rhs17" localSheetId="0" hidden="1">Sheet1!$K$14</definedName>
    <definedName name="solver_rhs18" localSheetId="0" hidden="1">Sheet1!$K$14</definedName>
    <definedName name="solver_rhs19" localSheetId="0" hidden="1">Sheet1!$K$14</definedName>
    <definedName name="solver_rhs2" localSheetId="0" hidden="1">Sheet1!$K$7</definedName>
    <definedName name="solver_rhs20" localSheetId="0" hidden="1">Sheet1!$K$14</definedName>
    <definedName name="solver_rhs21" localSheetId="0" hidden="1">Sheet1!$K$14</definedName>
    <definedName name="solver_rhs22" localSheetId="0" hidden="1">Sheet1!$K$14</definedName>
    <definedName name="solver_rhs23" localSheetId="0" hidden="1">Sheet1!$K$14</definedName>
    <definedName name="solver_rhs3" localSheetId="0" hidden="1">Sheet1!$K$2</definedName>
    <definedName name="solver_rhs4" localSheetId="0" hidden="1">Sheet1!$K$6</definedName>
    <definedName name="solver_rhs5" localSheetId="0" hidden="1">Sheet1!$K$18</definedName>
    <definedName name="solver_rhs6" localSheetId="0" hidden="1">Sheet1!$K$15</definedName>
    <definedName name="solver_rhs7" localSheetId="0" hidden="1">Sheet1!$K$14</definedName>
    <definedName name="solver_rhs8" localSheetId="0" hidden="1">Sheet1!$K$19</definedName>
    <definedName name="solver_rhs9" localSheetId="0" hidden="1">Sheet1!$K$11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F25" i="1"/>
  <c r="F24" i="1"/>
  <c r="B24" i="1"/>
  <c r="G5" i="1"/>
  <c r="B26" i="1"/>
  <c r="F26" i="1" s="1"/>
  <c r="B23" i="1"/>
  <c r="F23" i="1" s="1"/>
  <c r="B22" i="1"/>
  <c r="F22" i="1" s="1"/>
</calcChain>
</file>

<file path=xl/sharedStrings.xml><?xml version="1.0" encoding="utf-8"?>
<sst xmlns="http://schemas.openxmlformats.org/spreadsheetml/2006/main" count="99" uniqueCount="53">
  <si>
    <t>Занятия</t>
  </si>
  <si>
    <t>Учёба</t>
  </si>
  <si>
    <t>Спорт</t>
  </si>
  <si>
    <t>Пение</t>
  </si>
  <si>
    <t>Работа</t>
  </si>
  <si>
    <t>Отдых</t>
  </si>
  <si>
    <t>Время (В), час.</t>
  </si>
  <si>
    <t>Расход энергии (РЭ), ккал.</t>
  </si>
  <si>
    <t>Здоровье (Зд), hitpoints</t>
  </si>
  <si>
    <t>Настроение (На), fun</t>
  </si>
  <si>
    <t>Деньги (Д), руб.</t>
  </si>
  <si>
    <t>Интеллект (И), IQ</t>
  </si>
  <si>
    <t>План на расчётный период</t>
  </si>
  <si>
    <t>1,5</t>
  </si>
  <si>
    <t>Еда</t>
  </si>
  <si>
    <t>Цена (Це), руб.</t>
  </si>
  <si>
    <t>Привокзальная шаурма</t>
  </si>
  <si>
    <t>Манная каша</t>
  </si>
  <si>
    <t>Ризотто</t>
  </si>
  <si>
    <t>Жареная картошка</t>
  </si>
  <si>
    <t>Поке</t>
  </si>
  <si>
    <t>Общение</t>
  </si>
  <si>
    <t>Примитивное</t>
  </si>
  <si>
    <t>Развлекательное</t>
  </si>
  <si>
    <t>Интеллектуальное</t>
  </si>
  <si>
    <t>Стартовое здоровье (СЗ), hitpoints</t>
  </si>
  <si>
    <t>Минимальное здоровье (МиЗ), hitpoints</t>
  </si>
  <si>
    <t>Максимальное здоровье (МаЗ), hitpoints</t>
  </si>
  <si>
    <t>Стартовое настроение (СН), fun</t>
  </si>
  <si>
    <t>Минимальное настроение (МиНа), fun</t>
  </si>
  <si>
    <t>Максимальное настроение (МаНа), fun</t>
  </si>
  <si>
    <t>Стартовый бюджет (СБ), руб.</t>
  </si>
  <si>
    <t>Минимальный бюджет (МиБ), руб.</t>
  </si>
  <si>
    <t>Максимальный бюджет (МаБ), руб.</t>
  </si>
  <si>
    <t>Стартовый интеллект (СИ), IQ</t>
  </si>
  <si>
    <t>Минимальный интеллект (МиИ), IQ</t>
  </si>
  <si>
    <t>Максимальный интеллект (МаИ), IQ</t>
  </si>
  <si>
    <t>Количество дней для расчёта (КоД)</t>
  </si>
  <si>
    <t>Самый умный студент</t>
  </si>
  <si>
    <t>Самый здоровый среди самых счастливых</t>
  </si>
  <si>
    <t>Параметры к концу расчётного периода</t>
  </si>
  <si>
    <t>Здоровье</t>
  </si>
  <si>
    <t>Настроение</t>
  </si>
  <si>
    <t>Интеллект</t>
  </si>
  <si>
    <t>Бюджет</t>
  </si>
  <si>
    <t>Коммуникасьон (К), ОО</t>
  </si>
  <si>
    <t>Стартовый коммуникасьон (СК), ОО</t>
  </si>
  <si>
    <t>Минимальный коммуникасьон (МиК), ОО</t>
  </si>
  <si>
    <t>Максимальный коммуникасьон (МаК), ОО</t>
  </si>
  <si>
    <t>Обязательный расход энергии в день(основной обмен) (ОРЭД), ккал.</t>
  </si>
  <si>
    <t>Минимальный расход энергии в день(основной обмен) (МиРЭД), ккал.</t>
  </si>
  <si>
    <t>Питательная ценность (ПиЦе), ккал.</t>
  </si>
  <si>
    <t>Коммуникасьон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</si>
</sst>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0" fillId="3" borderId="1" xfId="0" applyFill="1" applyBorder="1" applyAlignment="1"/>
    <xf numFmtId="0" fontId="0" fillId="3" borderId="1" xfId="0" applyFill="1" applyBorder="1" applyAlignment="1">
      <alignment wrapText="1"/>
    </xf>
    <xf numFmtId="0" fontId="0" fillId="4" borderId="1" xfId="0" applyFill="1" applyBorder="1" applyAlignment="1"/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/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70" zoomScaleNormal="70" workbookViewId="0">
      <selection activeCell="B23" sqref="B23"/>
    </sheetView>
  </sheetViews>
  <sheetFormatPr defaultRowHeight="15" x14ac:dyDescent="0.25"/>
  <cols>
    <col min="1" max="1" width="26.140625" style="1" customWidth="1"/>
    <col min="2" max="2" width="22.28515625" style="1" customWidth="1"/>
    <col min="3" max="3" width="25.85546875" style="1" customWidth="1"/>
    <col min="4" max="4" width="20" style="1" customWidth="1"/>
    <col min="5" max="5" width="14.28515625" style="1" customWidth="1"/>
    <col min="6" max="6" width="22.28515625" style="1" customWidth="1"/>
    <col min="7" max="7" width="26" style="1" customWidth="1"/>
    <col min="8" max="8" width="27" style="1" customWidth="1"/>
    <col min="9" max="9" width="1.7109375" style="1" customWidth="1"/>
    <col min="10" max="10" width="44.85546875" style="1" customWidth="1"/>
    <col min="11" max="11" width="10.7109375" style="1" customWidth="1"/>
    <col min="12" max="16384" width="9.140625" style="1"/>
  </cols>
  <sheetData>
    <row r="1" spans="1:11" ht="30" customHeight="1" x14ac:dyDescent="0.25">
      <c r="A1" s="8" t="s">
        <v>0</v>
      </c>
      <c r="B1" s="8" t="s">
        <v>6</v>
      </c>
      <c r="C1" s="7" t="s">
        <v>7</v>
      </c>
      <c r="D1" s="7" t="s">
        <v>8</v>
      </c>
      <c r="E1" s="7" t="s">
        <v>9</v>
      </c>
      <c r="F1" s="8" t="s">
        <v>10</v>
      </c>
      <c r="G1" s="8" t="s">
        <v>11</v>
      </c>
      <c r="H1" s="8" t="s">
        <v>12</v>
      </c>
      <c r="J1" s="2" t="s">
        <v>25</v>
      </c>
      <c r="K1" s="3">
        <v>50</v>
      </c>
    </row>
    <row r="2" spans="1:11" x14ac:dyDescent="0.25">
      <c r="A2" s="3" t="s">
        <v>1</v>
      </c>
      <c r="B2" s="9" t="s">
        <v>13</v>
      </c>
      <c r="C2" s="3">
        <v>140</v>
      </c>
      <c r="D2" s="3">
        <v>-2</v>
      </c>
      <c r="E2" s="3">
        <v>-3</v>
      </c>
      <c r="F2" s="3">
        <v>0</v>
      </c>
      <c r="G2" s="9">
        <v>1.5</v>
      </c>
      <c r="H2" s="3">
        <v>0</v>
      </c>
      <c r="J2" s="3" t="s">
        <v>26</v>
      </c>
      <c r="K2" s="3">
        <v>0</v>
      </c>
    </row>
    <row r="3" spans="1:11" x14ac:dyDescent="0.25">
      <c r="A3" s="3" t="s">
        <v>2</v>
      </c>
      <c r="B3" s="3">
        <v>1</v>
      </c>
      <c r="C3" s="3">
        <v>400</v>
      </c>
      <c r="D3" s="3">
        <v>5</v>
      </c>
      <c r="E3" s="3">
        <v>3</v>
      </c>
      <c r="F3" s="3">
        <v>-100</v>
      </c>
      <c r="G3" s="9">
        <v>0</v>
      </c>
      <c r="H3" s="3">
        <v>0</v>
      </c>
      <c r="J3" s="3" t="s">
        <v>27</v>
      </c>
      <c r="K3" s="3">
        <v>100</v>
      </c>
    </row>
    <row r="4" spans="1:11" x14ac:dyDescent="0.25">
      <c r="A4" s="3" t="s">
        <v>3</v>
      </c>
      <c r="B4" s="3">
        <v>1</v>
      </c>
      <c r="C4" s="3">
        <v>150</v>
      </c>
      <c r="D4" s="3">
        <v>0</v>
      </c>
      <c r="E4" s="3">
        <v>6</v>
      </c>
      <c r="F4" s="3">
        <v>0</v>
      </c>
      <c r="G4" s="9">
        <v>0</v>
      </c>
      <c r="H4" s="3">
        <v>0</v>
      </c>
      <c r="J4" s="3"/>
      <c r="K4" s="3"/>
    </row>
    <row r="5" spans="1:11" x14ac:dyDescent="0.25">
      <c r="A5" s="3" t="s">
        <v>4</v>
      </c>
      <c r="B5" s="3">
        <v>1</v>
      </c>
      <c r="C5" s="3">
        <v>500</v>
      </c>
      <c r="D5" s="3">
        <v>2</v>
      </c>
      <c r="E5" s="3">
        <v>-4</v>
      </c>
      <c r="F5" s="3">
        <v>200</v>
      </c>
      <c r="G5" s="10">
        <f>(-1)*0.5</f>
        <v>-0.5</v>
      </c>
      <c r="H5" s="3">
        <v>0</v>
      </c>
      <c r="J5" s="3" t="s">
        <v>28</v>
      </c>
      <c r="K5" s="3">
        <v>50</v>
      </c>
    </row>
    <row r="6" spans="1:11" x14ac:dyDescent="0.25">
      <c r="A6" s="3" t="s">
        <v>5</v>
      </c>
      <c r="B6" s="3">
        <v>1</v>
      </c>
      <c r="C6" s="3">
        <v>0</v>
      </c>
      <c r="D6" s="3">
        <v>4</v>
      </c>
      <c r="E6" s="3">
        <v>8</v>
      </c>
      <c r="F6" s="3">
        <v>0</v>
      </c>
      <c r="G6" s="3">
        <v>0</v>
      </c>
      <c r="H6" s="3">
        <v>0</v>
      </c>
      <c r="J6" s="3" t="s">
        <v>29</v>
      </c>
      <c r="K6" s="3">
        <v>0</v>
      </c>
    </row>
    <row r="7" spans="1:11" x14ac:dyDescent="0.25">
      <c r="J7" s="3" t="s">
        <v>30</v>
      </c>
      <c r="K7" s="3">
        <v>100</v>
      </c>
    </row>
    <row r="8" spans="1:11" ht="28.5" customHeight="1" x14ac:dyDescent="0.25">
      <c r="A8" s="4" t="s">
        <v>14</v>
      </c>
      <c r="B8" s="4" t="s">
        <v>15</v>
      </c>
      <c r="C8" s="7" t="s">
        <v>51</v>
      </c>
      <c r="D8" s="7" t="s">
        <v>8</v>
      </c>
      <c r="E8" s="7" t="s">
        <v>9</v>
      </c>
      <c r="J8" s="3"/>
      <c r="K8" s="3"/>
    </row>
    <row r="9" spans="1:11" x14ac:dyDescent="0.25">
      <c r="A9" s="3" t="s">
        <v>16</v>
      </c>
      <c r="B9" s="3">
        <v>150</v>
      </c>
      <c r="C9" s="3">
        <v>158</v>
      </c>
      <c r="D9" s="3">
        <v>-3</v>
      </c>
      <c r="E9" s="3">
        <v>10</v>
      </c>
      <c r="F9" s="18">
        <v>0</v>
      </c>
      <c r="G9" s="18"/>
      <c r="H9" s="18"/>
      <c r="J9" s="3" t="s">
        <v>46</v>
      </c>
      <c r="K9" s="3">
        <v>50</v>
      </c>
    </row>
    <row r="10" spans="1:11" x14ac:dyDescent="0.25">
      <c r="A10" s="3" t="s">
        <v>17</v>
      </c>
      <c r="B10" s="3">
        <v>30</v>
      </c>
      <c r="C10" s="3">
        <v>360</v>
      </c>
      <c r="D10" s="3">
        <v>10</v>
      </c>
      <c r="E10" s="3">
        <v>-2</v>
      </c>
      <c r="F10" s="19">
        <v>0</v>
      </c>
      <c r="G10" s="19"/>
      <c r="H10" s="19"/>
      <c r="J10" s="3" t="s">
        <v>47</v>
      </c>
      <c r="K10" s="3">
        <v>0</v>
      </c>
    </row>
    <row r="11" spans="1:11" x14ac:dyDescent="0.25">
      <c r="A11" s="3" t="s">
        <v>18</v>
      </c>
      <c r="B11" s="3">
        <v>350</v>
      </c>
      <c r="C11" s="3">
        <v>130</v>
      </c>
      <c r="D11" s="3">
        <v>5</v>
      </c>
      <c r="E11" s="3">
        <v>7</v>
      </c>
      <c r="F11" s="19">
        <v>0</v>
      </c>
      <c r="G11" s="19"/>
      <c r="H11" s="19"/>
      <c r="J11" s="3" t="s">
        <v>48</v>
      </c>
      <c r="K11" s="3">
        <v>100</v>
      </c>
    </row>
    <row r="12" spans="1:11" x14ac:dyDescent="0.25">
      <c r="A12" s="3" t="s">
        <v>19</v>
      </c>
      <c r="B12" s="3">
        <v>100</v>
      </c>
      <c r="C12" s="3">
        <v>185</v>
      </c>
      <c r="D12" s="3">
        <v>-1</v>
      </c>
      <c r="E12" s="3">
        <v>4</v>
      </c>
      <c r="F12" s="19">
        <v>0</v>
      </c>
      <c r="G12" s="19"/>
      <c r="H12" s="19"/>
      <c r="J12" s="3"/>
      <c r="K12" s="3"/>
    </row>
    <row r="13" spans="1:11" x14ac:dyDescent="0.25">
      <c r="A13" s="3" t="s">
        <v>20</v>
      </c>
      <c r="B13" s="3">
        <v>700</v>
      </c>
      <c r="C13" s="3">
        <v>146</v>
      </c>
      <c r="D13" s="3">
        <v>7</v>
      </c>
      <c r="E13" s="3">
        <v>7</v>
      </c>
      <c r="F13" s="19">
        <v>0</v>
      </c>
      <c r="G13" s="19"/>
      <c r="H13" s="19"/>
      <c r="J13" s="3" t="s">
        <v>31</v>
      </c>
      <c r="K13" s="3">
        <v>5000</v>
      </c>
    </row>
    <row r="14" spans="1:11" x14ac:dyDescent="0.25">
      <c r="J14" s="3" t="s">
        <v>32</v>
      </c>
      <c r="K14" s="3">
        <v>-100</v>
      </c>
    </row>
    <row r="15" spans="1:11" ht="29.25" customHeight="1" x14ac:dyDescent="0.25">
      <c r="A15" s="5" t="s">
        <v>21</v>
      </c>
      <c r="B15" s="5" t="s">
        <v>6</v>
      </c>
      <c r="C15" s="6" t="s">
        <v>7</v>
      </c>
      <c r="D15" s="6" t="s">
        <v>9</v>
      </c>
      <c r="E15" s="6" t="s">
        <v>11</v>
      </c>
      <c r="F15" s="17" t="s">
        <v>45</v>
      </c>
      <c r="J15" s="3" t="s">
        <v>33</v>
      </c>
      <c r="K15" s="3">
        <v>1000000</v>
      </c>
    </row>
    <row r="16" spans="1:11" x14ac:dyDescent="0.25">
      <c r="A16" s="3" t="s">
        <v>24</v>
      </c>
      <c r="B16" s="3">
        <v>1</v>
      </c>
      <c r="C16" s="3">
        <v>210</v>
      </c>
      <c r="D16" s="3">
        <v>0</v>
      </c>
      <c r="E16" s="3">
        <v>1</v>
      </c>
      <c r="F16" s="3">
        <v>2</v>
      </c>
      <c r="G16" s="19"/>
      <c r="H16" s="19"/>
      <c r="J16" s="3"/>
      <c r="K16" s="3"/>
    </row>
    <row r="17" spans="1:11" x14ac:dyDescent="0.25">
      <c r="A17" s="3" t="s">
        <v>23</v>
      </c>
      <c r="B17" s="3">
        <v>1</v>
      </c>
      <c r="C17" s="3">
        <v>73</v>
      </c>
      <c r="D17" s="3">
        <v>6</v>
      </c>
      <c r="E17" s="3">
        <v>0</v>
      </c>
      <c r="F17" s="3">
        <v>3</v>
      </c>
      <c r="G17" s="19"/>
      <c r="H17" s="19"/>
      <c r="J17" s="3" t="s">
        <v>34</v>
      </c>
      <c r="K17" s="3">
        <v>100</v>
      </c>
    </row>
    <row r="18" spans="1:11" x14ac:dyDescent="0.25">
      <c r="A18" s="3" t="s">
        <v>22</v>
      </c>
      <c r="B18" s="3">
        <v>1</v>
      </c>
      <c r="C18" s="3">
        <v>31</v>
      </c>
      <c r="D18" s="3">
        <v>3</v>
      </c>
      <c r="E18" s="3">
        <v>-2</v>
      </c>
      <c r="F18" s="3">
        <v>1</v>
      </c>
      <c r="G18" s="19"/>
      <c r="H18" s="19"/>
      <c r="J18" s="3" t="s">
        <v>35</v>
      </c>
      <c r="K18" s="3">
        <v>80</v>
      </c>
    </row>
    <row r="19" spans="1:11" x14ac:dyDescent="0.25">
      <c r="J19" s="3" t="s">
        <v>36</v>
      </c>
      <c r="K19" s="3">
        <v>140</v>
      </c>
    </row>
    <row r="20" spans="1:11" x14ac:dyDescent="0.25">
      <c r="A20" s="20" t="s">
        <v>38</v>
      </c>
      <c r="B20" s="20"/>
      <c r="C20" s="20"/>
      <c r="D20" s="20"/>
      <c r="E20" s="21" t="s">
        <v>39</v>
      </c>
      <c r="F20" s="21"/>
      <c r="G20" s="21"/>
      <c r="H20" s="21"/>
      <c r="J20" s="3"/>
      <c r="K20" s="3"/>
    </row>
    <row r="21" spans="1:11" ht="29.25" customHeight="1" x14ac:dyDescent="0.25">
      <c r="A21" s="11"/>
      <c r="B21" s="12" t="s">
        <v>40</v>
      </c>
      <c r="C21" s="11"/>
      <c r="D21" s="12" t="s">
        <v>12</v>
      </c>
      <c r="E21" s="13"/>
      <c r="F21" s="14" t="s">
        <v>40</v>
      </c>
      <c r="G21" s="13"/>
      <c r="H21" s="14" t="s">
        <v>12</v>
      </c>
      <c r="J21" s="15" t="s">
        <v>49</v>
      </c>
      <c r="K21" s="3">
        <v>1500</v>
      </c>
    </row>
    <row r="22" spans="1:11" ht="30.6" customHeight="1" x14ac:dyDescent="0.25">
      <c r="A22" s="11" t="s">
        <v>41</v>
      </c>
      <c r="B22" s="11">
        <f>K1+(D23*D9 + D24*D10 + D25*D11 + D26*D12 + D27*D13 + D29*D2 + D30*D3 + D32*D5 + D33*D6)</f>
        <v>10050</v>
      </c>
      <c r="C22" s="11" t="s">
        <v>14</v>
      </c>
      <c r="D22" s="11">
        <v>4000</v>
      </c>
      <c r="E22" s="16" t="s">
        <v>41</v>
      </c>
      <c r="F22" s="16">
        <f>B22*1.5</f>
        <v>15075</v>
      </c>
      <c r="G22" s="13" t="s">
        <v>14</v>
      </c>
      <c r="H22" s="13">
        <v>5000</v>
      </c>
      <c r="J22" s="15" t="s">
        <v>50</v>
      </c>
      <c r="K22" s="3">
        <v>500</v>
      </c>
    </row>
    <row r="23" spans="1:11" x14ac:dyDescent="0.25">
      <c r="A23" s="11" t="s">
        <v>42</v>
      </c>
      <c r="B23" s="11">
        <f>K5+(D23*E9 + D24*E10 + D25*E11 + D26*E12 + D27*E13 + D29*E2 + D30*E3 + D31*E4 + D32*E5 + D33*E6 + D35*D16 + D36*D17 + D37*D18)</f>
        <v>10050</v>
      </c>
      <c r="C23" s="11" t="s">
        <v>16</v>
      </c>
      <c r="D23" s="11">
        <v>0</v>
      </c>
      <c r="E23" s="16" t="s">
        <v>42</v>
      </c>
      <c r="F23" s="16">
        <f>B23</f>
        <v>10050</v>
      </c>
      <c r="G23" s="13" t="s">
        <v>16</v>
      </c>
      <c r="H23" s="16">
        <v>0</v>
      </c>
      <c r="J23" s="3"/>
      <c r="K23" s="3"/>
    </row>
    <row r="24" spans="1:11" x14ac:dyDescent="0.25">
      <c r="A24" s="11" t="s">
        <v>43</v>
      </c>
      <c r="B24" s="11">
        <f>K17+(D29*G2+D32*G5+D35*E16+D37*E18)</f>
        <v>100</v>
      </c>
      <c r="C24" s="11" t="s">
        <v>17</v>
      </c>
      <c r="D24" s="11">
        <v>1000</v>
      </c>
      <c r="E24" s="16" t="s">
        <v>43</v>
      </c>
      <c r="F24" s="16">
        <f>B24/2</f>
        <v>50</v>
      </c>
      <c r="G24" s="13" t="s">
        <v>17</v>
      </c>
      <c r="H24" s="16">
        <v>500</v>
      </c>
      <c r="J24" s="3" t="s">
        <v>37</v>
      </c>
      <c r="K24" s="3">
        <v>30</v>
      </c>
    </row>
    <row r="25" spans="1:11" x14ac:dyDescent="0.25">
      <c r="A25" s="11" t="s">
        <v>44</v>
      </c>
      <c r="B25" s="11">
        <f>SUM(D22:D37)</f>
        <v>8000</v>
      </c>
      <c r="C25" s="11" t="s">
        <v>18</v>
      </c>
      <c r="D25" s="11">
        <v>0</v>
      </c>
      <c r="E25" s="16" t="s">
        <v>44</v>
      </c>
      <c r="F25" s="16">
        <f>SUM(H22:H37)</f>
        <v>12000</v>
      </c>
      <c r="G25" s="13" t="s">
        <v>18</v>
      </c>
      <c r="H25" s="16">
        <v>0</v>
      </c>
    </row>
    <row r="26" spans="1:11" x14ac:dyDescent="0.25">
      <c r="A26" s="11" t="s">
        <v>52</v>
      </c>
      <c r="B26" s="11">
        <f>K9+(D35*F16 + D36*F17 + D37*F18)</f>
        <v>6050</v>
      </c>
      <c r="C26" s="11" t="s">
        <v>19</v>
      </c>
      <c r="D26" s="11">
        <v>0</v>
      </c>
      <c r="E26" s="16" t="s">
        <v>52</v>
      </c>
      <c r="F26" s="16">
        <f>B26</f>
        <v>6050</v>
      </c>
      <c r="G26" s="13" t="s">
        <v>19</v>
      </c>
      <c r="H26" s="16">
        <v>0</v>
      </c>
    </row>
    <row r="27" spans="1:11" x14ac:dyDescent="0.25">
      <c r="A27" s="11"/>
      <c r="B27" s="11"/>
      <c r="C27" s="11" t="s">
        <v>20</v>
      </c>
      <c r="D27" s="11">
        <v>0</v>
      </c>
      <c r="E27" s="13"/>
      <c r="F27" s="13"/>
      <c r="G27" s="13" t="s">
        <v>20</v>
      </c>
      <c r="H27" s="16">
        <v>0</v>
      </c>
    </row>
    <row r="28" spans="1:11" x14ac:dyDescent="0.25">
      <c r="A28" s="11"/>
      <c r="B28" s="11"/>
      <c r="C28" s="11" t="s">
        <v>0</v>
      </c>
      <c r="D28" s="11">
        <v>1000</v>
      </c>
      <c r="E28" s="13"/>
      <c r="F28" s="13"/>
      <c r="G28" s="13" t="s">
        <v>0</v>
      </c>
      <c r="H28" s="16">
        <v>1000</v>
      </c>
    </row>
    <row r="29" spans="1:11" x14ac:dyDescent="0.25">
      <c r="A29" s="11"/>
      <c r="B29" s="11"/>
      <c r="C29" s="11" t="s">
        <v>1</v>
      </c>
      <c r="D29" s="11">
        <v>0</v>
      </c>
      <c r="E29" s="13"/>
      <c r="F29" s="13"/>
      <c r="G29" s="13" t="s">
        <v>1</v>
      </c>
      <c r="H29" s="16">
        <v>0</v>
      </c>
    </row>
    <row r="30" spans="1:11" x14ac:dyDescent="0.25">
      <c r="A30" s="11"/>
      <c r="B30" s="11"/>
      <c r="C30" s="11" t="s">
        <v>2</v>
      </c>
      <c r="D30" s="11">
        <v>0</v>
      </c>
      <c r="E30" s="13"/>
      <c r="F30" s="13"/>
      <c r="G30" s="13" t="s">
        <v>2</v>
      </c>
      <c r="H30" s="16">
        <v>3000</v>
      </c>
    </row>
    <row r="31" spans="1:11" x14ac:dyDescent="0.25">
      <c r="A31" s="11"/>
      <c r="B31" s="11"/>
      <c r="C31" s="11" t="s">
        <v>3</v>
      </c>
      <c r="D31" s="11">
        <v>0</v>
      </c>
      <c r="E31" s="13"/>
      <c r="F31" s="13"/>
      <c r="G31" s="13" t="s">
        <v>3</v>
      </c>
      <c r="H31" s="16">
        <v>0</v>
      </c>
    </row>
    <row r="32" spans="1:11" x14ac:dyDescent="0.25">
      <c r="A32" s="11"/>
      <c r="B32" s="11"/>
      <c r="C32" s="11" t="s">
        <v>4</v>
      </c>
      <c r="D32" s="11">
        <v>0</v>
      </c>
      <c r="E32" s="13"/>
      <c r="F32" s="13"/>
      <c r="G32" s="13" t="s">
        <v>4</v>
      </c>
      <c r="H32" s="16">
        <v>0</v>
      </c>
    </row>
    <row r="33" spans="1:8" x14ac:dyDescent="0.25">
      <c r="A33" s="11"/>
      <c r="B33" s="11"/>
      <c r="C33" s="11" t="s">
        <v>5</v>
      </c>
      <c r="D33" s="11">
        <v>0</v>
      </c>
      <c r="E33" s="13"/>
      <c r="F33" s="13"/>
      <c r="G33" s="13" t="s">
        <v>5</v>
      </c>
      <c r="H33" s="16">
        <v>500</v>
      </c>
    </row>
    <row r="34" spans="1:8" x14ac:dyDescent="0.25">
      <c r="A34" s="11"/>
      <c r="B34" s="11"/>
      <c r="C34" s="11" t="s">
        <v>21</v>
      </c>
      <c r="D34" s="11">
        <v>0</v>
      </c>
      <c r="E34" s="13"/>
      <c r="F34" s="13"/>
      <c r="G34" s="13" t="s">
        <v>21</v>
      </c>
      <c r="H34" s="16">
        <v>0</v>
      </c>
    </row>
    <row r="35" spans="1:8" x14ac:dyDescent="0.25">
      <c r="A35" s="11"/>
      <c r="B35" s="11"/>
      <c r="C35" s="11" t="s">
        <v>24</v>
      </c>
      <c r="D35" s="11">
        <v>0</v>
      </c>
      <c r="E35" s="13"/>
      <c r="F35" s="13"/>
      <c r="G35" s="13" t="s">
        <v>24</v>
      </c>
      <c r="H35" s="16">
        <v>500</v>
      </c>
    </row>
    <row r="36" spans="1:8" x14ac:dyDescent="0.25">
      <c r="A36" s="11"/>
      <c r="B36" s="11"/>
      <c r="C36" s="11" t="s">
        <v>23</v>
      </c>
      <c r="D36" s="11">
        <v>2000</v>
      </c>
      <c r="E36" s="13"/>
      <c r="F36" s="13"/>
      <c r="G36" s="13" t="s">
        <v>23</v>
      </c>
      <c r="H36" s="16">
        <v>1000</v>
      </c>
    </row>
    <row r="37" spans="1:8" x14ac:dyDescent="0.25">
      <c r="A37" s="11"/>
      <c r="B37" s="11"/>
      <c r="C37" s="11" t="s">
        <v>22</v>
      </c>
      <c r="D37" s="11">
        <v>0</v>
      </c>
      <c r="E37" s="13"/>
      <c r="F37" s="13"/>
      <c r="G37" s="13" t="s">
        <v>22</v>
      </c>
      <c r="H37" s="16">
        <v>500</v>
      </c>
    </row>
  </sheetData>
  <mergeCells count="10">
    <mergeCell ref="A20:D20"/>
    <mergeCell ref="E20:H20"/>
    <mergeCell ref="G16:H16"/>
    <mergeCell ref="G17:H17"/>
    <mergeCell ref="G18:H18"/>
    <mergeCell ref="F9:H9"/>
    <mergeCell ref="F10:H10"/>
    <mergeCell ref="F11:H11"/>
    <mergeCell ref="F12:H12"/>
    <mergeCell ref="F13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Administrator</cp:lastModifiedBy>
  <dcterms:created xsi:type="dcterms:W3CDTF">2015-06-05T18:17:20Z</dcterms:created>
  <dcterms:modified xsi:type="dcterms:W3CDTF">2022-12-18T08:46:43Z</dcterms:modified>
</cp:coreProperties>
</file>