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ctrlProps/ctrlProps2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График отпусков 2016 год" sheetId="1" state="visible" r:id="rId2"/>
    <sheet name="Праздн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<sst xmlns="http://schemas.openxmlformats.org/spreadsheetml/2006/main" count="48" uniqueCount="48">
  <si>
    <t xml:space="preserve">Демо-версия!</t>
  </si>
  <si>
    <t xml:space="preserve"> -  дата начала года</t>
  </si>
  <si>
    <r>
      <rPr>
        <b val="true"/>
        <sz val="11"/>
        <color rgb="FF0070C0"/>
        <rFont val="Arial"/>
        <family val="2"/>
        <charset val="204"/>
      </rPr>
      <t xml:space="preserve">Таблица и график отпусков </t>
    </r>
    <r>
      <rPr>
        <b val="true"/>
        <u val="single"/>
        <sz val="11"/>
        <color rgb="FFC00000"/>
        <rFont val="Arial"/>
        <family val="2"/>
        <charset val="204"/>
      </rPr>
      <t xml:space="preserve">с учетом официальных праздничных дней в 2016 году</t>
    </r>
    <r>
      <rPr>
        <b val="true"/>
        <sz val="11"/>
        <color rgb="FF0070C0"/>
        <rFont val="Arial"/>
        <family val="2"/>
        <charset val="204"/>
      </rPr>
      <t xml:space="preserve">. При изменении данных в таблице меняется график. </t>
    </r>
    <r>
      <rPr>
        <b val="true"/>
        <sz val="11"/>
        <color rgb="FFC00000"/>
        <rFont val="Arial"/>
        <family val="2"/>
        <charset val="204"/>
      </rPr>
      <t xml:space="preserve">При открытии файла включайте макросы!</t>
    </r>
  </si>
  <si>
    <r>
      <rPr>
        <i val="true"/>
        <sz val="11"/>
        <color rgb="FF0070C0"/>
        <rFont val="Arial"/>
        <family val="2"/>
        <charset val="204"/>
      </rPr>
      <t xml:space="preserve">Для добавления фамилий вставьте строку (строки) </t>
    </r>
    <r>
      <rPr>
        <b val="true"/>
        <i val="true"/>
        <sz val="11"/>
        <color rgb="FF0070C0"/>
        <rFont val="Arial"/>
        <family val="2"/>
        <charset val="204"/>
      </rPr>
      <t xml:space="preserve">МЕЖДУ </t>
    </r>
    <r>
      <rPr>
        <i val="true"/>
        <sz val="11"/>
        <color rgb="FF0070C0"/>
        <rFont val="Arial"/>
        <family val="2"/>
        <charset val="204"/>
      </rPr>
      <t xml:space="preserve">существующими строками таблицы. </t>
    </r>
    <r>
      <rPr>
        <b val="true"/>
        <i val="true"/>
        <sz val="11"/>
        <color rgb="FF0070C0"/>
        <rFont val="Arial"/>
        <family val="2"/>
        <charset val="204"/>
      </rPr>
      <t xml:space="preserve">Фамилии</t>
    </r>
    <r>
      <rPr>
        <i val="true"/>
        <sz val="11"/>
        <color rgb="FF0070C0"/>
        <rFont val="Arial"/>
        <family val="2"/>
        <charset val="204"/>
      </rPr>
      <t xml:space="preserve"> желательно вносить сразу, не оставляя пустых строк</t>
    </r>
  </si>
  <si>
    <r>
      <rPr>
        <i val="true"/>
        <sz val="11"/>
        <color rgb="FF0070C0"/>
        <rFont val="Arial"/>
        <family val="2"/>
        <charset val="204"/>
      </rPr>
      <t xml:space="preserve">Если введенная Вами дата по какой-то причине некорректна (например, Вы хотели ввести 01.03.2016, а ввели 01.03.2015), текст в ячейке окрасится </t>
    </r>
    <r>
      <rPr>
        <i val="true"/>
        <sz val="11"/>
        <color rgb="FFC00000"/>
        <rFont val="Arial"/>
        <family val="2"/>
        <charset val="204"/>
      </rPr>
      <t xml:space="preserve">бордовым</t>
    </r>
  </si>
  <si>
    <t xml:space="preserve">1-я часть </t>
  </si>
  <si>
    <t xml:space="preserve">2-я часть </t>
  </si>
  <si>
    <t xml:space="preserve">3-я часть </t>
  </si>
  <si>
    <t xml:space="preserve">4-я часть </t>
  </si>
  <si>
    <t xml:space="preserve">Всего дней</t>
  </si>
  <si>
    <t xml:space="preserve">Продолж. отпуска с учетом праздников 
(не удалять ячейки, используются в графике!)</t>
  </si>
  <si>
    <t xml:space="preserve">Сотрудник</t>
  </si>
  <si>
    <t xml:space="preserve">Должность</t>
  </si>
  <si>
    <t xml:space="preserve">Начало года</t>
  </si>
  <si>
    <t xml:space="preserve">Столбец1</t>
  </si>
  <si>
    <t xml:space="preserve">Дата начала1</t>
  </si>
  <si>
    <t xml:space="preserve">Продолжи- тельность1, дней</t>
  </si>
  <si>
    <t xml:space="preserve">Дата конца1</t>
  </si>
  <si>
    <t xml:space="preserve">Столбец2</t>
  </si>
  <si>
    <t xml:space="preserve">Дата начала2</t>
  </si>
  <si>
    <t xml:space="preserve">Продолжи- тельность2, дней</t>
  </si>
  <si>
    <t xml:space="preserve">Дата конца2</t>
  </si>
  <si>
    <t xml:space="preserve">Столбец6</t>
  </si>
  <si>
    <t xml:space="preserve">Дата начала3</t>
  </si>
  <si>
    <t xml:space="preserve">Продолжи- тельность3, дней</t>
  </si>
  <si>
    <t xml:space="preserve">Дата конца3</t>
  </si>
  <si>
    <t xml:space="preserve">Столбец10</t>
  </si>
  <si>
    <t xml:space="preserve">Дата начала4</t>
  </si>
  <si>
    <t xml:space="preserve">Продолжи- тельность4, дней</t>
  </si>
  <si>
    <t xml:space="preserve">Дата конца4</t>
  </si>
  <si>
    <t xml:space="preserve">Положе- но за год</t>
  </si>
  <si>
    <t xml:space="preserve">Израсхо- довано</t>
  </si>
  <si>
    <t xml:space="preserve">Оста- лось</t>
  </si>
  <si>
    <t xml:space="preserve">Часть1</t>
  </si>
  <si>
    <t xml:space="preserve">Часть2</t>
  </si>
  <si>
    <t xml:space="preserve">Часть3</t>
  </si>
  <si>
    <t xml:space="preserve">Часть4</t>
  </si>
  <si>
    <t xml:space="preserve">Сотрудник 1</t>
  </si>
  <si>
    <t xml:space="preserve">Сотрудник 2</t>
  </si>
  <si>
    <t xml:space="preserve">Сотрудник 3</t>
  </si>
  <si>
    <t xml:space="preserve">Сотрудник 4</t>
  </si>
  <si>
    <t xml:space="preserve">Сотрудник 5</t>
  </si>
  <si>
    <t xml:space="preserve">Сотрудник 6</t>
  </si>
  <si>
    <t xml:space="preserve">Сотрудник 7</t>
  </si>
  <si>
    <t xml:space="preserve">Сотрудник 8</t>
  </si>
  <si>
    <t xml:space="preserve">Примечание. Если на графике отображаются не все сотрудники, потяните за нижнюю границу графика!</t>
  </si>
  <si>
    <t xml:space="preserve">Нераб. дни 2015</t>
  </si>
  <si>
    <t xml:space="preserve">Нераб. дни 2016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</si>
</sst>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General"/>
    <numFmt numFmtId="167" formatCode="0_ ;[RED]\-0\ "/>
    <numFmt numFmtId="168" formatCode="dd/mmm"/>
    <numFmt numFmtId="169" formatCode="[$-419]mmmm;@"/>
  </numFmts>
  <fonts count="28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FF0000"/>
      <name val="Arial"/>
      <family val="2"/>
      <charset val="204"/>
    </font>
    <font>
      <sz val="10"/>
      <color rgb="FF558ED5"/>
      <name val="Arial"/>
      <family val="2"/>
      <charset val="204"/>
    </font>
    <font>
      <b val="true"/>
      <sz val="10"/>
      <color rgb="FF558ED5"/>
      <name val="Arial"/>
      <family val="2"/>
      <charset val="204"/>
    </font>
    <font>
      <b val="true"/>
      <sz val="11"/>
      <color rgb="FF0070C0"/>
      <name val="Arial"/>
      <family val="2"/>
      <charset val="204"/>
    </font>
    <font>
      <b val="true"/>
      <u val="single"/>
      <sz val="11"/>
      <color rgb="FFC00000"/>
      <name val="Arial"/>
      <family val="2"/>
      <charset val="204"/>
    </font>
    <font>
      <b val="true"/>
      <sz val="11"/>
      <color rgb="FFC00000"/>
      <name val="Arial"/>
      <family val="2"/>
      <charset val="204"/>
    </font>
    <font>
      <sz val="11"/>
      <color rgb="FF0070C0"/>
      <name val="Arial"/>
      <family val="2"/>
      <charset val="204"/>
    </font>
    <font>
      <i val="true"/>
      <sz val="11"/>
      <color rgb="FF0070C0"/>
      <name val="Arial"/>
      <family val="2"/>
      <charset val="204"/>
    </font>
    <font>
      <b val="true"/>
      <i val="true"/>
      <sz val="11"/>
      <color rgb="FF0070C0"/>
      <name val="Arial"/>
      <family val="2"/>
      <charset val="204"/>
    </font>
    <font>
      <i val="true"/>
      <sz val="11"/>
      <color rgb="FFC00000"/>
      <name val="Arial"/>
      <family val="2"/>
      <charset val="204"/>
    </font>
    <font>
      <b val="true"/>
      <sz val="11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8"/>
      <color rgb="FFA6A6A6"/>
      <name val="Arial"/>
      <family val="2"/>
      <charset val="204"/>
    </font>
    <font>
      <sz val="9"/>
      <name val="Arial"/>
      <family val="2"/>
      <charset val="204"/>
    </font>
    <font>
      <sz val="8"/>
      <color rgb="FFA6A6A6"/>
      <name val="Arial"/>
      <family val="2"/>
      <charset val="204"/>
    </font>
    <font>
      <b val="true"/>
      <sz val="10"/>
      <color rgb="FF0070C0"/>
      <name val="Arial"/>
      <family val="2"/>
      <charset val="204"/>
    </font>
    <font>
      <b val="true"/>
      <i val="true"/>
      <sz val="10"/>
      <color rgb="FFFF0000"/>
      <name val="Arial"/>
      <family val="2"/>
      <charset val="204"/>
    </font>
    <font>
      <sz val="8"/>
      <color rgb="FF000000"/>
      <name val="Calibri"/>
      <family val="2"/>
    </font>
    <font>
      <sz val="8"/>
      <color rgb="FFFFFFFF"/>
      <name val="Calibri"/>
      <family val="2"/>
    </font>
    <font>
      <sz val="10"/>
      <color rgb="FF000000"/>
      <name val="Calibri"/>
      <family val="2"/>
    </font>
    <font>
      <b val="true"/>
      <sz val="12"/>
      <color rgb="FFFFFFFF"/>
      <name val="Calibri"/>
      <family val="0"/>
    </font>
    <font>
      <b val="true"/>
      <sz val="12"/>
      <color rgb="FF316AC5"/>
      <name val="Arial"/>
      <family val="0"/>
      <charset val="204"/>
    </font>
    <font>
      <b val="true"/>
      <sz val="11"/>
      <color rgb="FFFFFFFF"/>
      <name val="Calibri"/>
      <family val="0"/>
    </font>
    <font>
      <b val="true"/>
      <u val="single"/>
      <sz val="11"/>
      <color rgb="FFFFFFFF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>
        <color rgb="FFBFBFB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5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5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9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0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D9D9D9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78787"/>
      <rgbColor rgb="FF558ED5"/>
      <rgbColor rgb="FF993366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B0F0"/>
      <rgbColor rgb="FFCCFFFF"/>
      <rgbColor rgb="FFCCFFCC"/>
      <rgbColor rgb="FFFFFF99"/>
      <rgbColor rgb="FFB7B7B7"/>
      <rgbColor rgb="FFFF99CC"/>
      <rgbColor rgb="FFCC99FF"/>
      <rgbColor rgb="FFFFC7CE"/>
      <rgbColor rgb="FF316AC5"/>
      <rgbColor rgb="FF33CCCC"/>
      <rgbColor rgb="FF99CC00"/>
      <rgbColor rgb="FFFFCC00"/>
      <rgbColor rgb="FFFF9900"/>
      <rgbColor rgb="FFFF6600"/>
      <rgbColor rgb="FF4F81BD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stacked"/>
        <c:varyColors val="0"/>
        <c:ser>
          <c:idx val="0"/>
          <c:order val="0"/>
          <c:tx>
            <c:strRef>
              <c:f>'График отпусков 2016 год'!$D$8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год'!$D$9:$D$17</c:f>
              <c:numCache>
                <c:formatCode>General</c:formatCode>
                <c:ptCount val="8"/>
                <c:pt idx="0">
                  <c:v>2</c:v>
                </c:pt>
                <c:pt idx="1">
                  <c:v>-42368</c:v>
                </c:pt>
                <c:pt idx="2">
                  <c:v>-42368</c:v>
                </c:pt>
                <c:pt idx="3">
                  <c:v>-42368</c:v>
                </c:pt>
                <c:pt idx="4">
                  <c:v>-42368</c:v>
                </c:pt>
                <c:pt idx="5">
                  <c:v>-42368</c:v>
                </c:pt>
                <c:pt idx="6">
                  <c:v>-42368</c:v>
                </c:pt>
                <c:pt idx="7">
                  <c:v>-42368</c:v>
                </c:pt>
              </c:numCache>
            </c:numRef>
          </c:val>
        </c:ser>
        <c:ser>
          <c:idx val="1"/>
          <c:order val="1"/>
          <c:tx>
            <c:strRef>
              <c:f>'График отпусков 2016 год'!$F$8</c:f>
              <c:strCache>
                <c:ptCount val="1"/>
                <c:pt idx="0">
                  <c:v>Продолжи- тельность1, дней</c:v>
                </c:pt>
              </c:strCache>
            </c:strRef>
          </c:tx>
          <c:spPr>
            <a:solidFill>
              <a:srgbClr val="ffff0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год'!$AA$9:$AA$16</c:f>
              <c:numCache>
                <c:formatCode>General</c:formatCode>
                <c:ptCount val="8"/>
                <c:pt idx="0">
                  <c:v>17</c:v>
                </c:pt>
              </c:numCache>
            </c:numRef>
          </c:val>
        </c:ser>
        <c:ser>
          <c:idx val="2"/>
          <c:order val="2"/>
          <c:tx>
            <c:strRef>
              <c:f>'График отпусков 2016 год'!$H$8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год'!$H$9:$H$17</c:f>
              <c:numCache>
                <c:formatCode>General</c:formatCode>
                <c:ptCount val="8"/>
                <c:pt idx="0">
                  <c:v>31</c:v>
                </c:pt>
              </c:numCache>
            </c:numRef>
          </c:val>
        </c:ser>
        <c:ser>
          <c:idx val="3"/>
          <c:order val="3"/>
          <c:tx>
            <c:strRef>
              <c:f>'График отпусков 2016 год'!$J$8</c:f>
              <c:strCache>
                <c:ptCount val="1"/>
                <c:pt idx="0">
                  <c:v>Продолжи- тельность2, дней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8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год'!$AB$9:$AB$16</c:f>
              <c:numCache>
                <c:formatCode>General</c:formatCode>
                <c:ptCount val="8"/>
                <c:pt idx="0">
                  <c:v>11</c:v>
                </c:pt>
              </c:numCache>
            </c:numRef>
          </c:val>
        </c:ser>
        <c:ser>
          <c:idx val="4"/>
          <c:order val="4"/>
          <c:tx>
            <c:strRef>
              <c:f>'График отпусков 2016 год'!$L$8</c:f>
              <c:strCache>
                <c:ptCount val="1"/>
                <c:pt idx="0">
                  <c:v>Столбец6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год'!$L$9:$L$17</c:f>
              <c:numCache>
                <c:formatCode>General</c:formatCode>
                <c:ptCount val="8"/>
                <c:pt idx="0">
                  <c:v>61</c:v>
                </c:pt>
              </c:numCache>
            </c:numRef>
          </c:val>
        </c:ser>
        <c:ser>
          <c:idx val="5"/>
          <c:order val="5"/>
          <c:tx>
            <c:strRef>
              <c:f>'График отпусков 2016 год'!$N$8</c:f>
              <c:strCache>
                <c:ptCount val="1"/>
                <c:pt idx="0">
                  <c:v>Продолжи- тельность3, дней</c:v>
                </c:pt>
              </c:strCache>
            </c:strRef>
          </c:tx>
          <c:spPr>
            <a:solidFill>
              <a:srgbClr val="00b0f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год'!$AC$9:$AC$16</c:f>
              <c:numCache>
                <c:formatCode>General</c:formatCode>
                <c:ptCount val="8"/>
                <c:pt idx="0">
                  <c:v>6</c:v>
                </c:pt>
              </c:numCache>
            </c:numRef>
          </c:val>
        </c:ser>
        <c:ser>
          <c:idx val="6"/>
          <c:order val="6"/>
          <c:tx>
            <c:strRef>
              <c:f>'График отпусков 2016 год'!$P$8</c:f>
              <c:strCache>
                <c:ptCount val="1"/>
                <c:pt idx="0">
                  <c:v>Столбец10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год'!$P$9:$P$17</c:f>
              <c:numCache>
                <c:formatCode>General</c:formatCode>
                <c:ptCount val="8"/>
                <c:pt idx="0">
                  <c:v>183</c:v>
                </c:pt>
              </c:numCache>
            </c:numRef>
          </c:val>
        </c:ser>
        <c:ser>
          <c:idx val="7"/>
          <c:order val="7"/>
          <c:tx>
            <c:strRef>
              <c:f>'График отпусков 2016 год'!$R$8</c:f>
              <c:strCache>
                <c:ptCount val="1"/>
                <c:pt idx="0">
                  <c:v>Продолжи- тельность4, дней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год'!$AD$9:$AD$16</c:f>
              <c:numCache>
                <c:formatCode>General</c:formatCode>
                <c:ptCount val="8"/>
                <c:pt idx="0">
                  <c:v>5</c:v>
                </c:pt>
              </c:numCache>
            </c:numRef>
          </c:val>
        </c:ser>
        <c:gapWidth val="47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b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126892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trlProps/ctrlProps2.xml><?xml version="1.0" encoding="utf-8"?>
<formControlPr xmlns="http://schemas.microsoft.com/office/spreadsheetml/2009/9/main" objectType="Button" lockText="1"/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hyperlink" Target="http://vexcele.ru/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29880</xdr:colOff>
      <xdr:row>20</xdr:row>
      <xdr:rowOff>55440</xdr:rowOff>
    </xdr:from>
    <xdr:to>
      <xdr:col>22</xdr:col>
      <xdr:colOff>20880</xdr:colOff>
      <xdr:row>36</xdr:row>
      <xdr:rowOff>4320</xdr:rowOff>
    </xdr:to>
    <xdr:graphicFrame>
      <xdr:nvGraphicFramePr>
        <xdr:cNvPr id="0" name="Диаграмма 1"/>
        <xdr:cNvGraphicFramePr/>
      </xdr:nvGraphicFramePr>
      <xdr:xfrm>
        <a:off x="29880" y="4513320"/>
        <a:ext cx="18403920" cy="253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4</xdr:col>
      <xdr:colOff>92160</xdr:colOff>
      <xdr:row>0</xdr:row>
      <xdr:rowOff>31680</xdr:rowOff>
    </xdr:from>
    <xdr:to>
      <xdr:col>6</xdr:col>
      <xdr:colOff>380880</xdr:colOff>
      <xdr:row>0</xdr:row>
      <xdr:rowOff>359280</xdr:rowOff>
    </xdr:to>
    <xdr:sp>
      <xdr:nvSpPr>
        <xdr:cNvPr id="1" name="Пятиугольник 5">
          <a:hlinkClick r:id="rId2"/>
        </xdr:cNvPr>
        <xdr:cNvSpPr/>
      </xdr:nvSpPr>
      <xdr:spPr>
        <a:xfrm>
          <a:off x="4163760" y="31680"/>
          <a:ext cx="2365200" cy="327600"/>
        </a:xfrm>
        <a:prstGeom prst="homePlate">
          <a:avLst>
            <a:gd name="adj" fmla="val 50000"/>
          </a:avLst>
        </a:prstGeom>
        <a:solidFill>
          <a:srgbClr val="00b0f0"/>
        </a:solidFill>
        <a:ln>
          <a:solidFill>
            <a:srgbClr val="00206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ru-RU" sz="1200" spc="-1" strike="noStrike">
              <a:solidFill>
                <a:srgbClr val="ffffff"/>
              </a:solidFill>
              <a:latin typeface="Calibri"/>
            </a:rPr>
            <a:t>на сайт автора: </a:t>
          </a:r>
          <a:r>
            <a:rPr b="1" lang="en-US" sz="1200" spc="-1" strike="noStrike">
              <a:solidFill>
                <a:srgbClr val="ffffff"/>
              </a:solidFill>
              <a:latin typeface="Calibri"/>
            </a:rPr>
            <a:t>vExcele.ru</a:t>
          </a:r>
          <a:endParaRPr b="0" lang="ru-RU" sz="1200" spc="-1" strike="noStrike">
            <a:latin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1" name="ReCount" descr="Пересчитать даты отпусков с учетом праздников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Пересчитать даты отпусков с учетом праздников</a:t>
              </a:r>
            </a:p>
          </xdr:txBody>
        </xdr:sp>
        <xdr:clientData/>
      </xdr:twoCellAnchor>
    </mc:Choice>
  </mc:AlternateContent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285840</xdr:colOff>
      <xdr:row>3</xdr:row>
      <xdr:rowOff>66600</xdr:rowOff>
    </xdr:from>
    <xdr:to>
      <xdr:col>10</xdr:col>
      <xdr:colOff>75960</xdr:colOff>
      <xdr:row>7</xdr:row>
      <xdr:rowOff>28080</xdr:rowOff>
    </xdr:to>
    <xdr:sp>
      <xdr:nvSpPr>
        <xdr:cNvPr id="2" name="Выноска со стрелкой влево 1"/>
        <xdr:cNvSpPr/>
      </xdr:nvSpPr>
      <xdr:spPr>
        <a:xfrm>
          <a:off x="1252440" y="809640"/>
          <a:ext cx="4074840" cy="609120"/>
        </a:xfrm>
        <a:prstGeom prst="leftArrowCallout">
          <a:avLst>
            <a:gd name="adj1" fmla="val 25000"/>
            <a:gd name="adj2" fmla="val 25000"/>
            <a:gd name="adj3" fmla="val 25000"/>
            <a:gd name="adj4" fmla="val 90821"/>
          </a:avLst>
        </a:prstGeom>
        <a:solidFill>
          <a:schemeClr val="tx2">
            <a:lumMod val="40000"/>
            <a:lumOff val="60000"/>
          </a:schemeClr>
        </a:solidFill>
        <a:ln>
          <a:solidFill>
            <a:srgbClr val="0070c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ru-RU" sz="1100" spc="-1" strike="noStrike">
              <a:solidFill>
                <a:srgbClr val="ffffff"/>
              </a:solidFill>
              <a:latin typeface="Calibri"/>
            </a:rPr>
            <a:t>Даты в соответствии с годовым производственым календарем.  Возможно изменение в любое время. </a:t>
          </a:r>
          <a:endParaRPr b="0" lang="ru-RU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ru-RU" sz="1100" spc="-1" strike="noStrike" u="sng">
              <a:solidFill>
                <a:srgbClr val="ffffff"/>
              </a:solidFill>
              <a:uFillTx/>
              <a:latin typeface="Calibri"/>
            </a:rPr>
            <a:t>НЕ ОСТАВЛЯТЬ</a:t>
          </a:r>
          <a:r>
            <a:rPr b="1" lang="ru-RU" sz="1100" spc="-1" strike="noStrike">
              <a:solidFill>
                <a:srgbClr val="ffffff"/>
              </a:solidFill>
              <a:latin typeface="Calibri"/>
            </a:rPr>
            <a:t> </a:t>
          </a:r>
          <a:r>
            <a:rPr b="1" lang="ru-RU" sz="1100" spc="-1" strike="noStrike" u="sng">
              <a:solidFill>
                <a:srgbClr val="ffffff"/>
              </a:solidFill>
              <a:uFillTx/>
              <a:latin typeface="Calibri"/>
            </a:rPr>
            <a:t>ПРОБЕЛОВ</a:t>
          </a:r>
          <a:r>
            <a:rPr b="1" lang="ru-RU" sz="1100" spc="-1" strike="noStrike">
              <a:solidFill>
                <a:srgbClr val="ffffff"/>
              </a:solidFill>
              <a:latin typeface="Calibri"/>
            </a:rPr>
            <a:t> между датами!</a:t>
          </a:r>
          <a:endParaRPr b="0" lang="ru-RU" sz="11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Таблица1" displayName="Таблица1" ref="A8:V17" headerRowCount="1" totalsRowCount="0" totalsRowShown="0">
  <autoFilter ref="A8:V17"/>
  <tableColumns count="22">
    <tableColumn id="1" name="Сотрудник"/>
    <tableColumn id="2" name="Должность"/>
    <tableColumn id="3" name="Начало года"/>
    <tableColumn id="4" name="Столбец1"/>
    <tableColumn id="5" name="Дата начала1"/>
    <tableColumn id="6" name="Продолжи- тельность1, дней"/>
    <tableColumn id="7" name="Дата конца1"/>
    <tableColumn id="8" name="Столбец2"/>
    <tableColumn id="9" name="Дата начала2"/>
    <tableColumn id="10" name="Продолжи- тельность2, дней"/>
    <tableColumn id="11" name="Дата конца2"/>
    <tableColumn id="12" name="Столбец6"/>
    <tableColumn id="13" name="Дата начала3"/>
    <tableColumn id="14" name="Продолжи- тельность3, дней"/>
    <tableColumn id="15" name="Дата конца3"/>
    <tableColumn id="16" name="Столбец10"/>
    <tableColumn id="17" name="Дата начала4"/>
    <tableColumn id="18" name="Продолжи- тельность4, дней"/>
    <tableColumn id="19" name="Дата конца4"/>
    <tableColumn id="20" name="Положе- но за год"/>
    <tableColumn id="21" name="Израсхо- довано"/>
    <tableColumn id="22" name="Оста- лось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s2.xml"/><Relationship Id="rId4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N32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8.6875" defaultRowHeight="12.75" zeroHeight="false" outlineLevelRow="0" outlineLevelCol="3"/>
  <cols>
    <col collapsed="false" customWidth="true" hidden="false" outlineLevel="0" max="1" min="1" style="0" width="25.71"/>
    <col collapsed="false" customWidth="true" hidden="false" outlineLevel="0" max="2" min="2" style="1" width="19.14"/>
    <col collapsed="false" customWidth="true" hidden="false" outlineLevel="1" max="3" min="3" style="0" width="11.99"/>
    <col collapsed="false" customWidth="true" hidden="false" outlineLevel="0" max="4" min="4" style="0" width="0.86"/>
    <col collapsed="false" customWidth="true" hidden="false" outlineLevel="0" max="5" min="5" style="0" width="14.86"/>
    <col collapsed="false" customWidth="true" hidden="false" outlineLevel="0" max="6" min="6" style="0" width="14.57"/>
    <col collapsed="false" customWidth="true" hidden="false" outlineLevel="0" max="7" min="7" style="0" width="13.7"/>
    <col collapsed="false" customWidth="true" hidden="false" outlineLevel="1" max="8" min="8" style="0" width="0.86"/>
    <col collapsed="false" customWidth="true" hidden="false" outlineLevel="1" max="9" min="9" style="0" width="14.86"/>
    <col collapsed="false" customWidth="true" hidden="false" outlineLevel="1" max="10" min="10" style="0" width="13.14"/>
    <col collapsed="false" customWidth="true" hidden="false" outlineLevel="1" max="11" min="11" style="0" width="14.15"/>
    <col collapsed="false" customWidth="true" hidden="false" outlineLevel="2" max="12" min="12" style="0" width="0.86"/>
    <col collapsed="false" customWidth="true" hidden="false" outlineLevel="2" max="13" min="13" style="0" width="14.28"/>
    <col collapsed="false" customWidth="true" hidden="false" outlineLevel="2" max="14" min="14" style="0" width="14.43"/>
    <col collapsed="false" customWidth="true" hidden="false" outlineLevel="2" max="15" min="15" style="0" width="13.01"/>
    <col collapsed="false" customWidth="true" hidden="false" outlineLevel="3" max="16" min="16" style="0" width="0.71"/>
    <col collapsed="false" customWidth="true" hidden="false" outlineLevel="3" max="17" min="17" style="0" width="15.57"/>
    <col collapsed="false" customWidth="true" hidden="false" outlineLevel="3" max="18" min="18" style="0" width="13.01"/>
    <col collapsed="false" customWidth="true" hidden="false" outlineLevel="3" max="19" min="19" style="0" width="13.14"/>
    <col collapsed="false" customWidth="true" hidden="false" outlineLevel="0" max="20" min="20" style="0" width="10.42"/>
    <col collapsed="false" customWidth="true" hidden="false" outlineLevel="0" max="21" min="21" style="0" width="11.71"/>
    <col collapsed="false" customWidth="true" hidden="false" outlineLevel="0" max="22" min="22" style="0" width="10"/>
    <col collapsed="false" customWidth="true" hidden="false" outlineLevel="0" max="30" min="27" style="0" width="10.71"/>
    <col collapsed="false" customWidth="true" hidden="false" outlineLevel="0" max="40" min="38" style="0" width="8.42"/>
    <col collapsed="false" customWidth="true" hidden="false" outlineLevel="0" max="41" min="41" style="0" width="7.42"/>
  </cols>
  <sheetData>
    <row r="1" customFormat="false" ht="76.5" hidden="false" customHeight="true" outlineLevel="0" collapsed="false">
      <c r="A1" s="2" t="s">
        <v>0</v>
      </c>
      <c r="C1" s="3" t="n">
        <v>42370</v>
      </c>
      <c r="E1" s="4" t="s">
        <v>1</v>
      </c>
    </row>
    <row r="2" customFormat="false" ht="9.75" hidden="false" customHeight="true" outlineLevel="0" collapsed="false"/>
    <row r="3" s="7" customFormat="true" ht="15" hidden="false" customHeight="false" outlineLevel="0" collapsed="false">
      <c r="A3" s="5" t="s">
        <v>2</v>
      </c>
      <c r="B3" s="6"/>
    </row>
    <row r="4" s="7" customFormat="true" ht="14.25" hidden="false" customHeight="false" outlineLevel="0" collapsed="false">
      <c r="A4" s="8" t="s">
        <v>3</v>
      </c>
      <c r="B4" s="9"/>
    </row>
    <row r="5" s="7" customFormat="true" ht="14.25" hidden="false" customHeight="false" outlineLevel="0" collapsed="false">
      <c r="A5" s="8" t="s">
        <v>4</v>
      </c>
      <c r="B5" s="9"/>
    </row>
    <row r="6" customFormat="false" ht="10.5" hidden="false" customHeight="true" outlineLevel="0" collapsed="false">
      <c r="A6" s="10"/>
      <c r="B6" s="11"/>
      <c r="C6" s="10"/>
      <c r="D6" s="10"/>
    </row>
    <row r="7" s="17" customFormat="true" ht="21.75" hidden="false" customHeight="true" outlineLevel="0" collapsed="false">
      <c r="A7" s="12"/>
      <c r="B7" s="13"/>
      <c r="C7" s="12"/>
      <c r="D7" s="14" t="s">
        <v>5</v>
      </c>
      <c r="E7" s="14"/>
      <c r="F7" s="14"/>
      <c r="G7" s="14"/>
      <c r="H7" s="14" t="s">
        <v>6</v>
      </c>
      <c r="I7" s="14"/>
      <c r="J7" s="14"/>
      <c r="K7" s="14"/>
      <c r="L7" s="14" t="s">
        <v>7</v>
      </c>
      <c r="M7" s="14"/>
      <c r="N7" s="14"/>
      <c r="O7" s="14"/>
      <c r="P7" s="15" t="s">
        <v>8</v>
      </c>
      <c r="Q7" s="15"/>
      <c r="R7" s="15"/>
      <c r="S7" s="15"/>
      <c r="T7" s="16" t="s">
        <v>9</v>
      </c>
      <c r="U7" s="16"/>
      <c r="V7" s="16"/>
      <c r="AA7" s="18" t="s">
        <v>10</v>
      </c>
      <c r="AB7" s="18"/>
      <c r="AC7" s="18"/>
      <c r="AD7" s="18"/>
    </row>
    <row r="8" s="27" customFormat="true" ht="48.75" hidden="false" customHeight="true" outlineLevel="0" collapsed="false">
      <c r="A8" s="19" t="s">
        <v>11</v>
      </c>
      <c r="B8" s="20" t="s">
        <v>12</v>
      </c>
      <c r="C8" s="21" t="s">
        <v>13</v>
      </c>
      <c r="D8" s="22" t="s">
        <v>14</v>
      </c>
      <c r="E8" s="23" t="s">
        <v>15</v>
      </c>
      <c r="F8" s="23" t="s">
        <v>16</v>
      </c>
      <c r="G8" s="23" t="s">
        <v>17</v>
      </c>
      <c r="H8" s="22" t="s">
        <v>18</v>
      </c>
      <c r="I8" s="23" t="s">
        <v>19</v>
      </c>
      <c r="J8" s="23" t="s">
        <v>20</v>
      </c>
      <c r="K8" s="23" t="s">
        <v>21</v>
      </c>
      <c r="L8" s="22" t="s">
        <v>22</v>
      </c>
      <c r="M8" s="23" t="s">
        <v>23</v>
      </c>
      <c r="N8" s="23" t="s">
        <v>24</v>
      </c>
      <c r="O8" s="23" t="s">
        <v>25</v>
      </c>
      <c r="P8" s="22" t="s">
        <v>26</v>
      </c>
      <c r="Q8" s="23" t="s">
        <v>27</v>
      </c>
      <c r="R8" s="23" t="s">
        <v>28</v>
      </c>
      <c r="S8" s="23" t="s">
        <v>29</v>
      </c>
      <c r="T8" s="24" t="s">
        <v>30</v>
      </c>
      <c r="U8" s="25" t="s">
        <v>31</v>
      </c>
      <c r="V8" s="26" t="s">
        <v>32</v>
      </c>
      <c r="AA8" s="28" t="s">
        <v>33</v>
      </c>
      <c r="AB8" s="28" t="s">
        <v>34</v>
      </c>
      <c r="AC8" s="28" t="s">
        <v>35</v>
      </c>
      <c r="AD8" s="28" t="s">
        <v>36</v>
      </c>
    </row>
    <row r="9" customFormat="false" ht="14.25" hidden="false" customHeight="true" outlineLevel="0" collapsed="false">
      <c r="A9" s="29" t="s">
        <v>37</v>
      </c>
      <c r="B9" s="30"/>
      <c r="C9" s="31" t="n">
        <f aca="false">$C$1</f>
        <v>42370</v>
      </c>
      <c r="D9" s="32" t="n">
        <f aca="false">IF(MONTH(E9)&gt;2,E9-C9+2,E9-C9+1)</f>
        <v>2</v>
      </c>
      <c r="E9" s="33" t="n">
        <v>42371</v>
      </c>
      <c r="F9" s="34" t="n">
        <v>10</v>
      </c>
      <c r="G9" s="35" t="n">
        <v>42387</v>
      </c>
      <c r="H9" s="36" t="n">
        <f aca="false">IF(AND(I9-$C9&gt;0,Таблица1[[#This Row],[Продолжи- тельность1, дней]]&gt;0),I9-$C9-D9-(Таблица1[[#This Row],[Дата конца1]]-Таблица1[[#This Row],[Дата начала1]]),"")</f>
        <v>31</v>
      </c>
      <c r="I9" s="37" t="n">
        <v>42419</v>
      </c>
      <c r="J9" s="38" t="n">
        <v>10</v>
      </c>
      <c r="K9" s="39" t="n">
        <v>42429</v>
      </c>
      <c r="L9" s="36" t="n">
        <f aca="false">IF(AND(M9-$C9&gt;0,Таблица1[[#This Row],[Продолжи- тельность1, дней]]&gt;0,Таблица1[[#This Row],[Продолжи- тельность2, дней]]&gt;0),M9-$C9-$D9-(Таблица1[[#This Row],[Дата конца1]]-Таблица1[[#This Row],[Дата начала1]])-$H9-(Таблица1[[#This Row],[Дата конца2]]-Таблица1[[#This Row],[Дата начала2]])-1,"")</f>
        <v>61</v>
      </c>
      <c r="M9" s="37" t="n">
        <v>42491</v>
      </c>
      <c r="N9" s="38" t="n">
        <v>5</v>
      </c>
      <c r="O9" s="39" t="n">
        <v>42496</v>
      </c>
      <c r="P9" s="36" t="n">
        <f aca="false">IF(AND(Q9-$C9&gt;0,Таблица1[[#This Row],[Продолжи- тельность1, дней]]&gt;0,Таблица1[[#This Row],[Продолжи- тельность2, дней]]&gt;0,Таблица1[[#This Row],[Продолжи- тельность3, дней]]&gt;0),Q9-$C9-$D9-(Таблица1[[#This Row],[Дата конца1]]-Таблица1[[#This Row],[Дата начала1]])-$H9-(Таблица1[[#This Row],[Дата конца2]]-Таблица1[[#This Row],[Дата начала2]])-L9-(Таблица1[[#This Row],[Дата конца3]]-Таблица1[[#This Row],[Дата начала3]])-2,"")</f>
        <v>183</v>
      </c>
      <c r="Q9" s="37" t="n">
        <v>42680</v>
      </c>
      <c r="R9" s="38" t="n">
        <v>5</v>
      </c>
      <c r="S9" s="40" t="n">
        <f aca="false">Q9+R9-1</f>
        <v>42684</v>
      </c>
      <c r="T9" s="41" t="n">
        <v>28</v>
      </c>
      <c r="U9" s="42" t="n">
        <f aca="false">F9+J9+N9+R9</f>
        <v>30</v>
      </c>
      <c r="V9" s="43" t="n">
        <f aca="false">T9-U9</f>
        <v>-2</v>
      </c>
      <c r="AA9" s="44" t="n">
        <f aca="false">IF(Таблица1[[#This Row],[Дата конца1]]-Таблица1[[#This Row],[Дата начала1]]&gt;0,Таблица1[[#This Row],[Дата конца1]]-Таблица1[[#This Row],[Дата начала1]]+1,"")</f>
        <v>17</v>
      </c>
      <c r="AB9" s="44" t="n">
        <f aca="false">IF(Таблица1[[#This Row],[Дата конца2]]-Таблица1[[#This Row],[Дата начала2]]&gt;0,Таблица1[[#This Row],[Дата конца2]]-Таблица1[[#This Row],[Дата начала2]]+1,"")</f>
        <v>11</v>
      </c>
      <c r="AC9" s="44" t="n">
        <f aca="false">IF(Таблица1[[#This Row],[Дата конца3]]-Таблица1[[#This Row],[Дата начала3]]&gt;0,Таблица1[[#This Row],[Дата конца3]]-Таблица1[[#This Row],[Дата начала3]]+1,"")</f>
        <v>6</v>
      </c>
      <c r="AD9" s="44" t="n">
        <f aca="false">IF(Таблица1[[#This Row],[Дата конца4]]-Таблица1[[#This Row],[Дата начала4]]&gt;0,Таблица1[[#This Row],[Дата конца4]]-Таблица1[[#This Row],[Дата начала4]]+1,"")</f>
        <v>5</v>
      </c>
    </row>
    <row r="10" customFormat="false" ht="12.75" hidden="false" customHeight="false" outlineLevel="0" collapsed="false">
      <c r="A10" s="29" t="s">
        <v>38</v>
      </c>
      <c r="B10" s="30"/>
      <c r="C10" s="31" t="n">
        <f aca="false">$C$1</f>
        <v>42370</v>
      </c>
      <c r="D10" s="32" t="n">
        <f aca="false">IF(MONTH(E10)&gt;2,E10-C10+2,E10-C10+1)</f>
        <v>-42368</v>
      </c>
      <c r="E10" s="33"/>
      <c r="F10" s="34"/>
      <c r="G10" s="35"/>
      <c r="H10" s="36" t="str">
        <f aca="false">IF(AND(I10-$C10&gt;0,Таблица1[[#This Row],[Продолжи- тельность1, дней]]&gt;0),I10-$C10-D10-(Таблица1[[#This Row],[Дата конца1]]-Таблица1[[#This Row],[Дата начала1]]),"")</f>
        <v/>
      </c>
      <c r="I10" s="33"/>
      <c r="J10" s="38"/>
      <c r="K10" s="39"/>
      <c r="L10" s="36" t="str">
        <f aca="false">IF(AND(M10-$C10&gt;0,Таблица1[[#This Row],[Продолжи- тельность1, дней]]&gt;0,Таблица1[[#This Row],[Продолжи- тельность2, дней]]&gt;0),M10-$C10-$D10-(Таблица1[[#This Row],[Дата конца1]]-Таблица1[[#This Row],[Дата начала1]])-$H10-(Таблица1[[#This Row],[Дата конца2]]-Таблица1[[#This Row],[Дата начала2]])-1,"")</f>
        <v/>
      </c>
      <c r="M10" s="37"/>
      <c r="N10" s="38"/>
      <c r="O10" s="39"/>
      <c r="P10" s="36" t="str">
        <f aca="false">IF(AND(Q10-$C10&gt;0,Таблица1[[#This Row],[Продолжи- тельность1, дней]]&gt;0,Таблица1[[#This Row],[Продолжи- тельность2, дней]]&gt;0,Таблица1[[#This Row],[Продолжи- тельность3, дней]]&gt;0),Q10-$C10-$D10-(Таблица1[[#This Row],[Дата конца1]]-Таблица1[[#This Row],[Дата начала1]])-$H10-(Таблица1[[#This Row],[Дата конца2]]-Таблица1[[#This Row],[Дата начала2]])-L10-(Таблица1[[#This Row],[Дата конца3]]-Таблица1[[#This Row],[Дата начала3]])-2,"")</f>
        <v/>
      </c>
      <c r="Q10" s="37"/>
      <c r="R10" s="38"/>
      <c r="S10" s="40"/>
      <c r="T10" s="41" t="n">
        <v>28</v>
      </c>
      <c r="U10" s="42" t="n">
        <f aca="false">F10+J10+N10+R10</f>
        <v>0</v>
      </c>
      <c r="V10" s="43" t="n">
        <f aca="false">T10-U10</f>
        <v>28</v>
      </c>
      <c r="AA10" s="44" t="str">
        <f aca="false">IF(Таблица1[[#This Row],[Дата конца1]]-Таблица1[[#This Row],[Дата начала1]]&gt;0,Таблица1[[#This Row],[Дата конца1]]-Таблица1[[#This Row],[Дата начала1]]+1,"")</f>
        <v/>
      </c>
      <c r="AB10" s="44" t="str">
        <f aca="false">IF(Таблица1[[#This Row],[Дата конца2]]-Таблица1[[#This Row],[Дата начала2]]&gt;0,Таблица1[[#This Row],[Дата конца2]]-Таблица1[[#This Row],[Дата начала2]]+1,"")</f>
        <v/>
      </c>
      <c r="AC10" s="44" t="str">
        <f aca="false">IF(Таблица1[[#This Row],[Дата конца3]]-Таблица1[[#This Row],[Дата начала3]]&gt;0,Таблица1[[#This Row],[Дата конца3]]-Таблица1[[#This Row],[Дата начала3]]+1,"")</f>
        <v/>
      </c>
      <c r="AD10" s="44" t="str">
        <f aca="false">IF(Таблица1[[#This Row],[Дата конца4]]-Таблица1[[#This Row],[Дата начала4]]&gt;0,Таблица1[[#This Row],[Дата конца4]]-Таблица1[[#This Row],[Дата начала4]]+1,"")</f>
        <v/>
      </c>
    </row>
    <row r="11" customFormat="false" ht="12.75" hidden="false" customHeight="false" outlineLevel="0" collapsed="false">
      <c r="A11" s="29" t="s">
        <v>39</v>
      </c>
      <c r="B11" s="30"/>
      <c r="C11" s="31" t="n">
        <f aca="false">$C$1</f>
        <v>42370</v>
      </c>
      <c r="D11" s="32" t="n">
        <f aca="false">IF(MONTH(E11)&gt;2,E11-C11+2,E11-C11+1)</f>
        <v>-42368</v>
      </c>
      <c r="E11" s="33"/>
      <c r="F11" s="34"/>
      <c r="G11" s="35"/>
      <c r="H11" s="36" t="str">
        <f aca="false">IF(AND(I11-$C11&gt;0,Таблица1[[#This Row],[Продолжи- тельность1, дней]]&gt;0),I11-$C11-D11-(Таблица1[[#This Row],[Дата конца1]]-Таблица1[[#This Row],[Дата начала1]]),"")</f>
        <v/>
      </c>
      <c r="I11" s="37"/>
      <c r="J11" s="38"/>
      <c r="K11" s="39"/>
      <c r="L11" s="36" t="str">
        <f aca="false">IF(AND(M11-$C11&gt;0,Таблица1[[#This Row],[Продолжи- тельность1, дней]]&gt;0,Таблица1[[#This Row],[Продолжи- тельность2, дней]]&gt;0),M11-$C11-$D11-(Таблица1[[#This Row],[Дата конца1]]-Таблица1[[#This Row],[Дата начала1]])-$H11-(Таблица1[[#This Row],[Дата конца2]]-Таблица1[[#This Row],[Дата начала2]])-1,"")</f>
        <v/>
      </c>
      <c r="M11" s="37"/>
      <c r="N11" s="38"/>
      <c r="O11" s="39"/>
      <c r="P11" s="36" t="str">
        <f aca="false">IF(AND(Q11-$C11&gt;0,Таблица1[[#This Row],[Продолжи- тельность1, дней]]&gt;0,Таблица1[[#This Row],[Продолжи- тельность2, дней]]&gt;0,Таблица1[[#This Row],[Продолжи- тельность3, дней]]&gt;0),Q11-$C11-$D11-(Таблица1[[#This Row],[Дата конца1]]-Таблица1[[#This Row],[Дата начала1]])-$H11-(Таблица1[[#This Row],[Дата конца2]]-Таблица1[[#This Row],[Дата начала2]])-L11-(Таблица1[[#This Row],[Дата конца3]]-Таблица1[[#This Row],[Дата начала3]])-2,"")</f>
        <v/>
      </c>
      <c r="Q11" s="37"/>
      <c r="R11" s="38"/>
      <c r="S11" s="40"/>
      <c r="T11" s="41" t="n">
        <v>28</v>
      </c>
      <c r="U11" s="42" t="n">
        <f aca="false">F11+J11+N11+R11</f>
        <v>0</v>
      </c>
      <c r="V11" s="43" t="n">
        <f aca="false">T11-U11</f>
        <v>28</v>
      </c>
      <c r="AA11" s="44" t="str">
        <f aca="false">IF(Таблица1[[#This Row],[Дата конца1]]-Таблица1[[#This Row],[Дата начала1]]&gt;0,Таблица1[[#This Row],[Дата конца1]]-Таблица1[[#This Row],[Дата начала1]]+1,"")</f>
        <v/>
      </c>
      <c r="AB11" s="44" t="str">
        <f aca="false">IF(Таблица1[[#This Row],[Дата конца2]]-Таблица1[[#This Row],[Дата начала2]]&gt;0,Таблица1[[#This Row],[Дата конца2]]-Таблица1[[#This Row],[Дата начала2]]+1,"")</f>
        <v/>
      </c>
      <c r="AC11" s="44" t="str">
        <f aca="false">IF(Таблица1[[#This Row],[Дата конца3]]-Таблица1[[#This Row],[Дата начала3]]&gt;0,Таблица1[[#This Row],[Дата конца3]]-Таблица1[[#This Row],[Дата начала3]]+1,"")</f>
        <v/>
      </c>
      <c r="AD11" s="44" t="str">
        <f aca="false">IF(Таблица1[[#This Row],[Дата конца4]]-Таблица1[[#This Row],[Дата начала4]]&gt;0,Таблица1[[#This Row],[Дата конца4]]-Таблица1[[#This Row],[Дата начала4]]+1,"")</f>
        <v/>
      </c>
    </row>
    <row r="12" customFormat="false" ht="12.75" hidden="false" customHeight="false" outlineLevel="0" collapsed="false">
      <c r="A12" s="29" t="s">
        <v>40</v>
      </c>
      <c r="B12" s="30"/>
      <c r="C12" s="31" t="n">
        <f aca="false">$C$1</f>
        <v>42370</v>
      </c>
      <c r="D12" s="32" t="n">
        <f aca="false">IF(MONTH(E12)&gt;2,E12-C12+2,E12-C12+1)</f>
        <v>-42368</v>
      </c>
      <c r="E12" s="33"/>
      <c r="F12" s="34"/>
      <c r="G12" s="35"/>
      <c r="H12" s="36" t="str">
        <f aca="false">IF(AND(I12-$C12&gt;0,Таблица1[[#This Row],[Продолжи- тельность1, дней]]&gt;0),I12-$C12-D12-(Таблица1[[#This Row],[Дата конца1]]-Таблица1[[#This Row],[Дата начала1]]),"")</f>
        <v/>
      </c>
      <c r="I12" s="37"/>
      <c r="J12" s="38"/>
      <c r="K12" s="39"/>
      <c r="L12" s="36" t="str">
        <f aca="false">IF(AND(M12-$C12&gt;0,Таблица1[[#This Row],[Продолжи- тельность1, дней]]&gt;0,Таблица1[[#This Row],[Продолжи- тельность2, дней]]&gt;0),M12-$C12-$D12-(Таблица1[[#This Row],[Дата конца1]]-Таблица1[[#This Row],[Дата начала1]])-$H12-(Таблица1[[#This Row],[Дата конца2]]-Таблица1[[#This Row],[Дата начала2]])-1,"")</f>
        <v/>
      </c>
      <c r="M12" s="37"/>
      <c r="N12" s="38"/>
      <c r="O12" s="39"/>
      <c r="P12" s="36" t="str">
        <f aca="false">IF(AND(Q12-$C12&gt;0,Таблица1[[#This Row],[Продолжи- тельность1, дней]]&gt;0,Таблица1[[#This Row],[Продолжи- тельность2, дней]]&gt;0,Таблица1[[#This Row],[Продолжи- тельность3, дней]]&gt;0),Q12-$C12-$D12-(Таблица1[[#This Row],[Дата конца1]]-Таблица1[[#This Row],[Дата начала1]])-$H12-(Таблица1[[#This Row],[Дата конца2]]-Таблица1[[#This Row],[Дата начала2]])-L12-(Таблица1[[#This Row],[Дата конца3]]-Таблица1[[#This Row],[Дата начала3]])-2,"")</f>
        <v/>
      </c>
      <c r="Q12" s="37"/>
      <c r="R12" s="38"/>
      <c r="S12" s="40"/>
      <c r="T12" s="41" t="n">
        <v>28</v>
      </c>
      <c r="U12" s="42" t="n">
        <f aca="false">F12+J12+N12+R12</f>
        <v>0</v>
      </c>
      <c r="V12" s="43" t="n">
        <f aca="false">T12-U12</f>
        <v>28</v>
      </c>
      <c r="AA12" s="44" t="str">
        <f aca="false">IF(Таблица1[[#This Row],[Дата конца1]]-Таблица1[[#This Row],[Дата начала1]]&gt;0,Таблица1[[#This Row],[Дата конца1]]-Таблица1[[#This Row],[Дата начала1]]+1,"")</f>
        <v/>
      </c>
      <c r="AB12" s="44" t="str">
        <f aca="false">IF(Таблица1[[#This Row],[Дата конца2]]-Таблица1[[#This Row],[Дата начала2]]&gt;0,Таблица1[[#This Row],[Дата конца2]]-Таблица1[[#This Row],[Дата начала2]]+1,"")</f>
        <v/>
      </c>
      <c r="AC12" s="44" t="str">
        <f aca="false">IF(Таблица1[[#This Row],[Дата конца3]]-Таблица1[[#This Row],[Дата начала3]]&gt;0,Таблица1[[#This Row],[Дата конца3]]-Таблица1[[#This Row],[Дата начала3]]+1,"")</f>
        <v/>
      </c>
      <c r="AD12" s="44" t="str">
        <f aca="false">IF(Таблица1[[#This Row],[Дата конца4]]-Таблица1[[#This Row],[Дата начала4]]&gt;0,Таблица1[[#This Row],[Дата конца4]]-Таблица1[[#This Row],[Дата начала4]]+1,"")</f>
        <v/>
      </c>
    </row>
    <row r="13" customFormat="false" ht="12.75" hidden="false" customHeight="false" outlineLevel="0" collapsed="false">
      <c r="A13" s="29" t="s">
        <v>41</v>
      </c>
      <c r="B13" s="30"/>
      <c r="C13" s="31" t="n">
        <f aca="false">$C$1</f>
        <v>42370</v>
      </c>
      <c r="D13" s="32" t="n">
        <f aca="false">IF(MONTH(E13)&gt;2,E13-C13+2,E13-C13+1)</f>
        <v>-42368</v>
      </c>
      <c r="E13" s="33"/>
      <c r="F13" s="34"/>
      <c r="G13" s="35"/>
      <c r="H13" s="36" t="str">
        <f aca="false">IF(AND(I13-$C13&gt;0,Таблица1[[#This Row],[Продолжи- тельность1, дней]]&gt;0),I13-$C13-D13-(Таблица1[[#This Row],[Дата конца1]]-Таблица1[[#This Row],[Дата начала1]]),"")</f>
        <v/>
      </c>
      <c r="I13" s="37"/>
      <c r="J13" s="38"/>
      <c r="K13" s="39"/>
      <c r="L13" s="36" t="str">
        <f aca="false">IF(AND(M13-$C13&gt;0,Таблица1[[#This Row],[Продолжи- тельность1, дней]]&gt;0,Таблица1[[#This Row],[Продолжи- тельность2, дней]]&gt;0),M13-$C13-$D13-(Таблица1[[#This Row],[Дата конца1]]-Таблица1[[#This Row],[Дата начала1]])-$H13-(Таблица1[[#This Row],[Дата конца2]]-Таблица1[[#This Row],[Дата начала2]])-1,"")</f>
        <v/>
      </c>
      <c r="M13" s="37"/>
      <c r="N13" s="38"/>
      <c r="O13" s="39"/>
      <c r="P13" s="36" t="str">
        <f aca="false">IF(AND(Q13-$C13&gt;0,Таблица1[[#This Row],[Продолжи- тельность1, дней]]&gt;0,Таблица1[[#This Row],[Продолжи- тельность2, дней]]&gt;0,Таблица1[[#This Row],[Продолжи- тельность3, дней]]&gt;0),Q13-$C13-$D13-(Таблица1[[#This Row],[Дата конца1]]-Таблица1[[#This Row],[Дата начала1]])-$H13-(Таблица1[[#This Row],[Дата конца2]]-Таблица1[[#This Row],[Дата начала2]])-L13-(Таблица1[[#This Row],[Дата конца3]]-Таблица1[[#This Row],[Дата начала3]])-2,"")</f>
        <v/>
      </c>
      <c r="Q13" s="37"/>
      <c r="R13" s="38"/>
      <c r="S13" s="40"/>
      <c r="T13" s="41" t="n">
        <v>28</v>
      </c>
      <c r="U13" s="42" t="n">
        <f aca="false">F13+J13+N13+R13</f>
        <v>0</v>
      </c>
      <c r="V13" s="43" t="n">
        <f aca="false">T13-U13</f>
        <v>28</v>
      </c>
      <c r="AA13" s="44" t="str">
        <f aca="false">IF(Таблица1[[#This Row],[Дата конца1]]-Таблица1[[#This Row],[Дата начала1]]&gt;0,Таблица1[[#This Row],[Дата конца1]]-Таблица1[[#This Row],[Дата начала1]]+1,"")</f>
        <v/>
      </c>
      <c r="AB13" s="44" t="str">
        <f aca="false">IF(Таблица1[[#This Row],[Дата конца2]]-Таблица1[[#This Row],[Дата начала2]]&gt;0,Таблица1[[#This Row],[Дата конца2]]-Таблица1[[#This Row],[Дата начала2]]+1,"")</f>
        <v/>
      </c>
      <c r="AC13" s="44" t="str">
        <f aca="false">IF(Таблица1[[#This Row],[Дата конца3]]-Таблица1[[#This Row],[Дата начала3]]&gt;0,Таблица1[[#This Row],[Дата конца3]]-Таблица1[[#This Row],[Дата начала3]]+1,"")</f>
        <v/>
      </c>
      <c r="AD13" s="44" t="str">
        <f aca="false">IF(Таблица1[[#This Row],[Дата конца4]]-Таблица1[[#This Row],[Дата начала4]]&gt;0,Таблица1[[#This Row],[Дата конца4]]-Таблица1[[#This Row],[Дата начала4]]+1,"")</f>
        <v/>
      </c>
    </row>
    <row r="14" customFormat="false" ht="12.75" hidden="false" customHeight="false" outlineLevel="0" collapsed="false">
      <c r="A14" s="29" t="s">
        <v>42</v>
      </c>
      <c r="B14" s="30"/>
      <c r="C14" s="31" t="n">
        <f aca="false">$C$1</f>
        <v>42370</v>
      </c>
      <c r="D14" s="32" t="n">
        <f aca="false">IF(MONTH(E14)&gt;2,E14-C14+2,E14-C14+1)</f>
        <v>-42368</v>
      </c>
      <c r="E14" s="33"/>
      <c r="F14" s="34"/>
      <c r="G14" s="35"/>
      <c r="H14" s="36" t="str">
        <f aca="false">IF(AND(I14-$C14&gt;0,Таблица1[[#This Row],[Продолжи- тельность1, дней]]&gt;0),I14-$C14-D14-(Таблица1[[#This Row],[Дата конца1]]-Таблица1[[#This Row],[Дата начала1]]),"")</f>
        <v/>
      </c>
      <c r="I14" s="37"/>
      <c r="J14" s="38"/>
      <c r="K14" s="39"/>
      <c r="L14" s="36" t="str">
        <f aca="false">IF(AND(M14-$C14&gt;0,Таблица1[[#This Row],[Продолжи- тельность1, дней]]&gt;0,Таблица1[[#This Row],[Продолжи- тельность2, дней]]&gt;0),M14-$C14-$D14-(Таблица1[[#This Row],[Дата конца1]]-Таблица1[[#This Row],[Дата начала1]])-$H14-(Таблица1[[#This Row],[Дата конца2]]-Таблица1[[#This Row],[Дата начала2]])-1,"")</f>
        <v/>
      </c>
      <c r="M14" s="37"/>
      <c r="N14" s="38"/>
      <c r="O14" s="39"/>
      <c r="P14" s="36" t="str">
        <f aca="false">IF(AND(Q14-$C14&gt;0,Таблица1[[#This Row],[Продолжи- тельность1, дней]]&gt;0,Таблица1[[#This Row],[Продолжи- тельность2, дней]]&gt;0,Таблица1[[#This Row],[Продолжи- тельность3, дней]]&gt;0),Q14-$C14-$D14-(Таблица1[[#This Row],[Дата конца1]]-Таблица1[[#This Row],[Дата начала1]])-$H14-(Таблица1[[#This Row],[Дата конца2]]-Таблица1[[#This Row],[Дата начала2]])-L14-(Таблица1[[#This Row],[Дата конца3]]-Таблица1[[#This Row],[Дата начала3]])-2,"")</f>
        <v/>
      </c>
      <c r="Q14" s="37"/>
      <c r="R14" s="38"/>
      <c r="S14" s="40"/>
      <c r="T14" s="41" t="n">
        <v>28</v>
      </c>
      <c r="U14" s="42" t="n">
        <f aca="false">F14+J14+N14+R14</f>
        <v>0</v>
      </c>
      <c r="V14" s="43" t="n">
        <f aca="false">T14-U14</f>
        <v>28</v>
      </c>
      <c r="AA14" s="44" t="str">
        <f aca="false">IF(Таблица1[[#This Row],[Дата конца1]]-Таблица1[[#This Row],[Дата начала1]]&gt;0,Таблица1[[#This Row],[Дата конца1]]-Таблица1[[#This Row],[Дата начала1]]+1,"")</f>
        <v/>
      </c>
      <c r="AB14" s="44" t="str">
        <f aca="false">IF(Таблица1[[#This Row],[Дата конца2]]-Таблица1[[#This Row],[Дата начала2]]&gt;0,Таблица1[[#This Row],[Дата конца2]]-Таблица1[[#This Row],[Дата начала2]]+1,"")</f>
        <v/>
      </c>
      <c r="AC14" s="44" t="str">
        <f aca="false">IF(Таблица1[[#This Row],[Дата конца3]]-Таблица1[[#This Row],[Дата начала3]]&gt;0,Таблица1[[#This Row],[Дата конца3]]-Таблица1[[#This Row],[Дата начала3]]+1,"")</f>
        <v/>
      </c>
      <c r="AD14" s="44" t="str">
        <f aca="false">IF(Таблица1[[#This Row],[Дата конца4]]-Таблица1[[#This Row],[Дата начала4]]&gt;0,Таблица1[[#This Row],[Дата конца4]]-Таблица1[[#This Row],[Дата начала4]]+1,"")</f>
        <v/>
      </c>
    </row>
    <row r="15" customFormat="false" ht="12.75" hidden="false" customHeight="false" outlineLevel="0" collapsed="false">
      <c r="A15" s="29" t="s">
        <v>43</v>
      </c>
      <c r="B15" s="30"/>
      <c r="C15" s="31" t="n">
        <f aca="false">$C$1</f>
        <v>42370</v>
      </c>
      <c r="D15" s="32" t="n">
        <f aca="false">IF(MONTH(E15)&gt;2,E15-C15+2,E15-C15+1)</f>
        <v>-42368</v>
      </c>
      <c r="E15" s="37"/>
      <c r="F15" s="38"/>
      <c r="G15" s="35"/>
      <c r="H15" s="36" t="str">
        <f aca="false">IF(AND(I15-$C15&gt;0,Таблица1[[#This Row],[Продолжи- тельность1, дней]]&gt;0),I15-$C15-D15-(Таблица1[[#This Row],[Дата конца1]]-Таблица1[[#This Row],[Дата начала1]]),"")</f>
        <v/>
      </c>
      <c r="I15" s="37"/>
      <c r="J15" s="38"/>
      <c r="K15" s="39"/>
      <c r="L15" s="36" t="str">
        <f aca="false">IF(AND(M15-$C15&gt;0,Таблица1[[#This Row],[Продолжи- тельность1, дней]]&gt;0,Таблица1[[#This Row],[Продолжи- тельность2, дней]]&gt;0),M15-$C15-$D15-(Таблица1[[#This Row],[Дата конца1]]-Таблица1[[#This Row],[Дата начала1]])-$H15-(Таблица1[[#This Row],[Дата конца2]]-Таблица1[[#This Row],[Дата начала2]])-1,"")</f>
        <v/>
      </c>
      <c r="M15" s="37"/>
      <c r="N15" s="38"/>
      <c r="O15" s="39"/>
      <c r="P15" s="36" t="str">
        <f aca="false">IF(AND(Q15-$C15&gt;0,Таблица1[[#This Row],[Продолжи- тельность1, дней]]&gt;0,Таблица1[[#This Row],[Продолжи- тельность2, дней]]&gt;0,Таблица1[[#This Row],[Продолжи- тельность3, дней]]&gt;0),Q15-$C15-$D15-(Таблица1[[#This Row],[Дата конца1]]-Таблица1[[#This Row],[Дата начала1]])-$H15-(Таблица1[[#This Row],[Дата конца2]]-Таблица1[[#This Row],[Дата начала2]])-L15-(Таблица1[[#This Row],[Дата конца3]]-Таблица1[[#This Row],[Дата начала3]])-2,"")</f>
        <v/>
      </c>
      <c r="Q15" s="37"/>
      <c r="R15" s="38"/>
      <c r="S15" s="40"/>
      <c r="T15" s="41" t="n">
        <v>28</v>
      </c>
      <c r="U15" s="42" t="n">
        <f aca="false">F15+J15+N15+R15</f>
        <v>0</v>
      </c>
      <c r="V15" s="43" t="n">
        <f aca="false">T15-U15</f>
        <v>28</v>
      </c>
      <c r="AA15" s="44" t="str">
        <f aca="false">IF(Таблица1[[#This Row],[Дата конца1]]-Таблица1[[#This Row],[Дата начала1]]&gt;0,Таблица1[[#This Row],[Дата конца1]]-Таблица1[[#This Row],[Дата начала1]]+1,"")</f>
        <v/>
      </c>
      <c r="AB15" s="44" t="str">
        <f aca="false">IF(Таблица1[[#This Row],[Дата конца2]]-Таблица1[[#This Row],[Дата начала2]]&gt;0,Таблица1[[#This Row],[Дата конца2]]-Таблица1[[#This Row],[Дата начала2]]+1,"")</f>
        <v/>
      </c>
      <c r="AC15" s="44" t="str">
        <f aca="false">IF(Таблица1[[#This Row],[Дата конца3]]-Таблица1[[#This Row],[Дата начала3]]&gt;0,Таблица1[[#This Row],[Дата конца3]]-Таблица1[[#This Row],[Дата начала3]]+1,"")</f>
        <v/>
      </c>
      <c r="AD15" s="44" t="str">
        <f aca="false">IF(Таблица1[[#This Row],[Дата конца4]]-Таблица1[[#This Row],[Дата начала4]]&gt;0,Таблица1[[#This Row],[Дата конца4]]-Таблица1[[#This Row],[Дата начала4]]+1,"")</f>
        <v/>
      </c>
    </row>
    <row r="16" customFormat="false" ht="12.75" hidden="false" customHeight="false" outlineLevel="0" collapsed="false">
      <c r="A16" s="29" t="s">
        <v>44</v>
      </c>
      <c r="B16" s="45"/>
      <c r="C16" s="46" t="n">
        <f aca="false">$C$1</f>
        <v>42370</v>
      </c>
      <c r="D16" s="47" t="n">
        <f aca="false">IF(MONTH(E16)&gt;2,E16-C16+2,E16-C16+1)</f>
        <v>-42368</v>
      </c>
      <c r="E16" s="48"/>
      <c r="F16" s="49"/>
      <c r="G16" s="35"/>
      <c r="H16" s="36" t="str">
        <f aca="false">IF(AND(I16-$C16&gt;0,Таблица1[[#This Row],[Продолжи- тельность1, дней]]&gt;0),I16-$C16-D16-(Таблица1[[#This Row],[Дата конца1]]-Таблица1[[#This Row],[Дата начала1]]),"")</f>
        <v/>
      </c>
      <c r="I16" s="48"/>
      <c r="J16" s="49"/>
      <c r="K16" s="50"/>
      <c r="L16" s="51" t="str">
        <f aca="false">IF(AND(M16-$C16&gt;0,Таблица1[[#This Row],[Продолжи- тельность1, дней]]&gt;0,Таблица1[[#This Row],[Продолжи- тельность2, дней]]&gt;0),M16-$C16-$D16-(Таблица1[[#This Row],[Дата конца1]]-Таблица1[[#This Row],[Дата начала1]])-$H16-(Таблица1[[#This Row],[Дата конца2]]-Таблица1[[#This Row],[Дата начала2]])-1,"")</f>
        <v/>
      </c>
      <c r="M16" s="48"/>
      <c r="N16" s="49"/>
      <c r="O16" s="39"/>
      <c r="P16" s="51" t="str">
        <f aca="false">IF(AND(Q16-$C16&gt;0,Таблица1[[#This Row],[Продолжи- тельность1, дней]]&gt;0,Таблица1[[#This Row],[Продолжи- тельность2, дней]]&gt;0,Таблица1[[#This Row],[Продолжи- тельность3, дней]]&gt;0),Q16-$C16-$D16-(Таблица1[[#This Row],[Дата конца1]]-Таблица1[[#This Row],[Дата начала1]])-$H16-(Таблица1[[#This Row],[Дата конца2]]-Таблица1[[#This Row],[Дата начала2]])-L16-(Таблица1[[#This Row],[Дата конца3]]-Таблица1[[#This Row],[Дата начала3]])-2,"")</f>
        <v/>
      </c>
      <c r="Q16" s="48"/>
      <c r="R16" s="49"/>
      <c r="S16" s="40"/>
      <c r="T16" s="52" t="n">
        <v>28</v>
      </c>
      <c r="U16" s="53" t="n">
        <f aca="false">F16+J16+N16+R16</f>
        <v>0</v>
      </c>
      <c r="V16" s="54" t="n">
        <f aca="false">T16-U16</f>
        <v>28</v>
      </c>
      <c r="AA16" s="44" t="str">
        <f aca="false">IF(Таблица1[[#This Row],[Дата конца1]]-Таблица1[[#This Row],[Дата начала1]]&gt;0,Таблица1[[#This Row],[Дата конца1]]-Таблица1[[#This Row],[Дата начала1]]+1,"")</f>
        <v/>
      </c>
      <c r="AB16" s="44" t="str">
        <f aca="false">IF(Таблица1[[#This Row],[Дата конца2]]-Таблица1[[#This Row],[Дата начала2]]&gt;0,Таблица1[[#This Row],[Дата конца2]]-Таблица1[[#This Row],[Дата начала2]]+1,"")</f>
        <v/>
      </c>
      <c r="AC16" s="44" t="str">
        <f aca="false">IF(Таблица1[[#This Row],[Дата конца3]]-Таблица1[[#This Row],[Дата начала3]]&gt;0,Таблица1[[#This Row],[Дата конца3]]-Таблица1[[#This Row],[Дата начала3]]+1,"")</f>
        <v/>
      </c>
      <c r="AD16" s="44" t="str">
        <f aca="false">IF(Таблица1[[#This Row],[Дата конца4]]-Таблица1[[#This Row],[Дата начала4]]&gt;0,Таблица1[[#This Row],[Дата конца4]]-Таблица1[[#This Row],[Дата начала4]]+1,"")</f>
        <v/>
      </c>
    </row>
    <row r="17" s="55" customFormat="true" ht="12.75" hidden="true" customHeight="false" outlineLevel="0" collapsed="false">
      <c r="A17" s="29"/>
      <c r="B17" s="30"/>
      <c r="C17" s="31" t="n">
        <f aca="false">$C$1</f>
        <v>42370</v>
      </c>
      <c r="D17" s="32" t="n">
        <f aca="false">IF(MONTH(E17)&gt;2,E17-C17+2,E17-C17+1)</f>
        <v>-42369</v>
      </c>
      <c r="E17" s="37"/>
      <c r="F17" s="38"/>
      <c r="G17" s="35" t="n">
        <f aca="false">E17+F17-1</f>
        <v>-1</v>
      </c>
      <c r="H17" s="36" t="str">
        <f aca="false">IF(AND(I17-$C17&gt;0,Таблица1[[#This Row],[Продолжи- тельность1, дней]]&gt;0),I17-$C17-D17-(Таблица1[[#This Row],[Дата конца1]]-Таблица1[[#This Row],[Дата начала1]]),"")</f>
        <v/>
      </c>
      <c r="I17" s="37"/>
      <c r="J17" s="38"/>
      <c r="K17" s="39" t="n">
        <f aca="false">I17+J17-1</f>
        <v>-1</v>
      </c>
      <c r="L17" s="36" t="str">
        <f aca="false">IF(AND(M17-$C17&gt;0,Таблица1[[#This Row],[Продолжи- тельность1, дней]]&gt;0,Таблица1[[#This Row],[Продолжи- тельность2, дней]]&gt;0),M17-$C17-$D17-(Таблица1[[#This Row],[Дата конца1]]-Таблица1[[#This Row],[Дата начала1]])-$H17-(Таблица1[[#This Row],[Дата конца2]]-Таблица1[[#This Row],[Дата начала2]])-1,"")</f>
        <v/>
      </c>
      <c r="M17" s="37"/>
      <c r="N17" s="38"/>
      <c r="O17" s="39" t="n">
        <f aca="false">M17+N17-1</f>
        <v>-1</v>
      </c>
      <c r="P17" s="36" t="str">
        <f aca="false">IF(AND(Q17-$C17&gt;0,Таблица1[[#This Row],[Продолжи- тельность1, дней]]&gt;0,Таблица1[[#This Row],[Продолжи- тельность2, дней]]&gt;0,Таблица1[[#This Row],[Продолжи- тельность3, дней]]&gt;0),Q17-$C17-$D17-(Таблица1[[#This Row],[Дата конца1]]-Таблица1[[#This Row],[Дата начала1]])-$H17-(Таблица1[[#This Row],[Дата конца2]]-Таблица1[[#This Row],[Дата начала2]])-L17-(Таблица1[[#This Row],[Дата конца3]]-Таблица1[[#This Row],[Дата начала3]])-2,"")</f>
        <v/>
      </c>
      <c r="Q17" s="37"/>
      <c r="R17" s="38"/>
      <c r="S17" s="40" t="n">
        <f aca="false">Q17+R17-1</f>
        <v>-1</v>
      </c>
      <c r="T17" s="41"/>
      <c r="U17" s="42" t="n">
        <f aca="false">F17+J17+N17+R17</f>
        <v>0</v>
      </c>
      <c r="V17" s="43" t="n">
        <f aca="false">T17-U17</f>
        <v>0</v>
      </c>
      <c r="AA17" s="44" t="str">
        <f aca="false">IF(Таблица1[[#This Row],[Дата конца1]]-Таблица1[[#This Row],[Дата начала1]]&gt;0,Таблица1[[#This Row],[Дата конца1]]-Таблица1[[#This Row],[Дата начала1]]+1,"")</f>
        <v/>
      </c>
      <c r="AB17" s="44" t="str">
        <f aca="false">IF(Таблица1[[#This Row],[Дата конца2]]-Таблица1[[#This Row],[Дата начала2]]&gt;0,Таблица1[[#This Row],[Дата конца2]]-Таблица1[[#This Row],[Дата начала2]]+1,"")</f>
        <v/>
      </c>
      <c r="AC17" s="44" t="str">
        <f aca="false">IF(Таблица1[[#This Row],[Дата конца3]]-Таблица1[[#This Row],[Дата начала3]]&gt;0,Таблица1[[#This Row],[Дата конца3]]-Таблица1[[#This Row],[Дата начала3]]+1,"")</f>
        <v/>
      </c>
      <c r="AD17" s="44" t="str">
        <f aca="false">IF(Таблица1[[#This Row],[Дата конца4]]-Таблица1[[#This Row],[Дата начала4]]&gt;0,Таблица1[[#This Row],[Дата конца4]]-Таблица1[[#This Row],[Дата начала4]]+1,"")</f>
        <v/>
      </c>
      <c r="AN17" s="55" t="n">
        <f aca="false">IF(Таблица1[[#This Row],[Дата конца3]]-Таблица1[[#This Row],[Дата начала3]]&gt;0,Таблица1[[#This Row],[Дата конца3]]-Таблица1[[#This Row],[Дата начала3]],0)</f>
        <v>0</v>
      </c>
    </row>
    <row r="18" s="55" customFormat="true" ht="6" hidden="false" customHeight="true" outlineLevel="0" collapsed="false">
      <c r="A18" s="56"/>
      <c r="B18" s="56"/>
      <c r="C18" s="57"/>
      <c r="D18" s="58"/>
      <c r="E18" s="59"/>
      <c r="F18" s="60"/>
      <c r="G18" s="59"/>
      <c r="H18" s="60"/>
      <c r="I18" s="59"/>
      <c r="J18" s="60"/>
      <c r="K18" s="61"/>
      <c r="L18" s="60"/>
      <c r="M18" s="59"/>
      <c r="N18" s="60"/>
      <c r="O18" s="59"/>
      <c r="P18" s="60"/>
      <c r="Q18" s="59"/>
      <c r="R18" s="60"/>
      <c r="S18" s="59"/>
      <c r="T18" s="62"/>
      <c r="U18" s="63"/>
      <c r="V18" s="63"/>
      <c r="AA18" s="64"/>
      <c r="AB18" s="64"/>
      <c r="AC18" s="64"/>
      <c r="AD18" s="64"/>
    </row>
    <row r="19" s="55" customFormat="true" ht="6" hidden="false" customHeight="true" outlineLevel="0" collapsed="false">
      <c r="A19" s="56"/>
      <c r="B19" s="56"/>
      <c r="C19" s="57"/>
      <c r="D19" s="58"/>
      <c r="E19" s="59"/>
      <c r="F19" s="60"/>
      <c r="G19" s="59"/>
      <c r="H19" s="60"/>
      <c r="I19" s="59"/>
      <c r="J19" s="60"/>
      <c r="K19" s="61"/>
      <c r="L19" s="60"/>
      <c r="M19" s="59"/>
      <c r="N19" s="60"/>
      <c r="O19" s="59"/>
      <c r="P19" s="60"/>
      <c r="Q19" s="59"/>
      <c r="R19" s="60"/>
      <c r="S19" s="59"/>
      <c r="T19" s="62"/>
      <c r="U19" s="63"/>
      <c r="V19" s="63"/>
      <c r="AA19" s="65"/>
      <c r="AB19" s="65"/>
      <c r="AC19" s="65"/>
      <c r="AD19" s="65"/>
    </row>
    <row r="20" s="69" customFormat="true" ht="24.75" hidden="false" customHeight="true" outlineLevel="0" collapsed="false">
      <c r="A20" s="66" t="str">
        <f aca="false">"График отпусков на "&amp; YEAR(C1) &amp; " год"</f>
        <v>График отпусков на 2016 год</v>
      </c>
      <c r="B20" s="67"/>
      <c r="C20" s="68" t="s">
        <v>45</v>
      </c>
    </row>
    <row r="32" customFormat="false" ht="12.75" hidden="false" customHeight="false" outlineLevel="0" collapsed="false">
      <c r="A32" s="70"/>
      <c r="B32" s="71"/>
      <c r="C32" s="70"/>
      <c r="D32" s="70"/>
    </row>
  </sheetData>
  <mergeCells count="6">
    <mergeCell ref="D7:G7"/>
    <mergeCell ref="H7:K7"/>
    <mergeCell ref="L7:O7"/>
    <mergeCell ref="P7:S7"/>
    <mergeCell ref="T7:V7"/>
    <mergeCell ref="AA7:AD7"/>
  </mergeCells>
  <conditionalFormatting sqref="E9:E17 I9:I17 M9:M17 Q9:Q17">
    <cfRule type="cellIs" priority="2" operator="lessThan" aboveAverage="0" equalAverage="0" bottom="0" percent="0" rank="0" text="" dxfId="2">
      <formula>$C$1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ReCount">
              <controlPr defaultSize="0" print="true" autoFill="0" autoPict="0">
                <anchor moveWithCells="true" sizeWithCells="false">
                  <from>
                    <xdr:col>0</xdr:col>
                    <xdr:colOff>66600</xdr:colOff>
                    <xdr:row>0</xdr:row>
                    <xdr:rowOff>342720</xdr:rowOff>
                  </from>
                  <to>
                    <xdr:col>1</xdr:col>
                    <xdr:colOff>828360</xdr:colOff>
                    <xdr:row>1</xdr:row>
                    <xdr:rowOff>-76680</xdr:rowOff>
                  </to>
                </anchor>
              </controlPr>
            </control>
          </mc:Choice>
        </mc:AlternateContent>
      </controls>
    </mc:Choice>
  </mc:AlternateContent>
  <tableParts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0.57"/>
    <col collapsed="false" customWidth="true" hidden="false" outlineLevel="0" max="2" min="2" style="0" width="0.71"/>
    <col collapsed="false" customWidth="true" hidden="false" outlineLevel="0" max="3" min="3" style="0" width="12.42"/>
  </cols>
  <sheetData>
    <row r="1" customFormat="false" ht="33" hidden="false" customHeight="true" outlineLevel="0" collapsed="false">
      <c r="A1" s="72" t="s">
        <v>46</v>
      </c>
      <c r="B1" s="72"/>
      <c r="C1" s="72" t="s">
        <v>47</v>
      </c>
    </row>
    <row r="2" customFormat="false" ht="12.75" hidden="false" customHeight="false" outlineLevel="0" collapsed="false">
      <c r="A2" s="72"/>
      <c r="B2" s="72"/>
      <c r="C2" s="72"/>
    </row>
    <row r="3" customFormat="false" ht="12.75" hidden="false" customHeight="false" outlineLevel="0" collapsed="false">
      <c r="A3" s="73" t="n">
        <v>42005</v>
      </c>
      <c r="B3" s="73"/>
      <c r="C3" s="73" t="n">
        <v>42370</v>
      </c>
    </row>
    <row r="4" customFormat="false" ht="12.75" hidden="false" customHeight="false" outlineLevel="0" collapsed="false">
      <c r="A4" s="73" t="n">
        <v>42006</v>
      </c>
      <c r="B4" s="73"/>
      <c r="C4" s="73" t="n">
        <v>42371</v>
      </c>
    </row>
    <row r="5" customFormat="false" ht="12.75" hidden="false" customHeight="false" outlineLevel="0" collapsed="false">
      <c r="A5" s="73" t="n">
        <v>42007</v>
      </c>
      <c r="B5" s="73"/>
      <c r="C5" s="73" t="n">
        <v>42372</v>
      </c>
    </row>
    <row r="6" customFormat="false" ht="12.75" hidden="false" customHeight="false" outlineLevel="0" collapsed="false">
      <c r="A6" s="73" t="n">
        <v>42008</v>
      </c>
      <c r="B6" s="73"/>
      <c r="C6" s="73" t="n">
        <v>42373</v>
      </c>
    </row>
    <row r="7" customFormat="false" ht="12.75" hidden="false" customHeight="false" outlineLevel="0" collapsed="false">
      <c r="A7" s="73" t="n">
        <v>42009</v>
      </c>
      <c r="B7" s="73"/>
      <c r="C7" s="73" t="n">
        <v>42374</v>
      </c>
    </row>
    <row r="8" customFormat="false" ht="12.75" hidden="false" customHeight="false" outlineLevel="0" collapsed="false">
      <c r="A8" s="73" t="n">
        <v>42010</v>
      </c>
      <c r="B8" s="73"/>
      <c r="C8" s="73" t="n">
        <v>42375</v>
      </c>
    </row>
    <row r="9" customFormat="false" ht="12.75" hidden="false" customHeight="false" outlineLevel="0" collapsed="false">
      <c r="A9" s="73" t="n">
        <v>42011</v>
      </c>
      <c r="B9" s="73"/>
      <c r="C9" s="73" t="n">
        <v>42376</v>
      </c>
    </row>
    <row r="10" customFormat="false" ht="12.75" hidden="false" customHeight="false" outlineLevel="0" collapsed="false">
      <c r="A10" s="73" t="n">
        <v>42012</v>
      </c>
      <c r="B10" s="73"/>
      <c r="C10" s="73" t="n">
        <v>42377</v>
      </c>
    </row>
    <row r="11" customFormat="false" ht="12.75" hidden="false" customHeight="false" outlineLevel="0" collapsed="false">
      <c r="A11" s="74" t="n">
        <v>42058</v>
      </c>
      <c r="B11" s="74"/>
      <c r="C11" s="73" t="n">
        <v>42423</v>
      </c>
    </row>
    <row r="12" customFormat="false" ht="12.75" hidden="false" customHeight="false" outlineLevel="0" collapsed="false">
      <c r="A12" s="74" t="n">
        <v>42071</v>
      </c>
      <c r="B12" s="74"/>
      <c r="C12" s="74" t="n">
        <v>42437</v>
      </c>
    </row>
    <row r="13" customFormat="false" ht="12.75" hidden="false" customHeight="false" outlineLevel="0" collapsed="false">
      <c r="A13" s="73" t="n">
        <v>42125</v>
      </c>
      <c r="B13" s="73"/>
      <c r="C13" s="73" t="n">
        <v>42491</v>
      </c>
    </row>
    <row r="14" customFormat="false" ht="12.75" hidden="false" customHeight="false" outlineLevel="0" collapsed="false">
      <c r="A14" s="73" t="n">
        <v>42133</v>
      </c>
      <c r="B14" s="73"/>
      <c r="C14" s="73" t="n">
        <v>42499</v>
      </c>
    </row>
    <row r="15" customFormat="false" ht="12.75" hidden="false" customHeight="false" outlineLevel="0" collapsed="false">
      <c r="A15" s="73" t="n">
        <v>42167</v>
      </c>
      <c r="B15" s="73"/>
      <c r="C15" s="73" t="n">
        <v>42533</v>
      </c>
    </row>
    <row r="16" customFormat="false" ht="12.75" hidden="false" customHeight="false" outlineLevel="0" collapsed="false">
      <c r="A16" s="73" t="n">
        <v>42312</v>
      </c>
      <c r="B16" s="73"/>
      <c r="C16" s="73" t="n">
        <v>42678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2014-08-08T19:00:37Z</dcterms:created>
  <dc:creator>Olga</dc:creator>
  <dc:description/>
  <dc:language>ru-RU</dc:language>
  <cp:lastModifiedBy/>
  <cp:lastPrinted>2015-11-20T21:10:08Z</cp:lastPrinted>
  <dcterms:modified xsi:type="dcterms:W3CDTF">2022-09-24T08:04:01Z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