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F7F78603-1184-4CF7-ABA5-828AE5B46D2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0" i="1"/>
  <c r="C4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E3" i="1"/>
  <c r="F3" i="1" s="1"/>
  <c r="G3" i="1" s="1"/>
  <c r="C4" i="1" l="1"/>
  <c r="A4" i="1" l="1"/>
  <c r="E4" i="1" l="1"/>
  <c r="A5" i="1"/>
  <c r="A6" i="1" l="1"/>
  <c r="E5" i="1"/>
  <c r="A7" i="1" l="1"/>
  <c r="E6" i="1"/>
  <c r="A8" i="1" l="1"/>
  <c r="E7" i="1"/>
  <c r="A9" i="1" l="1"/>
  <c r="E8" i="1"/>
  <c r="A10" i="1" l="1"/>
  <c r="E9" i="1"/>
  <c r="A11" i="1" l="1"/>
  <c r="E11" i="1" s="1"/>
  <c r="E10" i="1"/>
  <c r="D4" i="1" l="1"/>
  <c r="F4" i="1" l="1"/>
  <c r="G4" i="1" s="1"/>
  <c r="D5" i="1"/>
  <c r="F5" i="1" l="1"/>
  <c r="D6" i="1"/>
  <c r="F6" i="1" l="1"/>
  <c r="D7" i="1"/>
  <c r="F7" i="1" l="1"/>
  <c r="D8" i="1"/>
  <c r="F8" i="1" l="1"/>
  <c r="D9" i="1"/>
  <c r="F9" i="1" l="1"/>
  <c r="D10" i="1"/>
  <c r="F10" i="1" l="1"/>
  <c r="D11" i="1"/>
  <c r="F11" i="1" l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C5" i="1"/>
  <c r="C6" i="1"/>
  <c r="C7" i="1"/>
  <c r="C8" i="1"/>
  <c r="C9" i="1"/>
  <c r="C10" i="1"/>
  <c r="C11" i="1"/>
  <c r="G11" i="1"/>
  <c r="G10" i="1"/>
  <c r="G8" i="1"/>
  <c r="G6" i="1"/>
  <c r="A12" i="1"/>
  <c r="A13" i="1"/>
  <c r="A14" i="1"/>
  <c r="E14" i="1"/>
  <c r="F14" i="1"/>
  <c r="A15" i="1"/>
  <c r="E15" i="1"/>
  <c r="F15" i="1"/>
  <c r="A16" i="1"/>
  <c r="E16" i="1"/>
  <c r="F16" i="1"/>
  <c r="A17" i="1"/>
  <c r="E17" i="1"/>
  <c r="F17" i="1"/>
  <c r="A18" i="1"/>
  <c r="E18" i="1"/>
  <c r="F18" i="1"/>
  <c r="A19" i="1"/>
  <c r="E19" i="1"/>
  <c r="F19" i="1"/>
  <c r="A20" i="1"/>
  <c r="E20" i="1"/>
  <c r="F20" i="1"/>
  <c r="A21" i="1"/>
  <c r="E21" i="1"/>
  <c r="F21" i="1"/>
  <c r="A22" i="1"/>
  <c r="E22" i="1"/>
  <c r="F22" i="1"/>
  <c r="A23" i="1"/>
  <c r="E23" i="1"/>
  <c r="F23" i="1"/>
  <c r="A24" i="1"/>
  <c r="E24" i="1"/>
  <c r="F24" i="1"/>
  <c r="A25" i="1"/>
  <c r="E25" i="1"/>
  <c r="F25" i="1"/>
  <c r="A26" i="1"/>
  <c r="E26" i="1"/>
  <c r="F26" i="1"/>
  <c r="A27" i="1"/>
  <c r="E27" i="1"/>
  <c r="F27" i="1"/>
  <c r="A28" i="1"/>
  <c r="E28" i="1"/>
  <c r="F28" i="1"/>
  <c r="A29" i="1"/>
  <c r="E29" i="1"/>
  <c r="F29" i="1"/>
  <c r="A30" i="1"/>
  <c r="E30" i="1"/>
  <c r="F30" i="1"/>
  <c r="A31" i="1"/>
  <c r="E31" i="1"/>
  <c r="F31" i="1"/>
  <c r="A32" i="1"/>
  <c r="E32" i="1"/>
  <c r="F32" i="1"/>
  <c r="A33" i="1"/>
  <c r="E33" i="1"/>
  <c r="F33" i="1"/>
  <c r="A34" i="1"/>
  <c r="E34" i="1"/>
  <c r="F3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35" i="1"/>
  <c r="A36" i="1"/>
  <c r="E36" i="1"/>
  <c r="F36" i="1"/>
  <c r="G36" i="1"/>
  <c r="E35" i="1"/>
  <c r="F35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5" i="1"/>
  <c r="G14" i="1"/>
  <c r="G7" i="1"/>
  <c r="E13" i="1"/>
  <c r="F13" i="1"/>
  <c r="G13" i="1"/>
  <c r="G9" i="1"/>
  <c r="E12" i="1"/>
  <c r="F12" i="1"/>
  <c r="G12" i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<sst xmlns="http://schemas.openxmlformats.org/spreadsheetml/2006/main" count="51" uniqueCount="50">
  <si>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</si>
  <si>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</si>
  <si>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</si>
  <si>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Доп. вариант</t>
  </si>
  <si>
    <t>Этаж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</si>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</sst>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282C34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3"/>
  <sheetViews>
    <sheetView tabSelected="1" topLeftCell="A22" workbookViewId="0">
      <selection activeCell="C43" sqref="B40:C43"/>
    </sheetView>
  </sheetViews>
  <sheetFormatPr defaultRowHeight="15"/>
  <cols>
    <col min="2" max="2" width="9.140625" style="2"/>
    <col min="8" max="9" width="11.42578125" bestFit="1" customWidth="1"/>
  </cols>
  <sheetData>
    <row r="1" spans="1:69" ht="15.75">
      <c r="A1" s="1">
        <v>39</v>
      </c>
      <c r="B1" s="6"/>
      <c r="C1" s="6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 spans="1:69" ht="15.75">
      <c r="A2" s="6" t="s">
        <v>0</v>
      </c>
      <c r="B2" s="6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69" ht="15.75">
      <c r="A3" s="3">
        <v>1</v>
      </c>
      <c r="B3" s="7" t="s">
        <v>13</v>
      </c>
      <c r="C3" s="1">
        <v>70</v>
      </c>
      <c r="D3" s="3">
        <v>21</v>
      </c>
      <c r="E3" s="1">
        <f>QUOTIENT(A3-1,4)+1</f>
        <v>1</v>
      </c>
      <c r="F3" s="1">
        <f>IF(E3=9,D3*1.1*0.5,D3*1.1)</f>
        <v>23.1</v>
      </c>
      <c r="G3" s="1">
        <f>C3*F3</f>
        <v>1617</v>
      </c>
      <c r="H3" s="8">
        <v>44813</v>
      </c>
      <c r="I3" s="8">
        <v>44805</v>
      </c>
      <c r="J3" s="1">
        <f>IF(I3&lt;=H3,0,I3-H3)</f>
        <v>0</v>
      </c>
      <c r="K3" s="1">
        <v>10</v>
      </c>
      <c r="L3" s="1">
        <f>K3*J3</f>
        <v>0</v>
      </c>
      <c r="M3" s="1">
        <f>L3+G3</f>
        <v>1617</v>
      </c>
    </row>
    <row r="4" spans="1:69" ht="15.75">
      <c r="A4" s="3">
        <f>A3+1</f>
        <v>2</v>
      </c>
      <c r="B4" s="3" t="s">
        <v>14</v>
      </c>
      <c r="C4" s="1">
        <f>C3-0.5</f>
        <v>69.5</v>
      </c>
      <c r="D4" s="3">
        <f>D3+1</f>
        <v>22</v>
      </c>
      <c r="E4" s="1">
        <f>QUOTIENT(A4-1,4)+1</f>
        <v>1</v>
      </c>
      <c r="F4" s="1">
        <f>IF(E4=9,D4*1.1*0.5,D4*1.1)</f>
        <v>24.200000000000003</v>
      </c>
      <c r="G4" s="1">
        <f>C4*F4</f>
        <v>1681.9</v>
      </c>
      <c r="H4" s="8">
        <v>44813</v>
      </c>
      <c r="I4" s="8">
        <v>44806</v>
      </c>
      <c r="J4" s="1">
        <f t="shared" ref="J4:J36" si="0">IF(I4&lt;=H4,0,I4-H4)</f>
        <v>0</v>
      </c>
      <c r="K4" s="1">
        <f>K3</f>
        <v>10</v>
      </c>
      <c r="L4" s="1">
        <f t="shared" ref="L4:L36" si="1">K4*J4</f>
        <v>0</v>
      </c>
      <c r="M4" s="1">
        <f t="shared" ref="M4:M36" si="2">L4+G4</f>
        <v>1681.9</v>
      </c>
    </row>
    <row r="5" spans="1:69" ht="15.75">
      <c r="A5" s="3">
        <f>A4+1</f>
        <v>3</v>
      </c>
      <c r="B5" s="3" t="s">
        <v>15</v>
      </c>
      <c r="C5" s="1">
        <f>C4-0.5</f>
        <v>69</v>
      </c>
      <c r="D5" s="3">
        <f>D4+1</f>
        <v>23</v>
      </c>
      <c r="E5" s="1">
        <f>QUOTIENT(A5-1,4)+1</f>
        <v>1</v>
      </c>
      <c r="F5" s="1">
        <f>IF(E5=9,D5*1.1*0.5,D5*1.1)</f>
        <v>25.3</v>
      </c>
      <c r="G5" s="1">
        <f>C5*F5</f>
        <v>1745.7</v>
      </c>
      <c r="H5" s="8">
        <v>44813</v>
      </c>
      <c r="I5" s="8">
        <v>44807</v>
      </c>
      <c r="J5" s="1">
        <f t="shared" si="0"/>
        <v>0</v>
      </c>
      <c r="K5" s="1">
        <f t="shared" ref="K5:K36" si="3">K4</f>
        <v>10</v>
      </c>
      <c r="L5" s="1">
        <f t="shared" si="1"/>
        <v>0</v>
      </c>
      <c r="M5" s="1">
        <f t="shared" si="2"/>
        <v>1745.7</v>
      </c>
    </row>
    <row r="6" spans="1:69" ht="15.75">
      <c r="A6" s="3">
        <f>A5+1</f>
        <v>4</v>
      </c>
      <c r="B6" s="3" t="s">
        <v>16</v>
      </c>
      <c r="C6" s="1">
        <f>C5-0.5</f>
        <v>68.5</v>
      </c>
      <c r="D6" s="3">
        <f>D5+1</f>
        <v>24</v>
      </c>
      <c r="E6" s="1">
        <f>QUOTIENT(A6-1,4)+1</f>
        <v>1</v>
      </c>
      <c r="F6" s="1">
        <f>IF(E6=9,D6*1.1*0.5,D6*1.1)</f>
        <v>26.400000000000002</v>
      </c>
      <c r="G6" s="1">
        <f>C6*F6</f>
        <v>1808.4</v>
      </c>
      <c r="H6" s="8">
        <v>44813</v>
      </c>
      <c r="I6" s="8">
        <v>44808</v>
      </c>
      <c r="J6" s="1">
        <f t="shared" si="0"/>
        <v>0</v>
      </c>
      <c r="K6" s="1">
        <f t="shared" si="3"/>
        <v>10</v>
      </c>
      <c r="L6" s="1">
        <f t="shared" si="1"/>
        <v>0</v>
      </c>
      <c r="M6" s="1">
        <f t="shared" si="2"/>
        <v>1808.4</v>
      </c>
    </row>
    <row r="7" spans="1:69" ht="15.75">
      <c r="A7" s="3">
        <f>A6+1</f>
        <v>5</v>
      </c>
      <c r="B7" s="3" t="s">
        <v>17</v>
      </c>
      <c r="C7" s="1">
        <f>C6-0.5</f>
        <v>68</v>
      </c>
      <c r="D7" s="3">
        <f>D6+1</f>
        <v>25</v>
      </c>
      <c r="E7" s="1">
        <f>QUOTIENT(A7-1,4)+1</f>
        <v>2</v>
      </c>
      <c r="F7" s="1">
        <f>IF(E7=9,D7*1.1*0.5,D7*1.1)</f>
        <v>27.500000000000004</v>
      </c>
      <c r="G7" s="1">
        <f>C7*F7</f>
        <v>1870.0000000000002</v>
      </c>
      <c r="H7" s="8">
        <v>44813</v>
      </c>
      <c r="I7" s="8">
        <v>44809</v>
      </c>
      <c r="J7" s="1">
        <f t="shared" si="0"/>
        <v>0</v>
      </c>
      <c r="K7" s="1">
        <f t="shared" si="3"/>
        <v>10</v>
      </c>
      <c r="L7" s="1">
        <f t="shared" si="1"/>
        <v>0</v>
      </c>
      <c r="M7" s="1">
        <f t="shared" si="2"/>
        <v>1870.0000000000002</v>
      </c>
    </row>
    <row r="8" spans="1:69" ht="15.75">
      <c r="A8" s="3">
        <f>A7+1</f>
        <v>6</v>
      </c>
      <c r="B8" s="3" t="s">
        <v>18</v>
      </c>
      <c r="C8" s="1">
        <f>C7-0.5</f>
        <v>67.5</v>
      </c>
      <c r="D8" s="3">
        <f>D7+1</f>
        <v>26</v>
      </c>
      <c r="E8" s="1">
        <f>QUOTIENT(A8-1,4)+1</f>
        <v>2</v>
      </c>
      <c r="F8" s="1">
        <f>IF(E8=9,D8*1.1*0.5,D8*1.1)</f>
        <v>28.6</v>
      </c>
      <c r="G8" s="1">
        <f>C8*F8</f>
        <v>1930.5</v>
      </c>
      <c r="H8" s="8">
        <v>44813</v>
      </c>
      <c r="I8" s="8">
        <v>44810</v>
      </c>
      <c r="J8" s="1">
        <f t="shared" si="0"/>
        <v>0</v>
      </c>
      <c r="K8" s="1">
        <f t="shared" si="3"/>
        <v>10</v>
      </c>
      <c r="L8" s="1">
        <f t="shared" si="1"/>
        <v>0</v>
      </c>
      <c r="M8" s="1">
        <f t="shared" si="2"/>
        <v>1930.5</v>
      </c>
    </row>
    <row r="9" spans="1:69" ht="15.75">
      <c r="A9" s="3">
        <f>A8+1</f>
        <v>7</v>
      </c>
      <c r="B9" s="3" t="s">
        <v>19</v>
      </c>
      <c r="C9" s="1">
        <f>C8-0.5</f>
        <v>67</v>
      </c>
      <c r="D9" s="3">
        <f>D8+1</f>
        <v>27</v>
      </c>
      <c r="E9" s="1">
        <f>QUOTIENT(A9-1,4)+1</f>
        <v>2</v>
      </c>
      <c r="F9" s="1">
        <f>IF(E9=9,D9*1.1*0.5,D9*1.1)</f>
        <v>29.700000000000003</v>
      </c>
      <c r="G9" s="1">
        <f>C9*F9</f>
        <v>1989.9</v>
      </c>
      <c r="H9" s="8">
        <v>44813</v>
      </c>
      <c r="I9" s="8">
        <v>44811</v>
      </c>
      <c r="J9" s="1">
        <f t="shared" si="0"/>
        <v>0</v>
      </c>
      <c r="K9" s="1">
        <f t="shared" si="3"/>
        <v>10</v>
      </c>
      <c r="L9" s="1">
        <f t="shared" si="1"/>
        <v>0</v>
      </c>
      <c r="M9" s="1">
        <f t="shared" si="2"/>
        <v>1989.9</v>
      </c>
    </row>
    <row r="10" spans="1:69" ht="15.75">
      <c r="A10" s="3">
        <f>A9+1</f>
        <v>8</v>
      </c>
      <c r="B10" s="3" t="s">
        <v>20</v>
      </c>
      <c r="C10" s="1">
        <f>C9-0.5</f>
        <v>66.5</v>
      </c>
      <c r="D10" s="3">
        <f>D9+1</f>
        <v>28</v>
      </c>
      <c r="E10" s="1">
        <f>QUOTIENT(A10-1,4)+1</f>
        <v>2</v>
      </c>
      <c r="F10" s="1">
        <f>IF(E10=9,D10*1.1*0.5,D10*1.1)</f>
        <v>30.800000000000004</v>
      </c>
      <c r="G10" s="1">
        <f>C10*F10</f>
        <v>2048.2000000000003</v>
      </c>
      <c r="H10" s="8">
        <v>44813</v>
      </c>
      <c r="I10" s="8">
        <v>44812</v>
      </c>
      <c r="J10" s="1">
        <f t="shared" si="0"/>
        <v>0</v>
      </c>
      <c r="K10" s="1">
        <f t="shared" si="3"/>
        <v>10</v>
      </c>
      <c r="L10" s="1">
        <f t="shared" si="1"/>
        <v>0</v>
      </c>
      <c r="M10" s="1">
        <f t="shared" si="2"/>
        <v>2048.2000000000003</v>
      </c>
    </row>
    <row r="11" spans="1:69" ht="15.75">
      <c r="A11" s="3">
        <f>A10+1</f>
        <v>9</v>
      </c>
      <c r="B11" s="3" t="s">
        <v>21</v>
      </c>
      <c r="C11" s="1">
        <f>C10-0.5</f>
        <v>66</v>
      </c>
      <c r="D11" s="3">
        <f>D10+1</f>
        <v>29</v>
      </c>
      <c r="E11" s="1">
        <f>QUOTIENT(A11-1,4)+1</f>
        <v>3</v>
      </c>
      <c r="F11" s="1">
        <f>IF(E11=9,D11*1.1*0.5,D11*1.1)</f>
        <v>31.900000000000002</v>
      </c>
      <c r="G11" s="1">
        <f>C11*F11</f>
        <v>2105.4</v>
      </c>
      <c r="H11" s="8">
        <v>44813</v>
      </c>
      <c r="I11" s="8">
        <v>44813</v>
      </c>
      <c r="J11" s="1">
        <f t="shared" si="0"/>
        <v>0</v>
      </c>
      <c r="K11" s="1">
        <f t="shared" si="3"/>
        <v>10</v>
      </c>
      <c r="L11" s="1">
        <f t="shared" si="1"/>
        <v>0</v>
      </c>
      <c r="M11" s="1">
        <f t="shared" si="2"/>
        <v>2105.4</v>
      </c>
    </row>
    <row r="12" spans="1:69" ht="15.75">
      <c r="A12" s="3">
        <f>A11+1</f>
        <v>10</v>
      </c>
      <c r="B12" s="3" t="s">
        <v>22</v>
      </c>
      <c r="C12" s="1">
        <f>C11-0.5</f>
        <v>65.5</v>
      </c>
      <c r="D12" s="3">
        <f>D11+1</f>
        <v>30</v>
      </c>
      <c r="E12" s="1">
        <f>QUOTIENT(A12-1,4)+1</f>
        <v>3</v>
      </c>
      <c r="F12" s="1">
        <f>IF(E12=9,D12*1.1*0.5,D12*1.1)</f>
        <v>33</v>
      </c>
      <c r="G12" s="1">
        <f>C12*F12</f>
        <v>2161.5</v>
      </c>
      <c r="H12" s="8">
        <v>44813</v>
      </c>
      <c r="I12" s="8">
        <v>44814</v>
      </c>
      <c r="J12" s="1">
        <f t="shared" si="0"/>
        <v>1</v>
      </c>
      <c r="K12" s="1">
        <f t="shared" si="3"/>
        <v>10</v>
      </c>
      <c r="L12" s="1">
        <f t="shared" si="1"/>
        <v>10</v>
      </c>
      <c r="M12" s="1">
        <f t="shared" si="2"/>
        <v>2171.5</v>
      </c>
    </row>
    <row r="13" spans="1:69" ht="15.75">
      <c r="A13" s="3">
        <f>A12+1</f>
        <v>11</v>
      </c>
      <c r="B13" s="3" t="s">
        <v>23</v>
      </c>
      <c r="C13" s="1">
        <f>C12-0.5</f>
        <v>65</v>
      </c>
      <c r="D13" s="3">
        <f>D12+1</f>
        <v>31</v>
      </c>
      <c r="E13" s="1">
        <f>QUOTIENT(A13-1,4)+1</f>
        <v>3</v>
      </c>
      <c r="F13" s="1">
        <f>IF(E13=9,D13*1.1*0.5,D13*1.1)</f>
        <v>34.1</v>
      </c>
      <c r="G13" s="1">
        <f>C13*F13</f>
        <v>2216.5</v>
      </c>
      <c r="H13" s="8">
        <v>44813</v>
      </c>
      <c r="I13" s="8">
        <v>44815</v>
      </c>
      <c r="J13" s="1">
        <f t="shared" si="0"/>
        <v>2</v>
      </c>
      <c r="K13" s="1">
        <f t="shared" si="3"/>
        <v>10</v>
      </c>
      <c r="L13" s="1">
        <f t="shared" si="1"/>
        <v>20</v>
      </c>
      <c r="M13" s="1">
        <f t="shared" si="2"/>
        <v>2236.5</v>
      </c>
    </row>
    <row r="14" spans="1:69" ht="15.75">
      <c r="A14" s="3">
        <f>A13+1</f>
        <v>12</v>
      </c>
      <c r="B14" s="3" t="s">
        <v>24</v>
      </c>
      <c r="C14" s="1">
        <f>C13-0.5</f>
        <v>64.5</v>
      </c>
      <c r="D14" s="3">
        <f>D13+1</f>
        <v>32</v>
      </c>
      <c r="E14" s="1">
        <f>QUOTIENT(A14-1,4)+1</f>
        <v>3</v>
      </c>
      <c r="F14" s="1">
        <f>IF(E14=9,D14*1.1*0.5,D14*1.1)</f>
        <v>35.200000000000003</v>
      </c>
      <c r="G14" s="1">
        <f>C14*F14</f>
        <v>2270.4</v>
      </c>
      <c r="H14" s="8">
        <v>44813</v>
      </c>
      <c r="I14" s="8">
        <v>44816</v>
      </c>
      <c r="J14" s="1">
        <f t="shared" si="0"/>
        <v>3</v>
      </c>
      <c r="K14" s="1">
        <f t="shared" si="3"/>
        <v>10</v>
      </c>
      <c r="L14" s="1">
        <f t="shared" si="1"/>
        <v>30</v>
      </c>
      <c r="M14" s="1">
        <f t="shared" si="2"/>
        <v>2300.4</v>
      </c>
    </row>
    <row r="15" spans="1:69" ht="15.75">
      <c r="A15" s="3">
        <f>A14+1</f>
        <v>13</v>
      </c>
      <c r="B15" s="3" t="s">
        <v>25</v>
      </c>
      <c r="C15" s="1">
        <f>C14-0.5</f>
        <v>64</v>
      </c>
      <c r="D15" s="3">
        <f>D14+1</f>
        <v>33</v>
      </c>
      <c r="E15" s="1">
        <f>QUOTIENT(A15-1,4)+1</f>
        <v>4</v>
      </c>
      <c r="F15" s="1">
        <f>IF(E15=9,D15*1.1*0.5,D15*1.1)</f>
        <v>36.300000000000004</v>
      </c>
      <c r="G15" s="1">
        <f>C15*F15</f>
        <v>2323.2000000000003</v>
      </c>
      <c r="H15" s="8">
        <v>44813</v>
      </c>
      <c r="I15" s="8">
        <v>44817</v>
      </c>
      <c r="J15" s="1">
        <f t="shared" si="0"/>
        <v>4</v>
      </c>
      <c r="K15" s="1">
        <f t="shared" si="3"/>
        <v>10</v>
      </c>
      <c r="L15" s="1">
        <f t="shared" si="1"/>
        <v>40</v>
      </c>
      <c r="M15" s="1">
        <f t="shared" si="2"/>
        <v>2363.2000000000003</v>
      </c>
    </row>
    <row r="16" spans="1:69" ht="15.75">
      <c r="A16" s="3">
        <f>A15+1</f>
        <v>14</v>
      </c>
      <c r="B16" s="3" t="s">
        <v>26</v>
      </c>
      <c r="C16" s="1">
        <f>C15-0.5</f>
        <v>63.5</v>
      </c>
      <c r="D16" s="3">
        <f>D15+1</f>
        <v>34</v>
      </c>
      <c r="E16" s="1">
        <f>QUOTIENT(A16-1,4)+1</f>
        <v>4</v>
      </c>
      <c r="F16" s="1">
        <f>IF(E16=9,D16*1.1*0.5,D16*1.1)</f>
        <v>37.400000000000006</v>
      </c>
      <c r="G16" s="1">
        <f>C16*F16</f>
        <v>2374.9000000000005</v>
      </c>
      <c r="H16" s="8">
        <v>44813</v>
      </c>
      <c r="I16" s="8">
        <v>44818</v>
      </c>
      <c r="J16" s="1">
        <f t="shared" si="0"/>
        <v>5</v>
      </c>
      <c r="K16" s="1">
        <f t="shared" si="3"/>
        <v>10</v>
      </c>
      <c r="L16" s="1">
        <f t="shared" si="1"/>
        <v>50</v>
      </c>
      <c r="M16" s="1">
        <f t="shared" si="2"/>
        <v>2424.9000000000005</v>
      </c>
    </row>
    <row r="17" spans="1:13" ht="15.75">
      <c r="A17" s="3">
        <f>A16+1</f>
        <v>15</v>
      </c>
      <c r="B17" s="3" t="s">
        <v>27</v>
      </c>
      <c r="C17" s="1">
        <f>C16-0.5</f>
        <v>63</v>
      </c>
      <c r="D17" s="3">
        <f>D16+1</f>
        <v>35</v>
      </c>
      <c r="E17" s="1">
        <f>QUOTIENT(A17-1,4)+1</f>
        <v>4</v>
      </c>
      <c r="F17" s="1">
        <f>IF(E17=9,D17*1.1*0.5,D17*1.1)</f>
        <v>38.5</v>
      </c>
      <c r="G17" s="1">
        <f>C17*F17</f>
        <v>2425.5</v>
      </c>
      <c r="H17" s="8">
        <v>44813</v>
      </c>
      <c r="I17" s="8">
        <v>44819</v>
      </c>
      <c r="J17" s="1">
        <f t="shared" si="0"/>
        <v>6</v>
      </c>
      <c r="K17" s="1">
        <f t="shared" si="3"/>
        <v>10</v>
      </c>
      <c r="L17" s="1">
        <f t="shared" si="1"/>
        <v>60</v>
      </c>
      <c r="M17" s="1">
        <f t="shared" si="2"/>
        <v>2485.5</v>
      </c>
    </row>
    <row r="18" spans="1:13" ht="15.75">
      <c r="A18" s="3">
        <f>A17+1</f>
        <v>16</v>
      </c>
      <c r="B18" s="3" t="s">
        <v>28</v>
      </c>
      <c r="C18" s="1">
        <f>C17-0.5</f>
        <v>62.5</v>
      </c>
      <c r="D18" s="3">
        <f>D17+1</f>
        <v>36</v>
      </c>
      <c r="E18" s="1">
        <f>QUOTIENT(A18-1,4)+1</f>
        <v>4</v>
      </c>
      <c r="F18" s="1">
        <f>IF(E18=9,D18*1.1*0.5,D18*1.1)</f>
        <v>39.6</v>
      </c>
      <c r="G18" s="1">
        <f>C18*F18</f>
        <v>2475</v>
      </c>
      <c r="H18" s="8">
        <v>44813</v>
      </c>
      <c r="I18" s="8">
        <v>44820</v>
      </c>
      <c r="J18" s="1">
        <f t="shared" si="0"/>
        <v>7</v>
      </c>
      <c r="K18" s="1">
        <f t="shared" si="3"/>
        <v>10</v>
      </c>
      <c r="L18" s="1">
        <f t="shared" si="1"/>
        <v>70</v>
      </c>
      <c r="M18" s="1">
        <f t="shared" si="2"/>
        <v>2545</v>
      </c>
    </row>
    <row r="19" spans="1:13" ht="15.75">
      <c r="A19" s="3">
        <f>A18+1</f>
        <v>17</v>
      </c>
      <c r="B19" s="3" t="s">
        <v>29</v>
      </c>
      <c r="C19" s="1">
        <f>C18-0.5</f>
        <v>62</v>
      </c>
      <c r="D19" s="3">
        <f>D18+1</f>
        <v>37</v>
      </c>
      <c r="E19" s="1">
        <f>QUOTIENT(A19-1,4)+1</f>
        <v>5</v>
      </c>
      <c r="F19" s="1">
        <f>IF(E19=9,D19*1.1*0.5,D19*1.1)</f>
        <v>40.700000000000003</v>
      </c>
      <c r="G19" s="1">
        <f>C19*F19</f>
        <v>2523.4</v>
      </c>
      <c r="H19" s="8">
        <v>44813</v>
      </c>
      <c r="I19" s="8">
        <v>44821</v>
      </c>
      <c r="J19" s="1">
        <f t="shared" si="0"/>
        <v>8</v>
      </c>
      <c r="K19" s="1">
        <f t="shared" si="3"/>
        <v>10</v>
      </c>
      <c r="L19" s="1">
        <f t="shared" si="1"/>
        <v>80</v>
      </c>
      <c r="M19" s="1">
        <f t="shared" si="2"/>
        <v>2603.4</v>
      </c>
    </row>
    <row r="20" spans="1:13" ht="15.75">
      <c r="A20" s="3">
        <f>A19+1</f>
        <v>18</v>
      </c>
      <c r="B20" s="3" t="s">
        <v>30</v>
      </c>
      <c r="C20" s="1">
        <f>C19-0.5</f>
        <v>61.5</v>
      </c>
      <c r="D20" s="3">
        <f>D19+1</f>
        <v>38</v>
      </c>
      <c r="E20" s="1">
        <f>QUOTIENT(A20-1,4)+1</f>
        <v>5</v>
      </c>
      <c r="F20" s="1">
        <f>IF(E20=9,D20*1.1*0.5,D20*1.1)</f>
        <v>41.800000000000004</v>
      </c>
      <c r="G20" s="1">
        <f>C20*F20</f>
        <v>2570.7000000000003</v>
      </c>
      <c r="H20" s="8">
        <v>44813</v>
      </c>
      <c r="I20" s="8">
        <v>44822</v>
      </c>
      <c r="J20" s="1">
        <f>IF(I20&lt;=H20,0,I20-H20)</f>
        <v>9</v>
      </c>
      <c r="K20" s="1">
        <f t="shared" si="3"/>
        <v>10</v>
      </c>
      <c r="L20" s="1">
        <f t="shared" si="1"/>
        <v>90</v>
      </c>
      <c r="M20" s="1">
        <f t="shared" si="2"/>
        <v>2660.7000000000003</v>
      </c>
    </row>
    <row r="21" spans="1:13" ht="15.75">
      <c r="A21" s="3">
        <f>A20+1</f>
        <v>19</v>
      </c>
      <c r="B21" s="3" t="s">
        <v>31</v>
      </c>
      <c r="C21" s="1">
        <f>C20-0.5</f>
        <v>61</v>
      </c>
      <c r="D21" s="3">
        <f>D20+1</f>
        <v>39</v>
      </c>
      <c r="E21" s="1">
        <f>QUOTIENT(A21-1,4)+1</f>
        <v>5</v>
      </c>
      <c r="F21" s="1">
        <f>IF(E21=9,D21*1.1*0.5,D21*1.1)</f>
        <v>42.900000000000006</v>
      </c>
      <c r="G21" s="1">
        <f>C21*F21</f>
        <v>2616.9000000000005</v>
      </c>
      <c r="H21" s="8">
        <v>44813</v>
      </c>
      <c r="I21" s="8">
        <v>44823</v>
      </c>
      <c r="J21" s="1">
        <f t="shared" si="0"/>
        <v>10</v>
      </c>
      <c r="K21" s="1">
        <f t="shared" si="3"/>
        <v>10</v>
      </c>
      <c r="L21" s="1">
        <f t="shared" si="1"/>
        <v>100</v>
      </c>
      <c r="M21" s="1">
        <f t="shared" si="2"/>
        <v>2716.9000000000005</v>
      </c>
    </row>
    <row r="22" spans="1:13" ht="15.75">
      <c r="A22" s="3">
        <f>A21+1</f>
        <v>20</v>
      </c>
      <c r="B22" s="3" t="s">
        <v>32</v>
      </c>
      <c r="C22" s="1">
        <f>C21-0.5</f>
        <v>60.5</v>
      </c>
      <c r="D22" s="3">
        <f>D21+1</f>
        <v>40</v>
      </c>
      <c r="E22" s="1">
        <f>QUOTIENT(A22-1,4)+1</f>
        <v>5</v>
      </c>
      <c r="F22" s="1">
        <f>IF(E22=9,D22*1.1*0.5,D22*1.1)</f>
        <v>44</v>
      </c>
      <c r="G22" s="1">
        <f>C22*F22</f>
        <v>2662</v>
      </c>
      <c r="H22" s="8">
        <v>44813</v>
      </c>
      <c r="I22" s="8">
        <v>44824</v>
      </c>
      <c r="J22" s="1">
        <f t="shared" si="0"/>
        <v>11</v>
      </c>
      <c r="K22" s="1">
        <f t="shared" si="3"/>
        <v>10</v>
      </c>
      <c r="L22" s="1">
        <f t="shared" si="1"/>
        <v>110</v>
      </c>
      <c r="M22" s="1">
        <f t="shared" si="2"/>
        <v>2772</v>
      </c>
    </row>
    <row r="23" spans="1:13" ht="15.75">
      <c r="A23" s="3">
        <f>A22+1</f>
        <v>21</v>
      </c>
      <c r="B23" s="3" t="s">
        <v>33</v>
      </c>
      <c r="C23" s="1">
        <f>C22-0.5</f>
        <v>60</v>
      </c>
      <c r="D23" s="3">
        <f>D22+1</f>
        <v>41</v>
      </c>
      <c r="E23" s="1">
        <f>QUOTIENT(A23-1,4)+1</f>
        <v>6</v>
      </c>
      <c r="F23" s="1">
        <f>IF(E23=9,D23*1.1*0.5,D23*1.1)</f>
        <v>45.1</v>
      </c>
      <c r="G23" s="1">
        <f>C23*F23</f>
        <v>2706</v>
      </c>
      <c r="H23" s="8">
        <v>44813</v>
      </c>
      <c r="I23" s="8">
        <v>44825</v>
      </c>
      <c r="J23" s="1">
        <f t="shared" si="0"/>
        <v>12</v>
      </c>
      <c r="K23" s="1">
        <f t="shared" si="3"/>
        <v>10</v>
      </c>
      <c r="L23" s="1">
        <f t="shared" si="1"/>
        <v>120</v>
      </c>
      <c r="M23" s="1">
        <f t="shared" si="2"/>
        <v>2826</v>
      </c>
    </row>
    <row r="24" spans="1:13" ht="15.75">
      <c r="A24" s="3">
        <f>A23+1</f>
        <v>22</v>
      </c>
      <c r="B24" s="3" t="s">
        <v>34</v>
      </c>
      <c r="C24" s="1">
        <f>C23-0.5</f>
        <v>59.5</v>
      </c>
      <c r="D24" s="3">
        <f>D23+1</f>
        <v>42</v>
      </c>
      <c r="E24" s="1">
        <f>QUOTIENT(A24-1,4)+1</f>
        <v>6</v>
      </c>
      <c r="F24" s="1">
        <f>IF(E24=9,D24*1.1*0.5,D24*1.1)</f>
        <v>46.2</v>
      </c>
      <c r="G24" s="1">
        <f>C24*F24</f>
        <v>2748.9</v>
      </c>
      <c r="H24" s="8">
        <v>44813</v>
      </c>
      <c r="I24" s="8">
        <v>44826</v>
      </c>
      <c r="J24" s="1">
        <f t="shared" si="0"/>
        <v>13</v>
      </c>
      <c r="K24" s="1">
        <f t="shared" si="3"/>
        <v>10</v>
      </c>
      <c r="L24" s="1">
        <f t="shared" si="1"/>
        <v>130</v>
      </c>
      <c r="M24" s="1">
        <f t="shared" si="2"/>
        <v>2878.9</v>
      </c>
    </row>
    <row r="25" spans="1:13" ht="15.75">
      <c r="A25" s="3">
        <f>A24+1</f>
        <v>23</v>
      </c>
      <c r="B25" s="3" t="s">
        <v>35</v>
      </c>
      <c r="C25" s="1">
        <f>C24-0.5</f>
        <v>59</v>
      </c>
      <c r="D25" s="3">
        <f>D24+1</f>
        <v>43</v>
      </c>
      <c r="E25" s="1">
        <f>QUOTIENT(A25-1,4)+1</f>
        <v>6</v>
      </c>
      <c r="F25" s="1">
        <f>IF(E25=9,D25*1.1*0.5,D25*1.1)</f>
        <v>47.300000000000004</v>
      </c>
      <c r="G25" s="1">
        <f>C25*F25</f>
        <v>2790.7000000000003</v>
      </c>
      <c r="H25" s="8">
        <v>44813</v>
      </c>
      <c r="I25" s="8">
        <v>44827</v>
      </c>
      <c r="J25" s="1">
        <f t="shared" si="0"/>
        <v>14</v>
      </c>
      <c r="K25" s="1">
        <f t="shared" si="3"/>
        <v>10</v>
      </c>
      <c r="L25" s="1">
        <f t="shared" si="1"/>
        <v>140</v>
      </c>
      <c r="M25" s="1">
        <f t="shared" si="2"/>
        <v>2930.7000000000003</v>
      </c>
    </row>
    <row r="26" spans="1:13" ht="15.75">
      <c r="A26" s="3">
        <f>A25+1</f>
        <v>24</v>
      </c>
      <c r="B26" s="3" t="s">
        <v>36</v>
      </c>
      <c r="C26" s="1">
        <f>C25-0.5</f>
        <v>58.5</v>
      </c>
      <c r="D26" s="3">
        <f>D25+1</f>
        <v>44</v>
      </c>
      <c r="E26" s="1">
        <f>QUOTIENT(A26-1,4)+1</f>
        <v>6</v>
      </c>
      <c r="F26" s="1">
        <f>IF(E26=9,D26*1.1*0.5,D26*1.1)</f>
        <v>48.400000000000006</v>
      </c>
      <c r="G26" s="1">
        <f>C26*F26</f>
        <v>2831.4000000000005</v>
      </c>
      <c r="H26" s="8">
        <v>44813</v>
      </c>
      <c r="I26" s="8">
        <v>44828</v>
      </c>
      <c r="J26" s="1">
        <f t="shared" si="0"/>
        <v>15</v>
      </c>
      <c r="K26" s="1">
        <f t="shared" si="3"/>
        <v>10</v>
      </c>
      <c r="L26" s="1">
        <f t="shared" si="1"/>
        <v>150</v>
      </c>
      <c r="M26" s="1">
        <f t="shared" si="2"/>
        <v>2981.4000000000005</v>
      </c>
    </row>
    <row r="27" spans="1:13" ht="15.75">
      <c r="A27" s="3">
        <f>A26+1</f>
        <v>25</v>
      </c>
      <c r="B27" s="3" t="s">
        <v>37</v>
      </c>
      <c r="C27" s="1">
        <f>C26-0.5</f>
        <v>58</v>
      </c>
      <c r="D27" s="3">
        <f>D26+1</f>
        <v>45</v>
      </c>
      <c r="E27" s="1">
        <f>QUOTIENT(A27-1,4)+1</f>
        <v>7</v>
      </c>
      <c r="F27" s="1">
        <f>IF(E27=9,D27*1.1*0.5,D27*1.1)</f>
        <v>49.500000000000007</v>
      </c>
      <c r="G27" s="1">
        <f>C27*F27</f>
        <v>2871.0000000000005</v>
      </c>
      <c r="H27" s="8">
        <v>44813</v>
      </c>
      <c r="I27" s="8">
        <v>44829</v>
      </c>
      <c r="J27" s="1">
        <f t="shared" si="0"/>
        <v>16</v>
      </c>
      <c r="K27" s="1">
        <f t="shared" si="3"/>
        <v>10</v>
      </c>
      <c r="L27" s="1">
        <f t="shared" si="1"/>
        <v>160</v>
      </c>
      <c r="M27" s="1">
        <f t="shared" si="2"/>
        <v>3031.0000000000005</v>
      </c>
    </row>
    <row r="28" spans="1:13" ht="15.75">
      <c r="A28" s="3">
        <f>A27+1</f>
        <v>26</v>
      </c>
      <c r="B28" s="3" t="s">
        <v>38</v>
      </c>
      <c r="C28" s="1">
        <f>C27-0.5</f>
        <v>57.5</v>
      </c>
      <c r="D28" s="3">
        <f>D27+1</f>
        <v>46</v>
      </c>
      <c r="E28" s="1">
        <f>QUOTIENT(A28-1,4)+1</f>
        <v>7</v>
      </c>
      <c r="F28" s="1">
        <f>IF(E28=9,D28*1.1*0.5,D28*1.1)</f>
        <v>50.6</v>
      </c>
      <c r="G28" s="1">
        <f>C28*F28</f>
        <v>2909.5</v>
      </c>
      <c r="H28" s="8">
        <v>44813</v>
      </c>
      <c r="I28" s="8">
        <v>44830</v>
      </c>
      <c r="J28" s="1">
        <f t="shared" si="0"/>
        <v>17</v>
      </c>
      <c r="K28" s="1">
        <f t="shared" si="3"/>
        <v>10</v>
      </c>
      <c r="L28" s="1">
        <f t="shared" si="1"/>
        <v>170</v>
      </c>
      <c r="M28" s="1">
        <f t="shared" si="2"/>
        <v>3079.5</v>
      </c>
    </row>
    <row r="29" spans="1:13" ht="15.75">
      <c r="A29" s="3">
        <f>A28+1</f>
        <v>27</v>
      </c>
      <c r="B29" s="3" t="s">
        <v>39</v>
      </c>
      <c r="C29" s="1">
        <f>C28-0.5</f>
        <v>57</v>
      </c>
      <c r="D29" s="3">
        <f>D28+1</f>
        <v>47</v>
      </c>
      <c r="E29" s="1">
        <f>QUOTIENT(A29-1,4)+1</f>
        <v>7</v>
      </c>
      <c r="F29" s="1">
        <f>IF(E29=9,D29*1.1*0.5,D29*1.1)</f>
        <v>51.7</v>
      </c>
      <c r="G29" s="1">
        <f>C29*F29</f>
        <v>2946.9</v>
      </c>
      <c r="H29" s="8">
        <v>44813</v>
      </c>
      <c r="I29" s="8">
        <v>44831</v>
      </c>
      <c r="J29" s="1">
        <f t="shared" si="0"/>
        <v>18</v>
      </c>
      <c r="K29" s="1">
        <f t="shared" si="3"/>
        <v>10</v>
      </c>
      <c r="L29" s="1">
        <f t="shared" si="1"/>
        <v>180</v>
      </c>
      <c r="M29" s="1">
        <f t="shared" si="2"/>
        <v>3126.9</v>
      </c>
    </row>
    <row r="30" spans="1:13" ht="15.75">
      <c r="A30" s="3">
        <f>A29+1</f>
        <v>28</v>
      </c>
      <c r="B30" s="3" t="s">
        <v>40</v>
      </c>
      <c r="C30" s="1">
        <f>C29-0.5</f>
        <v>56.5</v>
      </c>
      <c r="D30" s="3">
        <f>D29+1</f>
        <v>48</v>
      </c>
      <c r="E30" s="1">
        <f>QUOTIENT(A30-1,4)+1</f>
        <v>7</v>
      </c>
      <c r="F30" s="1">
        <f>IF(E30=9,D30*1.1*0.5,D30*1.1)</f>
        <v>52.800000000000004</v>
      </c>
      <c r="G30" s="1">
        <f>C30*F30</f>
        <v>2983.2000000000003</v>
      </c>
      <c r="H30" s="8">
        <v>44813</v>
      </c>
      <c r="I30" s="8">
        <v>44832</v>
      </c>
      <c r="J30" s="1">
        <f t="shared" si="0"/>
        <v>19</v>
      </c>
      <c r="K30" s="1">
        <f t="shared" si="3"/>
        <v>10</v>
      </c>
      <c r="L30" s="1">
        <f t="shared" si="1"/>
        <v>190</v>
      </c>
      <c r="M30" s="1">
        <f t="shared" si="2"/>
        <v>3173.2000000000003</v>
      </c>
    </row>
    <row r="31" spans="1:13" ht="15.75">
      <c r="A31" s="3">
        <f>A30+1</f>
        <v>29</v>
      </c>
      <c r="B31" s="3" t="s">
        <v>41</v>
      </c>
      <c r="C31" s="1">
        <f>C30-0.5</f>
        <v>56</v>
      </c>
      <c r="D31" s="3">
        <f>D30+1</f>
        <v>49</v>
      </c>
      <c r="E31" s="1">
        <f>QUOTIENT(A31-1,4)+1</f>
        <v>8</v>
      </c>
      <c r="F31" s="1">
        <f>IF(E31=9,D31*1.1*0.5,D31*1.1)</f>
        <v>53.900000000000006</v>
      </c>
      <c r="G31" s="1">
        <f>C31*F31</f>
        <v>3018.4000000000005</v>
      </c>
      <c r="H31" s="8">
        <v>44813</v>
      </c>
      <c r="I31" s="8">
        <v>44833</v>
      </c>
      <c r="J31" s="1">
        <f t="shared" si="0"/>
        <v>20</v>
      </c>
      <c r="K31" s="1">
        <f t="shared" si="3"/>
        <v>10</v>
      </c>
      <c r="L31" s="1">
        <f t="shared" si="1"/>
        <v>200</v>
      </c>
      <c r="M31" s="1">
        <f t="shared" si="2"/>
        <v>3218.4000000000005</v>
      </c>
    </row>
    <row r="32" spans="1:13" ht="15.75">
      <c r="A32" s="3">
        <f>A31+1</f>
        <v>30</v>
      </c>
      <c r="B32" s="3" t="s">
        <v>42</v>
      </c>
      <c r="C32" s="1">
        <f>C31-0.5</f>
        <v>55.5</v>
      </c>
      <c r="D32" s="3">
        <f>D31+1</f>
        <v>50</v>
      </c>
      <c r="E32" s="1">
        <f>QUOTIENT(A32-1,4)+1</f>
        <v>8</v>
      </c>
      <c r="F32" s="1">
        <f>IF(E32=9,D32*1.1*0.5,D32*1.1)</f>
        <v>55.000000000000007</v>
      </c>
      <c r="G32" s="1">
        <f>C32*F32</f>
        <v>3052.5000000000005</v>
      </c>
      <c r="H32" s="8">
        <v>44813</v>
      </c>
      <c r="I32" s="8">
        <v>44834</v>
      </c>
      <c r="J32" s="1">
        <f t="shared" si="0"/>
        <v>21</v>
      </c>
      <c r="K32" s="1">
        <f t="shared" si="3"/>
        <v>10</v>
      </c>
      <c r="L32" s="1">
        <f t="shared" si="1"/>
        <v>210</v>
      </c>
      <c r="M32" s="1">
        <f t="shared" si="2"/>
        <v>3262.5000000000005</v>
      </c>
    </row>
    <row r="33" spans="1:13" ht="15.75">
      <c r="A33" s="3">
        <f>A32+1</f>
        <v>31</v>
      </c>
      <c r="B33" s="3" t="s">
        <v>43</v>
      </c>
      <c r="C33" s="1">
        <f>C32-0.5</f>
        <v>55</v>
      </c>
      <c r="D33" s="3">
        <f>D32+1</f>
        <v>51</v>
      </c>
      <c r="E33" s="1">
        <f>QUOTIENT(A33-1,4)+1</f>
        <v>8</v>
      </c>
      <c r="F33" s="1">
        <f>IF(E33=9,D33*1.1*0.5,D33*1.1)</f>
        <v>56.1</v>
      </c>
      <c r="G33" s="1">
        <f>C33*F33</f>
        <v>3085.5</v>
      </c>
      <c r="H33" s="8">
        <v>44813</v>
      </c>
      <c r="I33" s="8">
        <v>44835</v>
      </c>
      <c r="J33" s="1">
        <f t="shared" si="0"/>
        <v>22</v>
      </c>
      <c r="K33" s="1">
        <f t="shared" si="3"/>
        <v>10</v>
      </c>
      <c r="L33" s="1">
        <f t="shared" si="1"/>
        <v>220</v>
      </c>
      <c r="M33" s="1">
        <f t="shared" si="2"/>
        <v>3305.5</v>
      </c>
    </row>
    <row r="34" spans="1:13" ht="15.75">
      <c r="A34" s="3">
        <f>A33+1</f>
        <v>32</v>
      </c>
      <c r="B34" s="3" t="s">
        <v>44</v>
      </c>
      <c r="C34" s="1">
        <f>C33-0.5</f>
        <v>54.5</v>
      </c>
      <c r="D34" s="3">
        <f>D33+1</f>
        <v>52</v>
      </c>
      <c r="E34" s="1">
        <f>QUOTIENT(A34-1,4)+1</f>
        <v>8</v>
      </c>
      <c r="F34" s="1">
        <f>IF(E34=9,D34*1.1*0.5,D34*1.1)</f>
        <v>57.2</v>
      </c>
      <c r="G34" s="1">
        <f>C34*F34</f>
        <v>3117.4</v>
      </c>
      <c r="H34" s="8">
        <v>44813</v>
      </c>
      <c r="I34" s="8">
        <v>44836</v>
      </c>
      <c r="J34" s="1">
        <f t="shared" si="0"/>
        <v>23</v>
      </c>
      <c r="K34" s="1">
        <f t="shared" si="3"/>
        <v>10</v>
      </c>
      <c r="L34" s="1">
        <f t="shared" si="1"/>
        <v>230</v>
      </c>
      <c r="M34" s="1">
        <f t="shared" si="2"/>
        <v>3347.4</v>
      </c>
    </row>
    <row r="35" spans="1:13" ht="15.75">
      <c r="A35" s="3">
        <f>A34+1</f>
        <v>33</v>
      </c>
      <c r="B35" s="3" t="s">
        <v>45</v>
      </c>
      <c r="C35" s="1">
        <f>C34-0.5</f>
        <v>54</v>
      </c>
      <c r="D35" s="3">
        <f>D34+1</f>
        <v>53</v>
      </c>
      <c r="E35" s="1">
        <f>QUOTIENT(A35-1,4)+1</f>
        <v>9</v>
      </c>
      <c r="F35" s="1">
        <f>IF(E35=9,D35*1.1*0.5,D35*1.1)</f>
        <v>29.150000000000002</v>
      </c>
      <c r="G35" s="1">
        <f>C35*F35</f>
        <v>1574.1000000000001</v>
      </c>
      <c r="H35" s="8">
        <v>44813</v>
      </c>
      <c r="I35" s="8">
        <v>44837</v>
      </c>
      <c r="J35" s="1">
        <f t="shared" si="0"/>
        <v>24</v>
      </c>
      <c r="K35" s="1">
        <f t="shared" si="3"/>
        <v>10</v>
      </c>
      <c r="L35" s="1">
        <f t="shared" si="1"/>
        <v>240</v>
      </c>
      <c r="M35" s="1">
        <f t="shared" si="2"/>
        <v>1814.1000000000001</v>
      </c>
    </row>
    <row r="36" spans="1:13" ht="15.75">
      <c r="A36" s="3">
        <f>A35+1</f>
        <v>34</v>
      </c>
      <c r="B36" s="3" t="s">
        <v>46</v>
      </c>
      <c r="C36" s="1">
        <f>C35-0.5</f>
        <v>53.5</v>
      </c>
      <c r="D36" s="3">
        <f>D35+1</f>
        <v>54</v>
      </c>
      <c r="E36" s="1">
        <f>QUOTIENT(A36-1,4)+1</f>
        <v>9</v>
      </c>
      <c r="F36" s="1">
        <f>IF(E36=9,D36*1.1*0.5,D36*1.1)</f>
        <v>29.700000000000003</v>
      </c>
      <c r="G36" s="1">
        <f>C36*F36</f>
        <v>1588.95</v>
      </c>
      <c r="H36" s="8">
        <v>44813</v>
      </c>
      <c r="I36" s="8">
        <v>44838</v>
      </c>
      <c r="J36" s="1">
        <f t="shared" si="0"/>
        <v>25</v>
      </c>
      <c r="K36" s="1">
        <f t="shared" si="3"/>
        <v>10</v>
      </c>
      <c r="L36" s="1">
        <f t="shared" si="1"/>
        <v>250</v>
      </c>
      <c r="M36" s="1">
        <f t="shared" si="2"/>
        <v>1838.95</v>
      </c>
    </row>
    <row r="37" spans="1:13" ht="15.75">
      <c r="B37" s="3"/>
      <c r="D37" s="3"/>
    </row>
    <row r="40" spans="1:13" ht="15.75">
      <c r="B40" s="9" t="s">
        <v>12</v>
      </c>
      <c r="C40" s="1">
        <f>INT(SUM(M3:M36))</f>
        <v>84891</v>
      </c>
    </row>
    <row r="41" spans="1:13" ht="15.75">
      <c r="B41" s="9" t="s">
        <v>47</v>
      </c>
      <c r="C41" s="1">
        <f>AVERAGE(C3:C36)</f>
        <v>61.75</v>
      </c>
    </row>
    <row r="42" spans="1:13" ht="15.75">
      <c r="B42" s="7" t="s">
        <v>48</v>
      </c>
      <c r="C42" s="1">
        <f>MAX(J3:J36)</f>
        <v>25</v>
      </c>
    </row>
    <row r="43" spans="1:13" ht="15.75">
      <c r="B43" s="9" t="s">
        <v>49</v>
      </c>
      <c r="C43" s="1">
        <f>MAX(M3:M36)</f>
        <v>3347.4</v>
      </c>
    </row>
  </sheetData>
  <sortState xmlns:xlrd2="http://schemas.microsoft.com/office/spreadsheetml/2017/richdata2" ref="I3:I36">
    <sortCondition ref="I3:I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2022-09-30T08:58:10Z</dcterms:created>
  <dcterms:modified xsi:type="dcterms:W3CDTF">2022-09-30T22:53:40Z</dcterms:modified>
  <cp:category/>
  <cp:contentStatus/>
</cp:coreProperties>
</file>