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6CA3D8C9-84CA-4371-939E-D14482F0BD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solver_adj" localSheetId="0" hidden="1">Sheet1!$H$23:$H$27,Sheet1!$H$29:$H$33,Sheet1!$H$35:$H$37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Sheet1!$H$23:$H$27</definedName>
    <definedName name="solver_lhs10" localSheetId="0" hidden="1">Sheet1!$N$3:$N$10</definedName>
    <definedName name="solver_lhs11" localSheetId="0" hidden="1">Sheet1!$N$3:$N$10</definedName>
    <definedName name="solver_lhs12" localSheetId="0" hidden="1">Sheet1!$N$6</definedName>
    <definedName name="solver_lhs13" localSheetId="0" hidden="1">Sheet1!$N$6</definedName>
    <definedName name="solver_lhs14" localSheetId="0" hidden="1">Sheet1!$N$9</definedName>
    <definedName name="solver_lhs15" localSheetId="0" hidden="1">Sheet1!$N$9</definedName>
    <definedName name="solver_lhs16" localSheetId="0" hidden="1">Sheet1!$F$25</definedName>
    <definedName name="solver_lhs17" localSheetId="0" hidden="1">Sheet1!$F$25</definedName>
    <definedName name="solver_lhs18" localSheetId="0" hidden="1">Sheet1!$F$25</definedName>
    <definedName name="solver_lhs19" localSheetId="0" hidden="1">Sheet1!$F$25</definedName>
    <definedName name="solver_lhs2" localSheetId="0" hidden="1">Sheet1!$H$23:$H$27</definedName>
    <definedName name="solver_lhs20" localSheetId="0" hidden="1">Sheet1!$F$25</definedName>
    <definedName name="solver_lhs21" localSheetId="0" hidden="1">Sheet1!$F$25</definedName>
    <definedName name="solver_lhs22" localSheetId="0" hidden="1">Sheet1!$F$25</definedName>
    <definedName name="solver_lhs23" localSheetId="0" hidden="1">Sheet1!$F$25</definedName>
    <definedName name="solver_lhs3" localSheetId="0" hidden="1">Sheet1!$H$23:$H$27</definedName>
    <definedName name="solver_lhs4" localSheetId="0" hidden="1">Sheet1!$H$29:$H$33</definedName>
    <definedName name="solver_lhs5" localSheetId="0" hidden="1">Sheet1!$H$29:$H$33</definedName>
    <definedName name="solver_lhs6" localSheetId="0" hidden="1">Sheet1!$H$29:$H$33</definedName>
    <definedName name="solver_lhs7" localSheetId="0" hidden="1">Sheet1!$H$35:$H$37</definedName>
    <definedName name="solver_lhs8" localSheetId="0" hidden="1">Sheet1!$H$35:$H$37</definedName>
    <definedName name="solver_lhs9" localSheetId="0" hidden="1">Sheet1!$H$35:$H$37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Sheet1!$N$5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1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23" localSheetId="0" hidden="1">3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100</definedName>
    <definedName name="solver_rhs10" localSheetId="0" hidden="1">Sheet1!$R$3:$R$10</definedName>
    <definedName name="solver_rhs11" localSheetId="0" hidden="1">Sheet1!$P$3:$P$10</definedName>
    <definedName name="solver_rhs12" localSheetId="0" hidden="1">1000000</definedName>
    <definedName name="solver_rhs13" localSheetId="0" hidden="1">-100</definedName>
    <definedName name="solver_rhs14" localSheetId="0" hidden="1">30</definedName>
    <definedName name="solver_rhs15" localSheetId="0" hidden="1">0</definedName>
    <definedName name="solver_rhs16" localSheetId="0" hidden="1">Sheet1!$K$14</definedName>
    <definedName name="solver_rhs17" localSheetId="0" hidden="1">Sheet1!$K$14</definedName>
    <definedName name="solver_rhs18" localSheetId="0" hidden="1">Sheet1!$K$14</definedName>
    <definedName name="solver_rhs19" localSheetId="0" hidden="1">Sheet1!$K$14</definedName>
    <definedName name="solver_rhs2" localSheetId="0" hidden="1">"целое"</definedName>
    <definedName name="solver_rhs20" localSheetId="0" hidden="1">Sheet1!$K$14</definedName>
    <definedName name="solver_rhs21" localSheetId="0" hidden="1">Sheet1!$K$14</definedName>
    <definedName name="solver_rhs22" localSheetId="0" hidden="1">Sheet1!$K$14</definedName>
    <definedName name="solver_rhs23" localSheetId="0" hidden="1">Sheet1!$K$14</definedName>
    <definedName name="solver_rhs3" localSheetId="0" hidden="1">0</definedName>
    <definedName name="solver_rhs4" localSheetId="0" hidden="1">100</definedName>
    <definedName name="solver_rhs5" localSheetId="0" hidden="1">"целое"</definedName>
    <definedName name="solver_rhs6" localSheetId="0" hidden="1">0</definedName>
    <definedName name="solver_rhs7" localSheetId="0" hidden="1">100</definedName>
    <definedName name="solver_rhs8" localSheetId="0" hidden="1">"целое"</definedName>
    <definedName name="solver_rhs9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</definedName>
    <definedName name="solver_tol" localSheetId="0" hidden="1">0.01</definedName>
    <definedName name="solver_typ" localSheetId="0" hidden="1">1</definedName>
    <definedName name="solver_val" localSheetId="0" hidden="1">140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F23" i="1" s="1"/>
  <c r="N6" i="1"/>
  <c r="F25" i="1" s="1"/>
  <c r="N5" i="1"/>
  <c r="F24" i="1" s="1"/>
  <c r="N3" i="1"/>
  <c r="F22" i="1" s="1"/>
  <c r="N8" i="1"/>
  <c r="N9" i="1" s="1"/>
  <c r="N7" i="1" l="1"/>
  <c r="F26" i="1" s="1"/>
  <c r="N10" i="1" l="1"/>
  <c r="G5" i="1"/>
</calcChain>
</file>

<file path=xl/sharedStrings.xml><?xml version="1.0" encoding="utf-8"?>
<sst xmlns="http://schemas.openxmlformats.org/spreadsheetml/2006/main" count="154" uniqueCount="60">
  <si>
    <t>Занятия</t>
  </si>
  <si>
    <t>Учёба</t>
  </si>
  <si>
    <t>Спорт</t>
  </si>
  <si>
    <t>Пение</t>
  </si>
  <si>
    <t>Работа</t>
  </si>
  <si>
    <t>Отдых</t>
  </si>
  <si>
    <t>Время (В), час.</t>
  </si>
  <si>
    <t>Расход энергии (РЭ), ккал.</t>
  </si>
  <si>
    <t>Здоровье (Зд), hitpoints</t>
  </si>
  <si>
    <t>Настроение (На), fun</t>
  </si>
  <si>
    <t>Деньги (Д), руб.</t>
  </si>
  <si>
    <t>Интеллект (И), IQ</t>
  </si>
  <si>
    <t>План на расчётный период</t>
  </si>
  <si>
    <t>Еда</t>
  </si>
  <si>
    <t>Цена (Це), руб.</t>
  </si>
  <si>
    <t>Привокзальная шаурма</t>
  </si>
  <si>
    <t>Манная каша</t>
  </si>
  <si>
    <t>Ризотто</t>
  </si>
  <si>
    <t>Жареная картошка</t>
  </si>
  <si>
    <t>Поке</t>
  </si>
  <si>
    <t>Общение</t>
  </si>
  <si>
    <t>Примитивное</t>
  </si>
  <si>
    <t>Развлекательное</t>
  </si>
  <si>
    <t>Интеллектуальное</t>
  </si>
  <si>
    <t>Стартовое здоровье (СЗ), hitpoints</t>
  </si>
  <si>
    <t>Минимальное здоровье (МиЗ), hitpoints</t>
  </si>
  <si>
    <t>Максимальное здоровье (МаЗ), hitpoints</t>
  </si>
  <si>
    <t>Стартовое настроение (СН), fun</t>
  </si>
  <si>
    <t>Минимальное настроение (МиНа), fun</t>
  </si>
  <si>
    <t>Максимальное настроение (МаНа), fun</t>
  </si>
  <si>
    <t>Стартовый бюджет (СБ), руб.</t>
  </si>
  <si>
    <t>Минимальный бюджет (МиБ), руб.</t>
  </si>
  <si>
    <t>Максимальный бюджет (МаБ), руб.</t>
  </si>
  <si>
    <t>Стартовый интеллект (СИ), IQ</t>
  </si>
  <si>
    <t>Минимальный интеллект (МиИ), IQ</t>
  </si>
  <si>
    <t>Максимальный интеллект (МаИ), IQ</t>
  </si>
  <si>
    <t>Количество дней для расчёта (КоД)</t>
  </si>
  <si>
    <t>Самый умный студент</t>
  </si>
  <si>
    <t>Самый здоровый среди самых счастливых</t>
  </si>
  <si>
    <t>Параметры к концу расчётного периода</t>
  </si>
  <si>
    <t>Здоровье</t>
  </si>
  <si>
    <t>Настроение</t>
  </si>
  <si>
    <t>Интеллект</t>
  </si>
  <si>
    <t>Бюджет</t>
  </si>
  <si>
    <t>Коммуникасьон (К), ОО</t>
  </si>
  <si>
    <t>Стартовый коммуникасьон (СК), ОО</t>
  </si>
  <si>
    <t>Минимальный коммуникасьон (МиК), ОО</t>
  </si>
  <si>
    <t>Максимальный коммуникасьон (МаК), ОО</t>
  </si>
  <si>
    <t>Обязательный расход энергии в день(основной обмен) (ОРЭД), ккал.</t>
  </si>
  <si>
    <t>Минимальный расход энергии в день(основной обмен) (МиРЭД), ккал.</t>
  </si>
  <si>
    <t>Питательная ценность (ПиЦе), ккал.</t>
  </si>
  <si>
    <t>Коммуникасьон</t>
  </si>
  <si>
    <t>Общ. Зд.</t>
  </si>
  <si>
    <t>Настроен</t>
  </si>
  <si>
    <t>IQ</t>
  </si>
  <si>
    <t>Money</t>
  </si>
  <si>
    <t>Comm</t>
  </si>
  <si>
    <t>Time</t>
  </si>
  <si>
    <t>ККАЛ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</si>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</sst>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0" fillId="3" borderId="1" xfId="0" applyFill="1" applyBorder="1" applyAlignment="1"/>
    <xf numFmtId="0" fontId="0" fillId="3" borderId="1" xfId="0" applyFill="1" applyBorder="1" applyAlignment="1">
      <alignment wrapText="1"/>
    </xf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0" fillId="2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1" xfId="0" applyNumberFormat="1" applyFill="1" applyBorder="1" applyAlignment="1">
      <alignment horizontal="right"/>
    </xf>
    <xf numFmtId="0" fontId="0" fillId="2" borderId="1" xfId="0" applyNumberFormat="1" applyFill="1" applyBorder="1" applyAlignment="1"/>
    <xf numFmtId="0" fontId="0" fillId="2" borderId="1" xfId="0" quotePrefix="1" applyNumberFormat="1" applyFill="1" applyBorder="1" applyAlignment="1">
      <alignment horizontal="right"/>
    </xf>
    <xf numFmtId="0" fontId="0" fillId="3" borderId="1" xfId="1" applyNumberFormat="1" applyFont="1" applyFill="1" applyBorder="1" applyAlignment="1"/>
    <xf numFmtId="0" fontId="0" fillId="3" borderId="0" xfId="0" applyFill="1" applyAlignment="1"/>
    <xf numFmtId="0" fontId="0" fillId="4" borderId="1" xfId="1" applyNumberFormat="1" applyFont="1" applyFill="1" applyBorder="1" applyAlignment="1"/>
    <xf numFmtId="0" fontId="0" fillId="2" borderId="1" xfId="1" applyNumberFormat="1" applyFont="1" applyFill="1" applyBorder="1" applyAlignment="1"/>
    <xf numFmtId="0" fontId="0" fillId="3" borderId="1" xfId="0" applyFont="1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0" fillId="2" borderId="1" xfId="0" applyFill="1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2"/>
  <sheetViews>
    <sheetView tabSelected="1" topLeftCell="A17" zoomScale="89" zoomScaleNormal="52" workbookViewId="0">
      <selection activeCell="E52" sqref="E52"/>
    </sheetView>
  </sheetViews>
  <sheetFormatPr defaultRowHeight="15" x14ac:dyDescent="0.25"/>
  <cols>
    <col min="1" max="1" width="26.140625" style="1" customWidth="1"/>
    <col min="2" max="2" width="22.28515625" style="1" customWidth="1"/>
    <col min="3" max="3" width="25.85546875" style="1" customWidth="1"/>
    <col min="4" max="4" width="20" style="1" customWidth="1"/>
    <col min="5" max="5" width="16.85546875" style="1" customWidth="1"/>
    <col min="6" max="6" width="22.28515625" style="1" customWidth="1"/>
    <col min="7" max="7" width="26" style="1" customWidth="1"/>
    <col min="8" max="8" width="27" style="1" customWidth="1"/>
    <col min="9" max="9" width="1.7109375" style="1" customWidth="1"/>
    <col min="10" max="10" width="44.85546875" style="1" customWidth="1"/>
    <col min="11" max="11" width="10.7109375" style="1" customWidth="1"/>
    <col min="12" max="16384" width="9.140625" style="1"/>
  </cols>
  <sheetData>
    <row r="1" spans="1:18" ht="30" customHeight="1" x14ac:dyDescent="0.25">
      <c r="A1" s="8" t="s">
        <v>0</v>
      </c>
      <c r="B1" s="8" t="s">
        <v>6</v>
      </c>
      <c r="C1" s="7" t="s">
        <v>7</v>
      </c>
      <c r="D1" s="7" t="s">
        <v>8</v>
      </c>
      <c r="E1" s="7" t="s">
        <v>9</v>
      </c>
      <c r="F1" s="8" t="s">
        <v>10</v>
      </c>
      <c r="G1" s="8" t="s">
        <v>11</v>
      </c>
      <c r="H1" s="8" t="s">
        <v>12</v>
      </c>
      <c r="J1" s="2" t="s">
        <v>24</v>
      </c>
      <c r="K1" s="3">
        <v>50</v>
      </c>
    </row>
    <row r="2" spans="1:18" x14ac:dyDescent="0.25">
      <c r="A2" s="3" t="s">
        <v>1</v>
      </c>
      <c r="B2" s="18">
        <v>1.5</v>
      </c>
      <c r="C2" s="19">
        <v>140</v>
      </c>
      <c r="D2" s="19">
        <v>-2</v>
      </c>
      <c r="E2" s="19">
        <v>-3</v>
      </c>
      <c r="F2" s="19">
        <v>0</v>
      </c>
      <c r="G2" s="18">
        <v>1.5</v>
      </c>
      <c r="H2" s="3">
        <v>0</v>
      </c>
      <c r="J2" s="3" t="s">
        <v>25</v>
      </c>
      <c r="K2" s="3">
        <v>0</v>
      </c>
    </row>
    <row r="3" spans="1:18" x14ac:dyDescent="0.25">
      <c r="A3" s="3" t="s">
        <v>2</v>
      </c>
      <c r="B3" s="19">
        <v>1</v>
      </c>
      <c r="C3" s="19">
        <v>400</v>
      </c>
      <c r="D3" s="19">
        <v>5</v>
      </c>
      <c r="E3" s="19">
        <v>3</v>
      </c>
      <c r="F3" s="19">
        <v>-100</v>
      </c>
      <c r="G3" s="18">
        <v>0</v>
      </c>
      <c r="H3" s="3">
        <v>0</v>
      </c>
      <c r="J3" s="3" t="s">
        <v>26</v>
      </c>
      <c r="K3" s="3">
        <v>100</v>
      </c>
      <c r="M3" s="1" t="s">
        <v>52</v>
      </c>
      <c r="N3" s="1">
        <f>SUMPRODUCT(H23:H27,D9:D13)+SUMPRODUCT(D2:D6,H29:H33) + 50</f>
        <v>58</v>
      </c>
      <c r="P3" s="1">
        <v>0</v>
      </c>
      <c r="R3" s="1">
        <v>100</v>
      </c>
    </row>
    <row r="4" spans="1:18" x14ac:dyDescent="0.25">
      <c r="A4" s="3" t="s">
        <v>3</v>
      </c>
      <c r="B4" s="19">
        <v>1</v>
      </c>
      <c r="C4" s="19">
        <v>150</v>
      </c>
      <c r="D4" s="19">
        <v>0</v>
      </c>
      <c r="E4" s="19">
        <v>6</v>
      </c>
      <c r="F4" s="19">
        <v>0</v>
      </c>
      <c r="G4" s="18">
        <v>0</v>
      </c>
      <c r="H4" s="3">
        <v>0</v>
      </c>
      <c r="J4" s="3"/>
      <c r="K4" s="3"/>
      <c r="M4" s="1" t="s">
        <v>53</v>
      </c>
      <c r="N4" s="1">
        <f>SUMPRODUCT(E9:E13,H23:H27) +SUMPRODUCT(E2:E6,H29:H33) +50</f>
        <v>87</v>
      </c>
      <c r="P4" s="1">
        <v>0</v>
      </c>
      <c r="R4" s="1">
        <v>100</v>
      </c>
    </row>
    <row r="5" spans="1:18" x14ac:dyDescent="0.25">
      <c r="A5" s="3" t="s">
        <v>4</v>
      </c>
      <c r="B5" s="19">
        <v>1</v>
      </c>
      <c r="C5" s="19">
        <v>500</v>
      </c>
      <c r="D5" s="19">
        <v>2</v>
      </c>
      <c r="E5" s="19">
        <v>-4</v>
      </c>
      <c r="F5" s="19">
        <v>200</v>
      </c>
      <c r="G5" s="20">
        <f>(-1)*0.5</f>
        <v>-0.5</v>
      </c>
      <c r="H5" s="3">
        <v>0</v>
      </c>
      <c r="J5" s="3" t="s">
        <v>27</v>
      </c>
      <c r="K5" s="3">
        <v>50</v>
      </c>
      <c r="M5" s="1" t="s">
        <v>54</v>
      </c>
      <c r="N5" s="1">
        <f>SUMPRODUCT(H29:H33,G2:G6)+SUMPRODUCT(H35:H37,E16:E18) + 100</f>
        <v>140</v>
      </c>
      <c r="P5" s="1">
        <v>80</v>
      </c>
      <c r="R5" s="1">
        <v>140</v>
      </c>
    </row>
    <row r="6" spans="1:18" x14ac:dyDescent="0.25">
      <c r="A6" s="3" t="s">
        <v>5</v>
      </c>
      <c r="B6" s="19">
        <v>1</v>
      </c>
      <c r="C6" s="19">
        <v>0</v>
      </c>
      <c r="D6" s="19">
        <v>4</v>
      </c>
      <c r="E6" s="19">
        <v>8</v>
      </c>
      <c r="F6" s="19">
        <v>0</v>
      </c>
      <c r="G6" s="19">
        <v>0</v>
      </c>
      <c r="H6" s="3">
        <v>0</v>
      </c>
      <c r="J6" s="3" t="s">
        <v>28</v>
      </c>
      <c r="K6" s="3">
        <v>0</v>
      </c>
      <c r="M6" s="1" t="s">
        <v>55</v>
      </c>
      <c r="N6" s="1">
        <f>SUMPRODUCT(H29:H33,F2:F6)-SUMPRODUCT(H23:H27,B9:B13)  + 5000</f>
        <v>790</v>
      </c>
      <c r="P6" s="1">
        <v>-100</v>
      </c>
      <c r="R6" s="1">
        <v>1000000</v>
      </c>
    </row>
    <row r="7" spans="1:18" x14ac:dyDescent="0.25">
      <c r="J7" s="3" t="s">
        <v>29</v>
      </c>
      <c r="K7" s="3">
        <v>100</v>
      </c>
      <c r="M7" s="1" t="s">
        <v>56</v>
      </c>
      <c r="N7" s="1">
        <f>SUMPRODUCT(F16:F18,H35:H37) + 50 - 5 * N9</f>
        <v>47</v>
      </c>
      <c r="P7" s="1">
        <v>0</v>
      </c>
      <c r="R7" s="1">
        <v>100</v>
      </c>
    </row>
    <row r="8" spans="1:18" ht="28.5" customHeight="1" x14ac:dyDescent="0.25">
      <c r="A8" s="4" t="s">
        <v>13</v>
      </c>
      <c r="B8" s="4" t="s">
        <v>14</v>
      </c>
      <c r="C8" s="7" t="s">
        <v>50</v>
      </c>
      <c r="D8" s="7" t="s">
        <v>8</v>
      </c>
      <c r="E8" s="7" t="s">
        <v>9</v>
      </c>
      <c r="J8" s="3"/>
      <c r="K8" s="3"/>
      <c r="M8" s="1" t="s">
        <v>57</v>
      </c>
      <c r="N8" s="1">
        <f>SUMPRODUCT(H29:H33,B2:B6) +SUMPRODUCT(B16:B18,H35:H37)</f>
        <v>40</v>
      </c>
      <c r="P8" s="1">
        <v>0</v>
      </c>
      <c r="R8" s="1">
        <v>720</v>
      </c>
    </row>
    <row r="9" spans="1:18" x14ac:dyDescent="0.25">
      <c r="A9" s="3" t="s">
        <v>15</v>
      </c>
      <c r="B9" s="3">
        <v>150</v>
      </c>
      <c r="C9" s="3">
        <v>158</v>
      </c>
      <c r="D9" s="3">
        <v>-3</v>
      </c>
      <c r="E9" s="3">
        <v>10</v>
      </c>
      <c r="F9" s="29">
        <v>0</v>
      </c>
      <c r="G9" s="29"/>
      <c r="H9" s="29"/>
      <c r="J9" s="3" t="s">
        <v>45</v>
      </c>
      <c r="K9" s="3">
        <v>50</v>
      </c>
      <c r="M9" s="1" t="s">
        <v>59</v>
      </c>
      <c r="N9" s="1">
        <f>INT(N8/24)</f>
        <v>1</v>
      </c>
      <c r="P9" s="1">
        <v>0</v>
      </c>
      <c r="R9" s="1">
        <v>30</v>
      </c>
    </row>
    <row r="10" spans="1:18" x14ac:dyDescent="0.25">
      <c r="A10" s="3" t="s">
        <v>16</v>
      </c>
      <c r="B10" s="3">
        <v>30</v>
      </c>
      <c r="C10" s="3">
        <v>360</v>
      </c>
      <c r="D10" s="3">
        <v>10</v>
      </c>
      <c r="E10" s="3">
        <v>-2</v>
      </c>
      <c r="F10" s="28">
        <v>0</v>
      </c>
      <c r="G10" s="28"/>
      <c r="H10" s="28"/>
      <c r="J10" s="3" t="s">
        <v>46</v>
      </c>
      <c r="K10" s="3">
        <v>0</v>
      </c>
      <c r="M10" s="1" t="s">
        <v>58</v>
      </c>
      <c r="N10" s="1">
        <f>-SUMPRODUCT(C2:C6,H29:H33)-SUMPRODUCT(H35:H37,C16:C18)+SUMPRODUCT(C9:C13,H23:H27) - N9*1500</f>
        <v>167</v>
      </c>
      <c r="P10" s="1">
        <v>0</v>
      </c>
      <c r="R10" s="1">
        <v>100000</v>
      </c>
    </row>
    <row r="11" spans="1:18" x14ac:dyDescent="0.25">
      <c r="A11" s="3" t="s">
        <v>17</v>
      </c>
      <c r="B11" s="3">
        <v>350</v>
      </c>
      <c r="C11" s="3">
        <v>130</v>
      </c>
      <c r="D11" s="3">
        <v>5</v>
      </c>
      <c r="E11" s="3">
        <v>7</v>
      </c>
      <c r="F11" s="28">
        <v>0</v>
      </c>
      <c r="G11" s="28"/>
      <c r="H11" s="28"/>
      <c r="J11" s="3" t="s">
        <v>47</v>
      </c>
      <c r="K11" s="3">
        <v>100</v>
      </c>
    </row>
    <row r="12" spans="1:18" x14ac:dyDescent="0.25">
      <c r="A12" s="3" t="s">
        <v>18</v>
      </c>
      <c r="B12" s="3">
        <v>100</v>
      </c>
      <c r="C12" s="3">
        <v>185</v>
      </c>
      <c r="D12" s="3">
        <v>-1</v>
      </c>
      <c r="E12" s="3">
        <v>4</v>
      </c>
      <c r="F12" s="28">
        <v>0</v>
      </c>
      <c r="G12" s="28"/>
      <c r="H12" s="28"/>
      <c r="J12" s="3"/>
      <c r="K12" s="3"/>
    </row>
    <row r="13" spans="1:18" x14ac:dyDescent="0.25">
      <c r="A13" s="3" t="s">
        <v>19</v>
      </c>
      <c r="B13" s="3">
        <v>700</v>
      </c>
      <c r="C13" s="3">
        <v>146</v>
      </c>
      <c r="D13" s="3">
        <v>7</v>
      </c>
      <c r="E13" s="3">
        <v>7</v>
      </c>
      <c r="F13" s="28">
        <v>0</v>
      </c>
      <c r="G13" s="28"/>
      <c r="H13" s="28"/>
      <c r="J13" s="3" t="s">
        <v>30</v>
      </c>
      <c r="K13" s="3">
        <v>5000</v>
      </c>
    </row>
    <row r="14" spans="1:18" x14ac:dyDescent="0.25">
      <c r="J14" s="3" t="s">
        <v>31</v>
      </c>
      <c r="K14" s="3">
        <v>-100</v>
      </c>
    </row>
    <row r="15" spans="1:18" ht="29.25" customHeight="1" x14ac:dyDescent="0.25">
      <c r="A15" s="5" t="s">
        <v>20</v>
      </c>
      <c r="B15" s="5" t="s">
        <v>6</v>
      </c>
      <c r="C15" s="6" t="s">
        <v>7</v>
      </c>
      <c r="D15" s="6" t="s">
        <v>9</v>
      </c>
      <c r="E15" s="6" t="s">
        <v>11</v>
      </c>
      <c r="F15" s="14" t="s">
        <v>44</v>
      </c>
      <c r="J15" s="3" t="s">
        <v>32</v>
      </c>
      <c r="K15" s="3">
        <v>1000000</v>
      </c>
    </row>
    <row r="16" spans="1:18" x14ac:dyDescent="0.25">
      <c r="A16" s="3" t="s">
        <v>23</v>
      </c>
      <c r="B16" s="3">
        <v>1</v>
      </c>
      <c r="C16" s="3">
        <v>210</v>
      </c>
      <c r="D16" s="3">
        <v>0</v>
      </c>
      <c r="E16" s="3">
        <v>1</v>
      </c>
      <c r="F16" s="3">
        <v>2</v>
      </c>
      <c r="G16" s="28"/>
      <c r="H16" s="28"/>
      <c r="J16" s="3"/>
      <c r="K16" s="3"/>
    </row>
    <row r="17" spans="1:11" x14ac:dyDescent="0.25">
      <c r="A17" s="3" t="s">
        <v>22</v>
      </c>
      <c r="B17" s="3">
        <v>1</v>
      </c>
      <c r="C17" s="3">
        <v>73</v>
      </c>
      <c r="D17" s="3">
        <v>6</v>
      </c>
      <c r="E17" s="3">
        <v>0</v>
      </c>
      <c r="F17" s="3">
        <v>3</v>
      </c>
      <c r="G17" s="28"/>
      <c r="H17" s="28"/>
      <c r="J17" s="3" t="s">
        <v>33</v>
      </c>
      <c r="K17" s="3">
        <v>100</v>
      </c>
    </row>
    <row r="18" spans="1:11" x14ac:dyDescent="0.25">
      <c r="A18" s="3" t="s">
        <v>21</v>
      </c>
      <c r="B18" s="3">
        <v>1</v>
      </c>
      <c r="C18" s="3">
        <v>31</v>
      </c>
      <c r="D18" s="3">
        <v>3</v>
      </c>
      <c r="E18" s="3">
        <v>-2</v>
      </c>
      <c r="F18" s="3">
        <v>1</v>
      </c>
      <c r="G18" s="28"/>
      <c r="H18" s="28"/>
      <c r="J18" s="3" t="s">
        <v>34</v>
      </c>
      <c r="K18" s="3">
        <v>80</v>
      </c>
    </row>
    <row r="19" spans="1:11" x14ac:dyDescent="0.25">
      <c r="J19" s="3" t="s">
        <v>35</v>
      </c>
      <c r="K19" s="3">
        <v>140</v>
      </c>
    </row>
    <row r="20" spans="1:11" x14ac:dyDescent="0.25">
      <c r="A20" s="26" t="s">
        <v>37</v>
      </c>
      <c r="B20" s="26"/>
      <c r="C20" s="26"/>
      <c r="D20" s="26"/>
      <c r="E20" s="27" t="s">
        <v>38</v>
      </c>
      <c r="F20" s="27"/>
      <c r="G20" s="27"/>
      <c r="H20" s="27"/>
      <c r="J20" s="3"/>
      <c r="K20" s="3"/>
    </row>
    <row r="21" spans="1:11" ht="29.25" customHeight="1" x14ac:dyDescent="0.25">
      <c r="A21" s="9"/>
      <c r="B21" s="10" t="s">
        <v>39</v>
      </c>
      <c r="C21" s="9"/>
      <c r="D21" s="10" t="s">
        <v>12</v>
      </c>
      <c r="E21" s="11"/>
      <c r="F21" s="12" t="s">
        <v>39</v>
      </c>
      <c r="G21" s="11"/>
      <c r="H21" s="12" t="s">
        <v>12</v>
      </c>
      <c r="J21" s="13" t="s">
        <v>48</v>
      </c>
      <c r="K21" s="3">
        <v>1500</v>
      </c>
    </row>
    <row r="22" spans="1:11" ht="30.6" customHeight="1" x14ac:dyDescent="0.25">
      <c r="A22" s="9" t="s">
        <v>40</v>
      </c>
      <c r="B22" s="16"/>
      <c r="C22" s="9" t="s">
        <v>13</v>
      </c>
      <c r="D22" s="16"/>
      <c r="E22" s="17" t="s">
        <v>40</v>
      </c>
      <c r="F22" s="17">
        <f>N3</f>
        <v>58</v>
      </c>
      <c r="G22" s="11" t="s">
        <v>13</v>
      </c>
      <c r="H22" s="17"/>
      <c r="J22" s="13" t="s">
        <v>49</v>
      </c>
      <c r="K22" s="3">
        <v>500</v>
      </c>
    </row>
    <row r="23" spans="1:11" x14ac:dyDescent="0.25">
      <c r="A23" s="9" t="s">
        <v>41</v>
      </c>
      <c r="B23" s="16"/>
      <c r="C23" s="9" t="s">
        <v>15</v>
      </c>
      <c r="D23" s="16"/>
      <c r="E23" s="17" t="s">
        <v>41</v>
      </c>
      <c r="F23" s="17">
        <f>N4</f>
        <v>87</v>
      </c>
      <c r="G23" s="11" t="s">
        <v>15</v>
      </c>
      <c r="H23" s="23">
        <v>8</v>
      </c>
      <c r="J23" s="3"/>
      <c r="K23" s="3"/>
    </row>
    <row r="24" spans="1:11" x14ac:dyDescent="0.25">
      <c r="A24" s="9" t="s">
        <v>42</v>
      </c>
      <c r="B24" s="16"/>
      <c r="C24" s="9" t="s">
        <v>16</v>
      </c>
      <c r="D24" s="16"/>
      <c r="E24" s="17" t="s">
        <v>42</v>
      </c>
      <c r="F24" s="17">
        <f>N5</f>
        <v>140</v>
      </c>
      <c r="G24" s="11" t="s">
        <v>16</v>
      </c>
      <c r="H24" s="23">
        <v>7</v>
      </c>
      <c r="J24" s="3" t="s">
        <v>36</v>
      </c>
      <c r="K24" s="3">
        <v>30</v>
      </c>
    </row>
    <row r="25" spans="1:11" x14ac:dyDescent="0.25">
      <c r="A25" s="9" t="s">
        <v>43</v>
      </c>
      <c r="B25" s="16"/>
      <c r="C25" s="9" t="s">
        <v>17</v>
      </c>
      <c r="D25" s="16"/>
      <c r="E25" s="17" t="s">
        <v>43</v>
      </c>
      <c r="F25" s="17">
        <f>N6</f>
        <v>790</v>
      </c>
      <c r="G25" s="11" t="s">
        <v>17</v>
      </c>
      <c r="H25" s="23">
        <v>0</v>
      </c>
    </row>
    <row r="26" spans="1:11" x14ac:dyDescent="0.25">
      <c r="A26" s="9" t="s">
        <v>51</v>
      </c>
      <c r="B26" s="22"/>
      <c r="C26" s="9" t="s">
        <v>18</v>
      </c>
      <c r="D26" s="16"/>
      <c r="E26" s="17" t="s">
        <v>51</v>
      </c>
      <c r="F26" s="17">
        <f>N7</f>
        <v>47</v>
      </c>
      <c r="G26" s="11" t="s">
        <v>18</v>
      </c>
      <c r="H26" s="23">
        <v>7</v>
      </c>
    </row>
    <row r="27" spans="1:11" x14ac:dyDescent="0.25">
      <c r="A27" s="9"/>
      <c r="B27" s="9"/>
      <c r="C27" s="9" t="s">
        <v>19</v>
      </c>
      <c r="D27" s="16"/>
      <c r="E27" s="11"/>
      <c r="F27" s="11"/>
      <c r="G27" s="11" t="s">
        <v>19</v>
      </c>
      <c r="H27" s="23">
        <v>3</v>
      </c>
    </row>
    <row r="28" spans="1:11" x14ac:dyDescent="0.25">
      <c r="A28" s="9"/>
      <c r="B28" s="9"/>
      <c r="C28" s="9" t="s">
        <v>0</v>
      </c>
      <c r="D28" s="16"/>
      <c r="E28" s="11"/>
      <c r="F28" s="11"/>
      <c r="G28" s="11" t="s">
        <v>0</v>
      </c>
      <c r="H28" s="23"/>
    </row>
    <row r="29" spans="1:11" x14ac:dyDescent="0.25">
      <c r="A29" s="9"/>
      <c r="B29" s="9"/>
      <c r="C29" s="9" t="s">
        <v>1</v>
      </c>
      <c r="D29" s="16"/>
      <c r="E29" s="11"/>
      <c r="F29" s="11"/>
      <c r="G29" s="11" t="s">
        <v>1</v>
      </c>
      <c r="H29" s="23">
        <v>26</v>
      </c>
    </row>
    <row r="30" spans="1:11" x14ac:dyDescent="0.25">
      <c r="A30" s="9"/>
      <c r="B30" s="9"/>
      <c r="C30" s="9" t="s">
        <v>2</v>
      </c>
      <c r="D30" s="16"/>
      <c r="E30" s="11"/>
      <c r="F30" s="11"/>
      <c r="G30" s="11" t="s">
        <v>2</v>
      </c>
      <c r="H30" s="23">
        <v>0</v>
      </c>
    </row>
    <row r="31" spans="1:11" x14ac:dyDescent="0.25">
      <c r="A31" s="9"/>
      <c r="B31" s="9"/>
      <c r="C31" s="9" t="s">
        <v>3</v>
      </c>
      <c r="D31" s="16"/>
      <c r="E31" s="11"/>
      <c r="F31" s="11"/>
      <c r="G31" s="11" t="s">
        <v>3</v>
      </c>
      <c r="H31" s="23">
        <v>0</v>
      </c>
    </row>
    <row r="32" spans="1:11" x14ac:dyDescent="0.25">
      <c r="A32" s="9"/>
      <c r="B32" s="9"/>
      <c r="C32" s="9" t="s">
        <v>4</v>
      </c>
      <c r="D32" s="16"/>
      <c r="E32" s="11"/>
      <c r="F32" s="11"/>
      <c r="G32" s="11" t="s">
        <v>4</v>
      </c>
      <c r="H32" s="23">
        <v>0</v>
      </c>
    </row>
    <row r="33" spans="1:8" x14ac:dyDescent="0.25">
      <c r="A33" s="9"/>
      <c r="B33" s="9"/>
      <c r="C33" s="9" t="s">
        <v>5</v>
      </c>
      <c r="D33" s="16"/>
      <c r="E33" s="11"/>
      <c r="F33" s="11"/>
      <c r="G33" s="11" t="s">
        <v>5</v>
      </c>
      <c r="H33" s="23">
        <v>0</v>
      </c>
    </row>
    <row r="34" spans="1:8" x14ac:dyDescent="0.25">
      <c r="A34" s="9"/>
      <c r="B34" s="9"/>
      <c r="C34" s="9" t="s">
        <v>20</v>
      </c>
      <c r="D34" s="16"/>
      <c r="E34" s="11"/>
      <c r="F34" s="11"/>
      <c r="G34" s="11" t="s">
        <v>20</v>
      </c>
      <c r="H34" s="23"/>
    </row>
    <row r="35" spans="1:8" x14ac:dyDescent="0.25">
      <c r="A35" s="9"/>
      <c r="B35" s="9"/>
      <c r="C35" s="9" t="s">
        <v>23</v>
      </c>
      <c r="D35" s="16"/>
      <c r="E35" s="11"/>
      <c r="F35" s="11"/>
      <c r="G35" s="11" t="s">
        <v>23</v>
      </c>
      <c r="H35" s="23">
        <v>1</v>
      </c>
    </row>
    <row r="36" spans="1:8" x14ac:dyDescent="0.25">
      <c r="A36" s="9"/>
      <c r="B36" s="9"/>
      <c r="C36" s="9" t="s">
        <v>22</v>
      </c>
      <c r="D36" s="16"/>
      <c r="E36" s="11"/>
      <c r="F36" s="11"/>
      <c r="G36" s="11" t="s">
        <v>22</v>
      </c>
      <c r="H36" s="23">
        <v>0</v>
      </c>
    </row>
    <row r="37" spans="1:8" x14ac:dyDescent="0.25">
      <c r="A37" s="9"/>
      <c r="B37" s="9"/>
      <c r="C37" s="9" t="s">
        <v>21</v>
      </c>
      <c r="D37" s="16"/>
      <c r="E37" s="11"/>
      <c r="F37" s="11"/>
      <c r="G37" s="11" t="s">
        <v>21</v>
      </c>
      <c r="H37" s="23">
        <v>0</v>
      </c>
    </row>
    <row r="47" spans="1:8" x14ac:dyDescent="0.25">
      <c r="A47" s="25" t="s">
        <v>13</v>
      </c>
      <c r="B47" s="25"/>
      <c r="D47" s="15" t="s">
        <v>13</v>
      </c>
      <c r="E47" s="15"/>
      <c r="F47" s="17" t="s">
        <v>13</v>
      </c>
      <c r="G47" s="17"/>
    </row>
    <row r="48" spans="1:8" x14ac:dyDescent="0.25">
      <c r="A48" s="25" t="s">
        <v>15</v>
      </c>
      <c r="B48" s="21">
        <v>0</v>
      </c>
      <c r="D48" s="15" t="s">
        <v>15</v>
      </c>
      <c r="E48" s="24">
        <v>0</v>
      </c>
      <c r="F48" s="17" t="s">
        <v>15</v>
      </c>
      <c r="G48" s="23">
        <v>1</v>
      </c>
    </row>
    <row r="49" spans="1:7" x14ac:dyDescent="0.25">
      <c r="A49" s="25" t="s">
        <v>16</v>
      </c>
      <c r="B49" s="21">
        <v>10</v>
      </c>
      <c r="D49" s="15" t="s">
        <v>16</v>
      </c>
      <c r="E49" s="24">
        <v>1</v>
      </c>
      <c r="F49" s="17" t="s">
        <v>16</v>
      </c>
      <c r="G49" s="23">
        <v>1</v>
      </c>
    </row>
    <row r="50" spans="1:7" x14ac:dyDescent="0.25">
      <c r="A50" s="25" t="s">
        <v>17</v>
      </c>
      <c r="B50" s="21">
        <v>0</v>
      </c>
      <c r="D50" s="15" t="s">
        <v>17</v>
      </c>
      <c r="E50" s="24">
        <v>0</v>
      </c>
      <c r="F50" s="17" t="s">
        <v>17</v>
      </c>
      <c r="G50" s="23">
        <v>0</v>
      </c>
    </row>
    <row r="51" spans="1:7" x14ac:dyDescent="0.25">
      <c r="A51" s="25" t="s">
        <v>18</v>
      </c>
      <c r="B51" s="21">
        <v>24</v>
      </c>
      <c r="D51" s="15" t="s">
        <v>18</v>
      </c>
      <c r="E51" s="24">
        <v>0</v>
      </c>
      <c r="F51" s="17" t="s">
        <v>18</v>
      </c>
      <c r="G51" s="23">
        <v>1</v>
      </c>
    </row>
    <row r="52" spans="1:7" x14ac:dyDescent="0.25">
      <c r="A52" s="25" t="s">
        <v>19</v>
      </c>
      <c r="B52" s="21">
        <v>0</v>
      </c>
      <c r="D52" s="15" t="s">
        <v>19</v>
      </c>
      <c r="E52" s="24">
        <v>4</v>
      </c>
      <c r="F52" s="17" t="s">
        <v>19</v>
      </c>
      <c r="G52" s="23">
        <v>6.0000000000000036</v>
      </c>
    </row>
    <row r="53" spans="1:7" x14ac:dyDescent="0.25">
      <c r="A53" s="25" t="s">
        <v>0</v>
      </c>
      <c r="B53" s="21"/>
      <c r="D53" s="15" t="s">
        <v>0</v>
      </c>
      <c r="E53" s="24"/>
      <c r="F53" s="17" t="s">
        <v>0</v>
      </c>
      <c r="G53" s="23"/>
    </row>
    <row r="54" spans="1:7" x14ac:dyDescent="0.25">
      <c r="A54" s="25" t="s">
        <v>1</v>
      </c>
      <c r="B54" s="21">
        <v>20</v>
      </c>
      <c r="D54" s="15" t="s">
        <v>1</v>
      </c>
      <c r="E54" s="24">
        <v>0</v>
      </c>
      <c r="F54" s="17" t="s">
        <v>1</v>
      </c>
      <c r="G54" s="23">
        <v>0</v>
      </c>
    </row>
    <row r="55" spans="1:7" x14ac:dyDescent="0.25">
      <c r="A55" s="25" t="s">
        <v>2</v>
      </c>
      <c r="B55" s="21">
        <v>0</v>
      </c>
      <c r="D55" s="15" t="s">
        <v>2</v>
      </c>
      <c r="E55" s="24">
        <v>0</v>
      </c>
      <c r="F55" s="17" t="s">
        <v>2</v>
      </c>
      <c r="G55" s="23">
        <v>0</v>
      </c>
    </row>
    <row r="56" spans="1:7" x14ac:dyDescent="0.25">
      <c r="A56" s="25" t="s">
        <v>3</v>
      </c>
      <c r="B56" s="21">
        <v>0</v>
      </c>
      <c r="D56" s="15" t="s">
        <v>3</v>
      </c>
      <c r="E56" s="24">
        <v>0</v>
      </c>
      <c r="F56" s="17" t="s">
        <v>3</v>
      </c>
      <c r="G56" s="23">
        <v>0</v>
      </c>
    </row>
    <row r="57" spans="1:7" x14ac:dyDescent="0.25">
      <c r="A57" s="25" t="s">
        <v>4</v>
      </c>
      <c r="B57" s="21">
        <v>0</v>
      </c>
      <c r="D57" s="15" t="s">
        <v>4</v>
      </c>
      <c r="E57" s="24">
        <v>0</v>
      </c>
      <c r="F57" s="17" t="s">
        <v>4</v>
      </c>
      <c r="G57" s="23">
        <v>1</v>
      </c>
    </row>
    <row r="58" spans="1:7" x14ac:dyDescent="0.25">
      <c r="A58" s="25" t="s">
        <v>5</v>
      </c>
      <c r="B58" s="21">
        <v>0</v>
      </c>
      <c r="D58" s="15" t="s">
        <v>5</v>
      </c>
      <c r="E58" s="24">
        <v>3</v>
      </c>
      <c r="F58" s="17" t="s">
        <v>5</v>
      </c>
      <c r="G58" s="23">
        <v>0</v>
      </c>
    </row>
    <row r="59" spans="1:7" x14ac:dyDescent="0.25">
      <c r="A59" s="25" t="s">
        <v>20</v>
      </c>
      <c r="B59" s="21"/>
      <c r="D59" s="15" t="s">
        <v>20</v>
      </c>
      <c r="E59" s="24"/>
      <c r="F59" s="17" t="s">
        <v>20</v>
      </c>
      <c r="G59" s="23"/>
    </row>
    <row r="60" spans="1:7" x14ac:dyDescent="0.25">
      <c r="A60" s="25" t="s">
        <v>23</v>
      </c>
      <c r="B60" s="21">
        <v>10</v>
      </c>
      <c r="D60" s="15" t="s">
        <v>23</v>
      </c>
      <c r="E60" s="24">
        <v>0</v>
      </c>
      <c r="F60" s="17" t="s">
        <v>23</v>
      </c>
      <c r="G60" s="23">
        <v>0</v>
      </c>
    </row>
    <row r="61" spans="1:7" x14ac:dyDescent="0.25">
      <c r="A61" s="25" t="s">
        <v>22</v>
      </c>
      <c r="B61" s="21">
        <v>0</v>
      </c>
      <c r="D61" s="15" t="s">
        <v>22</v>
      </c>
      <c r="E61" s="24">
        <v>5</v>
      </c>
      <c r="F61" s="17" t="s">
        <v>22</v>
      </c>
      <c r="G61" s="23">
        <v>2</v>
      </c>
    </row>
    <row r="62" spans="1:7" x14ac:dyDescent="0.25">
      <c r="A62" s="25" t="s">
        <v>21</v>
      </c>
      <c r="B62" s="21">
        <v>0</v>
      </c>
      <c r="D62" s="15" t="s">
        <v>21</v>
      </c>
      <c r="E62" s="24">
        <v>0</v>
      </c>
      <c r="F62" s="17" t="s">
        <v>21</v>
      </c>
      <c r="G62" s="23">
        <v>0</v>
      </c>
    </row>
  </sheetData>
  <scenarios current="0">
    <scenario name="MegaBrean" count="13" user="BulatRuslanovich" comment="Автор: BulatRuslanovich , 12/8/2022">
      <inputCells r="H23" val="1"/>
      <inputCells r="H24" val="5"/>
      <inputCells r="H25" val="1"/>
      <inputCells r="H26" val="25"/>
      <inputCells r="H27" val="0"/>
      <inputCells r="H29" val="26"/>
      <inputCells r="H30" val="0"/>
      <inputCells r="H31" val="0"/>
      <inputCells r="H32" val="0"/>
      <inputCells r="H33" val="0"/>
      <inputCells r="H35" val="1"/>
      <inputCells r="H36" val="1"/>
      <inputCells r="H37" val="0"/>
    </scenario>
  </scenarios>
  <mergeCells count="10">
    <mergeCell ref="F9:H9"/>
    <mergeCell ref="F10:H10"/>
    <mergeCell ref="F11:H11"/>
    <mergeCell ref="F12:H12"/>
    <mergeCell ref="F13:H13"/>
    <mergeCell ref="A20:D20"/>
    <mergeCell ref="E20:H20"/>
    <mergeCell ref="G16:H16"/>
    <mergeCell ref="G17:H17"/>
    <mergeCell ref="G18:H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BulatRuslanovich</cp:lastModifiedBy>
  <dcterms:created xsi:type="dcterms:W3CDTF">2015-06-05T18:17:20Z</dcterms:created>
  <dcterms:modified xsi:type="dcterms:W3CDTF">2022-12-15T13:31:47Z</dcterms:modified>
</cp:coreProperties>
</file>