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317820A-C734-4B9E-9986-F347C3AF3373}" xr6:coauthVersionLast="45" xr6:coauthVersionMax="45" xr10:uidLastSave="{00000000-0000-0000-0000-000000000000}"/>
  <bookViews>
    <workbookView xWindow="4200" yWindow="4200" windowWidth="21600" windowHeight="11385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6" i="1" l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D36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A4" i="1"/>
  <c r="A5" i="1" s="1"/>
  <c r="A6" i="1" s="1"/>
  <c r="A7" i="1" s="1"/>
  <c r="A8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9" i="1"/>
  <c r="D35" i="1"/>
  <c r="E4" i="1"/>
  <c r="E5" i="1"/>
  <c r="E12" i="1"/>
  <c r="E15" i="1"/>
  <c r="E16" i="1"/>
  <c r="E17" i="1"/>
  <c r="E20" i="1"/>
  <c r="E24" i="1"/>
  <c r="E27" i="1"/>
  <c r="E29" i="1"/>
  <c r="E36" i="1"/>
  <c r="E6" i="1"/>
  <c r="E13" i="1"/>
  <c r="E18" i="1"/>
  <c r="E25" i="1"/>
  <c r="E30" i="1"/>
  <c r="E35" i="1"/>
  <c r="E37" i="1"/>
  <c r="E3" i="1"/>
  <c r="C41" i="1"/>
  <c r="C42" i="1"/>
  <c r="J6" i="1"/>
  <c r="J10" i="1"/>
  <c r="J13" i="1"/>
  <c r="J14" i="1"/>
  <c r="J18" i="1"/>
  <c r="J21" i="1"/>
  <c r="J26" i="1"/>
  <c r="J29" i="1"/>
  <c r="J30" i="1"/>
  <c r="J34" i="1"/>
  <c r="J38" i="1"/>
  <c r="J37" i="1"/>
  <c r="J36" i="1"/>
  <c r="J35" i="1"/>
  <c r="E34" i="1"/>
  <c r="J33" i="1"/>
  <c r="E33" i="1"/>
  <c r="J32" i="1"/>
  <c r="J31" i="1"/>
  <c r="E31" i="1"/>
  <c r="J28" i="1"/>
  <c r="E28" i="1"/>
  <c r="J27" i="1"/>
  <c r="E26" i="1"/>
  <c r="J25" i="1"/>
  <c r="J24" i="1"/>
  <c r="J23" i="1"/>
  <c r="E23" i="1"/>
  <c r="J22" i="1"/>
  <c r="E22" i="1"/>
  <c r="E21" i="1"/>
  <c r="J20" i="1"/>
  <c r="J19" i="1"/>
  <c r="E19" i="1"/>
  <c r="J17" i="1"/>
  <c r="J16" i="1"/>
  <c r="J15" i="1"/>
  <c r="E14" i="1"/>
  <c r="K14" i="1" s="1"/>
  <c r="J12" i="1"/>
  <c r="J11" i="1"/>
  <c r="E11" i="1"/>
  <c r="E10" i="1"/>
  <c r="J9" i="1"/>
  <c r="E9" i="1"/>
  <c r="J8" i="1"/>
  <c r="E8" i="1"/>
  <c r="J7" i="1"/>
  <c r="E7" i="1"/>
  <c r="J5" i="1"/>
  <c r="J4" i="1"/>
  <c r="J3" i="1"/>
  <c r="K21" i="1" l="1"/>
  <c r="K33" i="1"/>
  <c r="K7" i="1"/>
  <c r="K31" i="1"/>
  <c r="K23" i="1"/>
  <c r="K8" i="1"/>
  <c r="K10" i="1"/>
  <c r="K19" i="1"/>
  <c r="K3" i="1"/>
  <c r="K9" i="1"/>
  <c r="K22" i="1"/>
  <c r="K18" i="1"/>
  <c r="K13" i="1"/>
  <c r="K6" i="1"/>
  <c r="K16" i="1"/>
  <c r="K4" i="1"/>
  <c r="K36" i="1"/>
  <c r="K12" i="1"/>
  <c r="K26" i="1"/>
  <c r="K30" i="1"/>
  <c r="K38" i="1"/>
  <c r="K20" i="1"/>
  <c r="K27" i="1"/>
  <c r="K15" i="1"/>
  <c r="K24" i="1"/>
  <c r="K34" i="1"/>
  <c r="K37" i="1"/>
  <c r="K35" i="1"/>
  <c r="K11" i="1"/>
  <c r="K28" i="1"/>
  <c r="K25" i="1"/>
  <c r="K29" i="1"/>
  <c r="K17" i="1"/>
  <c r="K5" i="1"/>
  <c r="E32" i="1"/>
  <c r="K32" i="1" s="1"/>
  <c r="C40" i="1" l="1"/>
  <c r="C43" i="1"/>
</calcChain>
</file>

<file path=xl/sharedStrings.xml><?xml version="1.0" encoding="utf-8"?>
<sst xmlns="http://schemas.openxmlformats.org/spreadsheetml/2006/main" count="72" uniqueCount="72">
  <si>
    <t>№ квартиры</t>
  </si>
  <si>
    <t>Площадь, кв.м.</t>
  </si>
  <si>
    <t>Срок оплаты</t>
  </si>
  <si>
    <t>Дата оплаты</t>
  </si>
  <si>
    <t>Сумма, руб.</t>
  </si>
  <si>
    <t>Тариф, руб./кв.м.</t>
  </si>
  <si>
    <t>Штраф, руб.</t>
  </si>
  <si>
    <t>Итого, руб.</t>
  </si>
  <si>
    <t>Общая сумма, руб.</t>
  </si>
  <si>
    <t>Средняя площадь, кв.м.</t>
  </si>
  <si>
    <t>Просрочка, дней</t>
  </si>
  <si>
    <t>Куропаткин 1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</si>
  <si>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</si>
  <si>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</si>
  <si>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</si>
  <si>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</si>
  <si>
    <t>Аминова Милена Ленаровна</t>
  </si>
  <si>
    <t>Байрамшин Арсений Вадимович</t>
  </si>
  <si>
    <t>Башкиро́ва Анна Павловна</t>
  </si>
  <si>
    <t>Гагаркин Данил Андреевич</t>
  </si>
  <si>
    <t>Гайнуллина Алсу Ильнуровна</t>
  </si>
  <si>
    <t>Галиаскаров Амир Рамилевич</t>
  </si>
  <si>
    <t>Гареева Софья Тимуровна</t>
  </si>
  <si>
    <t>Дуболазов Всеволод Вячеславович</t>
  </si>
  <si>
    <t>Лучин Максим Денисович</t>
  </si>
  <si>
    <t>Ма́тижева Анна Петровна</t>
  </si>
  <si>
    <t>Мифтахов Карим Сиренович</t>
  </si>
  <si>
    <t>Нугъманов Айнур Фаннурович</t>
  </si>
  <si>
    <t>Проскура Данил Радимович</t>
  </si>
  <si>
    <t>Рафиков Расул Рустамович</t>
  </si>
  <si>
    <t>Рахматулов Амир Ильнурович</t>
  </si>
  <si>
    <t>Смирнова Анастасия Николаевна</t>
  </si>
  <si>
    <t>Соловьев Леонид Александрович</t>
  </si>
  <si>
    <t>Спирина Анастасия Игоревна</t>
  </si>
  <si>
    <t>Хайруллин Камиль Назирович</t>
  </si>
  <si>
    <t>Харисов Амир Радикович</t>
  </si>
  <si>
    <t xml:space="preserve"> 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</si>
  <si>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</si>
  <si>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</si>
  <si>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</si>
  <si>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</si>
  <si>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</si>
  <si>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</si>
  <si>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</si>
  <si>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</si>
  <si>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</si>
  <si>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</si>
  <si>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</si>
  <si>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</si>
  <si>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</si>
  <si>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</si>
  <si>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</si>
  <si>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</si>
  <si>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</si>
  <si>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</si>
  <si>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</si>
  <si>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</si>
  <si>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</si>
  <si>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</si>
  <si>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</si>
  <si>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</si>
  <si>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</si>
  <si>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</si>
  <si>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</si>
  <si>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</si>
  <si>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</si>
  <si>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</si>
  <si>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</si>
  <si>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</si>
  <si>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</si>
  <si>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Куропаткин 17</t>
  </si>
  <si>
    <t>Куропаткин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</si>
</sst>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1" fillId="0" borderId="1" xfId="0" applyFont="1" applyBorder="1" applyAlignment="1">
      <alignment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topLeftCell="A7" workbookViewId="0">
      <selection activeCell="B17" sqref="B17"/>
    </sheetView>
  </sheetViews>
  <sheetFormatPr defaultRowHeight="15" x14ac:dyDescent="0.25"/>
  <cols>
    <col min="1" max="1" width="13.28515625" customWidth="1"/>
    <col min="2" max="2" width="39.42578125" customWidth="1"/>
    <col min="3" max="3" width="18.28515625" customWidth="1"/>
    <col min="4" max="4" width="17.85546875" customWidth="1"/>
    <col min="5" max="5" width="12.7109375" customWidth="1"/>
    <col min="6" max="6" width="13" customWidth="1"/>
    <col min="7" max="7" width="12.42578125" customWidth="1"/>
    <col min="8" max="8" width="18.85546875" customWidth="1"/>
    <col min="9" max="9" width="21.28515625" customWidth="1"/>
    <col min="10" max="10" width="12.5703125" customWidth="1"/>
    <col min="11" max="11" width="11.85546875" customWidth="1"/>
  </cols>
  <sheetData>
    <row r="1" spans="1:14" ht="15.75" x14ac:dyDescent="0.25">
      <c r="A1" s="1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</row>
    <row r="2" spans="1:14" ht="31.5" customHeight="1" x14ac:dyDescent="0.25">
      <c r="A2" s="6" t="s">
        <v>0</v>
      </c>
      <c r="B2" s="2" t="s">
        <v>13</v>
      </c>
      <c r="C2" s="2" t="s">
        <v>1</v>
      </c>
      <c r="D2" s="3" t="s">
        <v>5</v>
      </c>
      <c r="E2" s="3" t="s">
        <v>4</v>
      </c>
      <c r="F2" s="3" t="s">
        <v>2</v>
      </c>
      <c r="G2" s="3" t="s">
        <v>3</v>
      </c>
      <c r="H2" s="3" t="s">
        <v>10</v>
      </c>
      <c r="I2" s="2" t="s">
        <v>14</v>
      </c>
      <c r="J2" s="2" t="s">
        <v>6</v>
      </c>
      <c r="K2" s="2" t="s">
        <v>7</v>
      </c>
      <c r="L2" s="1"/>
      <c r="M2" s="1"/>
      <c r="N2" s="7"/>
    </row>
    <row r="3" spans="1:14" ht="15.75" customHeight="1" x14ac:dyDescent="0.25">
      <c r="A3" s="4">
        <v>1</v>
      </c>
      <c r="B3" s="9" t="s">
        <v>37</v>
      </c>
      <c r="C3" s="1">
        <v>70</v>
      </c>
      <c r="D3" s="1">
        <f>A1*1.1</f>
        <v>28.6</v>
      </c>
      <c r="E3" s="1">
        <f>C3*D3</f>
        <v>2002</v>
      </c>
      <c r="F3" s="5">
        <v>44813</v>
      </c>
      <c r="G3" s="5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2002</v>
      </c>
      <c r="L3" s="1"/>
      <c r="M3" s="1"/>
      <c r="N3" s="7"/>
    </row>
    <row r="4" spans="1:14" ht="18.75" customHeight="1" x14ac:dyDescent="0.25">
      <c r="A4" s="4">
        <f>A3+1</f>
        <v>2</v>
      </c>
      <c r="B4" s="9" t="s">
        <v>38</v>
      </c>
      <c r="C4" s="1">
        <f>C3-0.5</f>
        <v>69.5</v>
      </c>
      <c r="D4" s="1">
        <f>D3</f>
        <v>28.6</v>
      </c>
      <c r="E4" s="1">
        <f t="shared" ref="E4:E37" si="0">C4*D4</f>
        <v>1987.7</v>
      </c>
      <c r="F4" s="5">
        <f>F3</f>
        <v>44813</v>
      </c>
      <c r="G4" s="5">
        <f>G3+1</f>
        <v>44806</v>
      </c>
      <c r="H4" s="1">
        <f t="shared" ref="H4:H38" si="1">IF(G4&gt;F4,G4-F4,0)</f>
        <v>0</v>
      </c>
      <c r="I4" s="1">
        <f>I3</f>
        <v>10</v>
      </c>
      <c r="J4" s="1">
        <f>H4*I4</f>
        <v>0</v>
      </c>
      <c r="K4" s="1">
        <f t="shared" ref="K4:K38" si="2">E4+J4</f>
        <v>1987.7</v>
      </c>
      <c r="L4" s="1"/>
      <c r="M4" s="1"/>
      <c r="N4" s="7"/>
    </row>
    <row r="5" spans="1:14" ht="15.75" x14ac:dyDescent="0.25">
      <c r="A5" s="4">
        <f t="shared" ref="A5:A38" si="3">A4+1</f>
        <v>3</v>
      </c>
      <c r="B5" s="9" t="s">
        <v>39</v>
      </c>
      <c r="C5" s="1">
        <f t="shared" ref="C5:C38" si="4">C4-0.5</f>
        <v>69</v>
      </c>
      <c r="D5" s="1">
        <f t="shared" ref="D5:D34" si="5">D4</f>
        <v>28.6</v>
      </c>
      <c r="E5" s="1">
        <f t="shared" si="0"/>
        <v>1973.4</v>
      </c>
      <c r="F5" s="5">
        <f t="shared" ref="F5:F38" si="6">F4</f>
        <v>44813</v>
      </c>
      <c r="G5" s="5">
        <f t="shared" ref="G5:G38" si="7">G4+1</f>
        <v>44807</v>
      </c>
      <c r="H5" s="1">
        <f t="shared" si="1"/>
        <v>0</v>
      </c>
      <c r="I5" s="1">
        <f t="shared" ref="I5:I38" si="8">I4</f>
        <v>10</v>
      </c>
      <c r="J5" s="1">
        <f t="shared" ref="J5:J38" si="9">H5*I5</f>
        <v>0</v>
      </c>
      <c r="K5" s="1">
        <f t="shared" si="2"/>
        <v>1973.4</v>
      </c>
      <c r="L5" s="1"/>
      <c r="M5" s="1"/>
      <c r="N5" s="7"/>
    </row>
    <row r="6" spans="1:14" ht="15.75" x14ac:dyDescent="0.25">
      <c r="A6" s="4">
        <f t="shared" si="3"/>
        <v>4</v>
      </c>
      <c r="B6" s="9" t="s">
        <v>40</v>
      </c>
      <c r="C6" s="1">
        <f t="shared" si="4"/>
        <v>68.5</v>
      </c>
      <c r="D6" s="1">
        <f t="shared" si="5"/>
        <v>28.6</v>
      </c>
      <c r="E6" s="1">
        <f t="shared" si="0"/>
        <v>1959.1000000000001</v>
      </c>
      <c r="F6" s="5">
        <f t="shared" si="6"/>
        <v>44813</v>
      </c>
      <c r="G6" s="5">
        <f t="shared" si="7"/>
        <v>44808</v>
      </c>
      <c r="H6" s="1">
        <f>IF(G6&gt;F6,G6-F6,0)</f>
        <v>0</v>
      </c>
      <c r="I6" s="1">
        <f t="shared" si="8"/>
        <v>10</v>
      </c>
      <c r="J6" s="1">
        <f t="shared" si="9"/>
        <v>0</v>
      </c>
      <c r="K6" s="1">
        <f t="shared" si="2"/>
        <v>1959.1000000000001</v>
      </c>
      <c r="L6" s="1"/>
      <c r="M6" s="1"/>
      <c r="N6" s="7"/>
    </row>
    <row r="7" spans="1:14" ht="15.75" x14ac:dyDescent="0.25">
      <c r="A7" s="4">
        <f t="shared" si="3"/>
        <v>5</v>
      </c>
      <c r="B7" s="9" t="s">
        <v>41</v>
      </c>
      <c r="C7" s="1">
        <f t="shared" si="4"/>
        <v>68</v>
      </c>
      <c r="D7" s="1">
        <f t="shared" si="5"/>
        <v>28.6</v>
      </c>
      <c r="E7" s="1">
        <f t="shared" si="0"/>
        <v>1944.8000000000002</v>
      </c>
      <c r="F7" s="5">
        <f t="shared" si="6"/>
        <v>44813</v>
      </c>
      <c r="G7" s="5">
        <f t="shared" si="7"/>
        <v>44809</v>
      </c>
      <c r="H7" s="1">
        <f t="shared" si="1"/>
        <v>0</v>
      </c>
      <c r="I7" s="1">
        <f t="shared" si="8"/>
        <v>10</v>
      </c>
      <c r="J7" s="1">
        <f t="shared" si="9"/>
        <v>0</v>
      </c>
      <c r="K7" s="1">
        <f t="shared" si="2"/>
        <v>1944.8000000000002</v>
      </c>
      <c r="L7" s="1"/>
      <c r="M7" s="1"/>
      <c r="N7" s="7"/>
    </row>
    <row r="8" spans="1:14" ht="15.75" x14ac:dyDescent="0.25">
      <c r="A8" s="4">
        <f t="shared" si="3"/>
        <v>6</v>
      </c>
      <c r="B8" s="9" t="s">
        <v>42</v>
      </c>
      <c r="C8" s="1">
        <f t="shared" si="4"/>
        <v>67.5</v>
      </c>
      <c r="D8" s="1">
        <f t="shared" si="5"/>
        <v>28.6</v>
      </c>
      <c r="E8" s="1">
        <f t="shared" si="0"/>
        <v>1930.5</v>
      </c>
      <c r="F8" s="5">
        <f t="shared" si="6"/>
        <v>44813</v>
      </c>
      <c r="G8" s="5">
        <f t="shared" si="7"/>
        <v>44810</v>
      </c>
      <c r="H8" s="1">
        <f t="shared" si="1"/>
        <v>0</v>
      </c>
      <c r="I8" s="1">
        <f t="shared" si="8"/>
        <v>10</v>
      </c>
      <c r="J8" s="1">
        <f t="shared" si="9"/>
        <v>0</v>
      </c>
      <c r="K8" s="1">
        <f t="shared" si="2"/>
        <v>1930.5</v>
      </c>
      <c r="L8" s="1"/>
      <c r="M8" s="1"/>
      <c r="N8" s="7"/>
    </row>
    <row r="9" spans="1:14" ht="15.75" x14ac:dyDescent="0.25">
      <c r="A9" s="4">
        <f t="shared" si="3"/>
        <v>7</v>
      </c>
      <c r="B9" s="9" t="s">
        <v>43</v>
      </c>
      <c r="C9" s="1">
        <f t="shared" si="4"/>
        <v>67</v>
      </c>
      <c r="D9" s="1">
        <f t="shared" si="5"/>
        <v>28.6</v>
      </c>
      <c r="E9" s="1">
        <f t="shared" si="0"/>
        <v>1916.2</v>
      </c>
      <c r="F9" s="5">
        <f t="shared" si="6"/>
        <v>44813</v>
      </c>
      <c r="G9" s="5">
        <f t="shared" si="7"/>
        <v>44811</v>
      </c>
      <c r="H9" s="1">
        <f t="shared" si="1"/>
        <v>0</v>
      </c>
      <c r="I9" s="1">
        <f t="shared" si="8"/>
        <v>10</v>
      </c>
      <c r="J9" s="1">
        <f t="shared" si="9"/>
        <v>0</v>
      </c>
      <c r="K9" s="1">
        <f t="shared" si="2"/>
        <v>1916.2</v>
      </c>
      <c r="L9" s="1"/>
      <c r="M9" s="1"/>
      <c r="N9" s="7"/>
    </row>
    <row r="10" spans="1:14" ht="15.75" x14ac:dyDescent="0.25">
      <c r="A10" s="4">
        <f t="shared" si="3"/>
        <v>8</v>
      </c>
      <c r="B10" s="9" t="s">
        <v>44</v>
      </c>
      <c r="C10" s="1">
        <f t="shared" si="4"/>
        <v>66.5</v>
      </c>
      <c r="D10" s="1">
        <f t="shared" si="5"/>
        <v>28.6</v>
      </c>
      <c r="E10" s="1">
        <f t="shared" si="0"/>
        <v>1901.9</v>
      </c>
      <c r="F10" s="5">
        <f t="shared" si="6"/>
        <v>44813</v>
      </c>
      <c r="G10" s="5">
        <f t="shared" si="7"/>
        <v>44812</v>
      </c>
      <c r="H10" s="1">
        <f t="shared" si="1"/>
        <v>0</v>
      </c>
      <c r="I10" s="1">
        <f t="shared" si="8"/>
        <v>10</v>
      </c>
      <c r="J10" s="1">
        <f t="shared" si="9"/>
        <v>0</v>
      </c>
      <c r="K10" s="1">
        <f t="shared" si="2"/>
        <v>1901.9</v>
      </c>
      <c r="L10" s="1"/>
      <c r="M10" s="1"/>
      <c r="N10" s="7"/>
    </row>
    <row r="11" spans="1:14" ht="15.75" x14ac:dyDescent="0.25">
      <c r="A11" s="4">
        <f t="shared" si="3"/>
        <v>9</v>
      </c>
      <c r="B11" s="9" t="s">
        <v>45</v>
      </c>
      <c r="C11" s="1">
        <f t="shared" si="4"/>
        <v>66</v>
      </c>
      <c r="D11" s="1">
        <f t="shared" si="5"/>
        <v>28.6</v>
      </c>
      <c r="E11" s="1">
        <f t="shared" si="0"/>
        <v>1887.6000000000001</v>
      </c>
      <c r="F11" s="5">
        <f t="shared" si="6"/>
        <v>44813</v>
      </c>
      <c r="G11" s="5">
        <f t="shared" si="7"/>
        <v>44813</v>
      </c>
      <c r="H11" s="1">
        <f t="shared" si="1"/>
        <v>0</v>
      </c>
      <c r="I11" s="1">
        <f t="shared" si="8"/>
        <v>10</v>
      </c>
      <c r="J11" s="1">
        <f t="shared" si="9"/>
        <v>0</v>
      </c>
      <c r="K11" s="1">
        <f t="shared" si="2"/>
        <v>1887.6000000000001</v>
      </c>
      <c r="L11" s="1"/>
      <c r="M11" s="1"/>
      <c r="N11" s="7"/>
    </row>
    <row r="12" spans="1:14" ht="15.75" x14ac:dyDescent="0.25">
      <c r="A12" s="4">
        <f t="shared" si="3"/>
        <v>10</v>
      </c>
      <c r="B12" s="9" t="s">
        <v>46</v>
      </c>
      <c r="C12" s="1">
        <f t="shared" si="4"/>
        <v>65.5</v>
      </c>
      <c r="D12" s="1">
        <f t="shared" si="5"/>
        <v>28.6</v>
      </c>
      <c r="E12" s="1">
        <f t="shared" si="0"/>
        <v>1873.3000000000002</v>
      </c>
      <c r="F12" s="5">
        <f t="shared" si="6"/>
        <v>44813</v>
      </c>
      <c r="G12" s="5">
        <f t="shared" si="7"/>
        <v>44814</v>
      </c>
      <c r="H12" s="1">
        <f t="shared" si="1"/>
        <v>1</v>
      </c>
      <c r="I12" s="1">
        <f t="shared" si="8"/>
        <v>10</v>
      </c>
      <c r="J12" s="1">
        <f t="shared" si="9"/>
        <v>10</v>
      </c>
      <c r="K12" s="1">
        <f t="shared" si="2"/>
        <v>1883.3000000000002</v>
      </c>
      <c r="L12" s="1"/>
      <c r="M12" s="1"/>
      <c r="N12" s="7"/>
    </row>
    <row r="13" spans="1:14" ht="15.75" x14ac:dyDescent="0.25">
      <c r="A13" s="4">
        <f t="shared" si="3"/>
        <v>11</v>
      </c>
      <c r="B13" s="9" t="s">
        <v>47</v>
      </c>
      <c r="C13" s="1">
        <f t="shared" si="4"/>
        <v>65</v>
      </c>
      <c r="D13" s="1">
        <f t="shared" si="5"/>
        <v>28.6</v>
      </c>
      <c r="E13" s="1">
        <f t="shared" si="0"/>
        <v>1859</v>
      </c>
      <c r="F13" s="5">
        <f t="shared" si="6"/>
        <v>44813</v>
      </c>
      <c r="G13" s="5">
        <f t="shared" si="7"/>
        <v>44815</v>
      </c>
      <c r="H13" s="1">
        <f t="shared" si="1"/>
        <v>2</v>
      </c>
      <c r="I13" s="1">
        <f t="shared" si="8"/>
        <v>10</v>
      </c>
      <c r="J13" s="1">
        <f t="shared" si="9"/>
        <v>20</v>
      </c>
      <c r="K13" s="1">
        <f t="shared" si="2"/>
        <v>1879</v>
      </c>
      <c r="L13" s="1"/>
      <c r="M13" s="1"/>
      <c r="N13" s="7"/>
    </row>
    <row r="14" spans="1:14" ht="15.75" x14ac:dyDescent="0.25">
      <c r="A14" s="4">
        <f t="shared" si="3"/>
        <v>12</v>
      </c>
      <c r="B14" s="9" t="s">
        <v>48</v>
      </c>
      <c r="C14" s="1">
        <f t="shared" si="4"/>
        <v>64.5</v>
      </c>
      <c r="D14" s="1">
        <f t="shared" si="5"/>
        <v>28.6</v>
      </c>
      <c r="E14" s="1">
        <f t="shared" si="0"/>
        <v>1844.7</v>
      </c>
      <c r="F14" s="5">
        <f t="shared" si="6"/>
        <v>44813</v>
      </c>
      <c r="G14" s="5">
        <f t="shared" si="7"/>
        <v>44816</v>
      </c>
      <c r="H14" s="1">
        <f t="shared" si="1"/>
        <v>3</v>
      </c>
      <c r="I14" s="1">
        <f t="shared" si="8"/>
        <v>10</v>
      </c>
      <c r="J14" s="1">
        <f t="shared" si="9"/>
        <v>30</v>
      </c>
      <c r="K14" s="1">
        <f t="shared" si="2"/>
        <v>1874.7</v>
      </c>
      <c r="L14" s="1"/>
      <c r="M14" s="1"/>
      <c r="N14" s="7"/>
    </row>
    <row r="15" spans="1:14" ht="15.75" x14ac:dyDescent="0.25">
      <c r="A15" s="4">
        <f t="shared" si="3"/>
        <v>13</v>
      </c>
      <c r="B15" s="9" t="s">
        <v>49</v>
      </c>
      <c r="C15" s="1">
        <f t="shared" si="4"/>
        <v>64</v>
      </c>
      <c r="D15" s="1">
        <f t="shared" si="5"/>
        <v>28.6</v>
      </c>
      <c r="E15" s="1">
        <f t="shared" si="0"/>
        <v>1830.4</v>
      </c>
      <c r="F15" s="5">
        <f t="shared" si="6"/>
        <v>44813</v>
      </c>
      <c r="G15" s="5">
        <f t="shared" si="7"/>
        <v>44817</v>
      </c>
      <c r="H15" s="1">
        <f t="shared" si="1"/>
        <v>4</v>
      </c>
      <c r="I15" s="1">
        <f t="shared" si="8"/>
        <v>10</v>
      </c>
      <c r="J15" s="1">
        <f t="shared" si="9"/>
        <v>40</v>
      </c>
      <c r="K15" s="1">
        <f t="shared" si="2"/>
        <v>1870.4</v>
      </c>
      <c r="L15" s="1"/>
      <c r="M15" s="1"/>
      <c r="N15" s="7"/>
    </row>
    <row r="16" spans="1:14" ht="15.75" x14ac:dyDescent="0.25">
      <c r="A16" s="4">
        <f t="shared" si="3"/>
        <v>14</v>
      </c>
      <c r="B16" s="9" t="s">
        <v>50</v>
      </c>
      <c r="C16" s="1">
        <f t="shared" si="4"/>
        <v>63.5</v>
      </c>
      <c r="D16" s="1">
        <f t="shared" si="5"/>
        <v>28.6</v>
      </c>
      <c r="E16" s="1">
        <f t="shared" si="0"/>
        <v>1816.1000000000001</v>
      </c>
      <c r="F16" s="5">
        <f t="shared" si="6"/>
        <v>44813</v>
      </c>
      <c r="G16" s="5">
        <f t="shared" si="7"/>
        <v>44818</v>
      </c>
      <c r="H16" s="1">
        <f t="shared" si="1"/>
        <v>5</v>
      </c>
      <c r="I16" s="1">
        <f t="shared" si="8"/>
        <v>10</v>
      </c>
      <c r="J16" s="1">
        <f t="shared" si="9"/>
        <v>50</v>
      </c>
      <c r="K16" s="1">
        <f t="shared" si="2"/>
        <v>1866.1000000000001</v>
      </c>
      <c r="L16" s="1"/>
      <c r="M16" s="1"/>
      <c r="N16" s="7"/>
    </row>
    <row r="17" spans="1:14" ht="15.75" x14ac:dyDescent="0.25">
      <c r="A17" s="4">
        <f t="shared" si="3"/>
        <v>15</v>
      </c>
      <c r="B17" s="9" t="s">
        <v>51</v>
      </c>
      <c r="C17" s="1">
        <f t="shared" si="4"/>
        <v>63</v>
      </c>
      <c r="D17" s="1">
        <f t="shared" si="5"/>
        <v>28.6</v>
      </c>
      <c r="E17" s="1">
        <f t="shared" si="0"/>
        <v>1801.8000000000002</v>
      </c>
      <c r="F17" s="5">
        <f t="shared" si="6"/>
        <v>44813</v>
      </c>
      <c r="G17" s="5">
        <f t="shared" si="7"/>
        <v>44819</v>
      </c>
      <c r="H17" s="1">
        <f t="shared" si="1"/>
        <v>6</v>
      </c>
      <c r="I17" s="1">
        <f t="shared" si="8"/>
        <v>10</v>
      </c>
      <c r="J17" s="1">
        <f t="shared" si="9"/>
        <v>60</v>
      </c>
      <c r="K17" s="1">
        <f t="shared" si="2"/>
        <v>1861.8000000000002</v>
      </c>
      <c r="L17" s="1"/>
      <c r="M17" s="1"/>
      <c r="N17" s="7"/>
    </row>
    <row r="18" spans="1:14" ht="15.75" x14ac:dyDescent="0.25">
      <c r="A18" s="4">
        <f t="shared" si="3"/>
        <v>16</v>
      </c>
      <c r="B18" s="9" t="s">
        <v>52</v>
      </c>
      <c r="C18" s="1">
        <f t="shared" si="4"/>
        <v>62.5</v>
      </c>
      <c r="D18" s="1">
        <f t="shared" si="5"/>
        <v>28.6</v>
      </c>
      <c r="E18" s="1">
        <f t="shared" si="0"/>
        <v>1787.5</v>
      </c>
      <c r="F18" s="5">
        <f t="shared" si="6"/>
        <v>44813</v>
      </c>
      <c r="G18" s="5">
        <f t="shared" si="7"/>
        <v>44820</v>
      </c>
      <c r="H18" s="1">
        <f t="shared" si="1"/>
        <v>7</v>
      </c>
      <c r="I18" s="1">
        <f t="shared" si="8"/>
        <v>10</v>
      </c>
      <c r="J18" s="1">
        <f t="shared" si="9"/>
        <v>70</v>
      </c>
      <c r="K18" s="1">
        <f t="shared" si="2"/>
        <v>1857.5</v>
      </c>
      <c r="L18" s="1"/>
      <c r="M18" s="1"/>
      <c r="N18" s="7"/>
    </row>
    <row r="19" spans="1:14" ht="15.75" x14ac:dyDescent="0.25">
      <c r="A19" s="4">
        <f t="shared" si="3"/>
        <v>17</v>
      </c>
      <c r="B19" s="9" t="s">
        <v>53</v>
      </c>
      <c r="C19" s="1">
        <f t="shared" si="4"/>
        <v>62</v>
      </c>
      <c r="D19" s="1">
        <f t="shared" si="5"/>
        <v>28.6</v>
      </c>
      <c r="E19" s="1">
        <f t="shared" si="0"/>
        <v>1773.2</v>
      </c>
      <c r="F19" s="5">
        <f t="shared" si="6"/>
        <v>44813</v>
      </c>
      <c r="G19" s="5">
        <f t="shared" si="7"/>
        <v>44821</v>
      </c>
      <c r="H19" s="1">
        <f t="shared" si="1"/>
        <v>8</v>
      </c>
      <c r="I19" s="1">
        <f t="shared" si="8"/>
        <v>10</v>
      </c>
      <c r="J19" s="1">
        <f t="shared" si="9"/>
        <v>80</v>
      </c>
      <c r="K19" s="1">
        <f t="shared" si="2"/>
        <v>1853.2</v>
      </c>
      <c r="L19" s="1"/>
      <c r="M19" s="1"/>
      <c r="N19" s="7"/>
    </row>
    <row r="20" spans="1:14" ht="15.75" x14ac:dyDescent="0.25">
      <c r="A20" s="4">
        <f t="shared" si="3"/>
        <v>18</v>
      </c>
      <c r="B20" s="9" t="s">
        <v>54</v>
      </c>
      <c r="C20" s="1">
        <f t="shared" si="4"/>
        <v>61.5</v>
      </c>
      <c r="D20" s="1">
        <f t="shared" si="5"/>
        <v>28.6</v>
      </c>
      <c r="E20" s="1">
        <f t="shared" si="0"/>
        <v>1758.9</v>
      </c>
      <c r="F20" s="5">
        <f t="shared" si="6"/>
        <v>44813</v>
      </c>
      <c r="G20" s="5">
        <f t="shared" si="7"/>
        <v>44822</v>
      </c>
      <c r="H20" s="1">
        <f t="shared" si="1"/>
        <v>9</v>
      </c>
      <c r="I20" s="1">
        <f t="shared" si="8"/>
        <v>10</v>
      </c>
      <c r="J20" s="1">
        <f t="shared" si="9"/>
        <v>90</v>
      </c>
      <c r="K20" s="1">
        <f t="shared" si="2"/>
        <v>1848.9</v>
      </c>
      <c r="L20" s="1"/>
      <c r="M20" s="1"/>
      <c r="N20" s="7"/>
    </row>
    <row r="21" spans="1:14" ht="15.75" x14ac:dyDescent="0.25">
      <c r="A21" s="4">
        <f t="shared" si="3"/>
        <v>19</v>
      </c>
      <c r="B21" s="9" t="s">
        <v>11</v>
      </c>
      <c r="C21" s="1">
        <f t="shared" si="4"/>
        <v>61</v>
      </c>
      <c r="D21" s="1">
        <f t="shared" si="5"/>
        <v>28.6</v>
      </c>
      <c r="E21" s="1">
        <f t="shared" si="0"/>
        <v>1744.6000000000001</v>
      </c>
      <c r="F21" s="5">
        <f t="shared" si="6"/>
        <v>44813</v>
      </c>
      <c r="G21" s="5">
        <f t="shared" si="7"/>
        <v>44823</v>
      </c>
      <c r="H21" s="1">
        <f t="shared" si="1"/>
        <v>10</v>
      </c>
      <c r="I21" s="1">
        <f t="shared" si="8"/>
        <v>10</v>
      </c>
      <c r="J21" s="1">
        <f t="shared" si="9"/>
        <v>100</v>
      </c>
      <c r="K21" s="1">
        <f t="shared" si="2"/>
        <v>1844.6000000000001</v>
      </c>
      <c r="L21" s="1"/>
      <c r="M21" s="1"/>
      <c r="N21" s="7"/>
    </row>
    <row r="22" spans="1:14" ht="15.75" x14ac:dyDescent="0.25">
      <c r="A22" s="4">
        <f t="shared" si="3"/>
        <v>20</v>
      </c>
      <c r="B22" s="9" t="s">
        <v>55</v>
      </c>
      <c r="C22" s="1">
        <f t="shared" si="4"/>
        <v>60.5</v>
      </c>
      <c r="D22" s="1">
        <f t="shared" si="5"/>
        <v>28.6</v>
      </c>
      <c r="E22" s="1">
        <f t="shared" si="0"/>
        <v>1730.3000000000002</v>
      </c>
      <c r="F22" s="5">
        <f t="shared" si="6"/>
        <v>44813</v>
      </c>
      <c r="G22" s="5">
        <f t="shared" si="7"/>
        <v>44824</v>
      </c>
      <c r="H22" s="1">
        <f t="shared" si="1"/>
        <v>11</v>
      </c>
      <c r="I22" s="1">
        <f t="shared" si="8"/>
        <v>10</v>
      </c>
      <c r="J22" s="1">
        <f t="shared" si="9"/>
        <v>110</v>
      </c>
      <c r="K22" s="1">
        <f t="shared" si="2"/>
        <v>1840.3000000000002</v>
      </c>
      <c r="L22" s="1"/>
      <c r="M22" s="1"/>
      <c r="N22" s="7"/>
    </row>
    <row r="23" spans="1:14" ht="15.75" x14ac:dyDescent="0.25">
      <c r="A23" s="4">
        <f t="shared" si="3"/>
        <v>21</v>
      </c>
      <c r="B23" s="9" t="s">
        <v>56</v>
      </c>
      <c r="C23" s="1">
        <f t="shared" si="4"/>
        <v>60</v>
      </c>
      <c r="D23" s="1">
        <f t="shared" si="5"/>
        <v>28.6</v>
      </c>
      <c r="E23" s="1">
        <f t="shared" si="0"/>
        <v>1716</v>
      </c>
      <c r="F23" s="5">
        <f t="shared" si="6"/>
        <v>44813</v>
      </c>
      <c r="G23" s="5">
        <f t="shared" si="7"/>
        <v>44825</v>
      </c>
      <c r="H23" s="1">
        <f t="shared" si="1"/>
        <v>12</v>
      </c>
      <c r="I23" s="1">
        <f t="shared" si="8"/>
        <v>10</v>
      </c>
      <c r="J23" s="1">
        <f t="shared" si="9"/>
        <v>120</v>
      </c>
      <c r="K23" s="1">
        <f t="shared" si="2"/>
        <v>1836</v>
      </c>
      <c r="L23" s="1"/>
      <c r="M23" s="1"/>
      <c r="N23" s="7"/>
    </row>
    <row r="24" spans="1:14" ht="15.75" x14ac:dyDescent="0.25">
      <c r="A24" s="4">
        <f t="shared" si="3"/>
        <v>22</v>
      </c>
      <c r="B24" s="9" t="s">
        <v>57</v>
      </c>
      <c r="C24" s="1">
        <f t="shared" si="4"/>
        <v>59.5</v>
      </c>
      <c r="D24" s="1">
        <f t="shared" si="5"/>
        <v>28.6</v>
      </c>
      <c r="E24" s="1">
        <f t="shared" si="0"/>
        <v>1701.7</v>
      </c>
      <c r="F24" s="5">
        <f t="shared" si="6"/>
        <v>44813</v>
      </c>
      <c r="G24" s="5">
        <f t="shared" si="7"/>
        <v>44826</v>
      </c>
      <c r="H24" s="1">
        <f t="shared" si="1"/>
        <v>13</v>
      </c>
      <c r="I24" s="1">
        <f t="shared" si="8"/>
        <v>10</v>
      </c>
      <c r="J24" s="1">
        <f t="shared" si="9"/>
        <v>130</v>
      </c>
      <c r="K24" s="1">
        <f t="shared" si="2"/>
        <v>1831.7</v>
      </c>
      <c r="L24" s="1"/>
      <c r="M24" s="1"/>
      <c r="N24" s="7"/>
    </row>
    <row r="25" spans="1:14" ht="15.75" x14ac:dyDescent="0.25">
      <c r="A25" s="4">
        <f t="shared" si="3"/>
        <v>23</v>
      </c>
      <c r="B25" s="9" t="s">
        <v>58</v>
      </c>
      <c r="C25" s="1">
        <f t="shared" si="4"/>
        <v>59</v>
      </c>
      <c r="D25" s="1">
        <f t="shared" si="5"/>
        <v>28.6</v>
      </c>
      <c r="E25" s="1">
        <f t="shared" si="0"/>
        <v>1687.4</v>
      </c>
      <c r="F25" s="5">
        <f t="shared" si="6"/>
        <v>44813</v>
      </c>
      <c r="G25" s="5">
        <f t="shared" si="7"/>
        <v>44827</v>
      </c>
      <c r="H25" s="1">
        <f t="shared" si="1"/>
        <v>14</v>
      </c>
      <c r="I25" s="1">
        <f t="shared" si="8"/>
        <v>10</v>
      </c>
      <c r="J25" s="1">
        <f t="shared" si="9"/>
        <v>140</v>
      </c>
      <c r="K25" s="1">
        <f t="shared" si="2"/>
        <v>1827.4</v>
      </c>
      <c r="L25" s="1"/>
      <c r="M25" s="1"/>
      <c r="N25" s="7"/>
    </row>
    <row r="26" spans="1:14" ht="15.75" x14ac:dyDescent="0.25">
      <c r="A26" s="4">
        <f t="shared" si="3"/>
        <v>24</v>
      </c>
      <c r="B26" s="9" t="s">
        <v>59</v>
      </c>
      <c r="C26" s="1">
        <f t="shared" si="4"/>
        <v>58.5</v>
      </c>
      <c r="D26" s="1">
        <f t="shared" si="5"/>
        <v>28.6</v>
      </c>
      <c r="E26" s="1">
        <f t="shared" si="0"/>
        <v>1673.1000000000001</v>
      </c>
      <c r="F26" s="5">
        <f t="shared" si="6"/>
        <v>44813</v>
      </c>
      <c r="G26" s="5">
        <f t="shared" si="7"/>
        <v>44828</v>
      </c>
      <c r="H26" s="1">
        <f t="shared" si="1"/>
        <v>15</v>
      </c>
      <c r="I26" s="1">
        <f t="shared" si="8"/>
        <v>10</v>
      </c>
      <c r="J26" s="1">
        <f t="shared" si="9"/>
        <v>150</v>
      </c>
      <c r="K26" s="1">
        <f t="shared" si="2"/>
        <v>1823.1000000000001</v>
      </c>
      <c r="L26" s="1"/>
      <c r="M26" s="1"/>
      <c r="N26" s="7"/>
    </row>
    <row r="27" spans="1:14" ht="15.75" x14ac:dyDescent="0.25">
      <c r="A27" s="4">
        <f t="shared" si="3"/>
        <v>25</v>
      </c>
      <c r="B27" s="9" t="s">
        <v>60</v>
      </c>
      <c r="C27" s="1">
        <f t="shared" si="4"/>
        <v>58</v>
      </c>
      <c r="D27" s="1">
        <f t="shared" si="5"/>
        <v>28.6</v>
      </c>
      <c r="E27" s="1">
        <f t="shared" si="0"/>
        <v>1658.8000000000002</v>
      </c>
      <c r="F27" s="5">
        <f t="shared" si="6"/>
        <v>44813</v>
      </c>
      <c r="G27" s="5">
        <f t="shared" si="7"/>
        <v>44829</v>
      </c>
      <c r="H27" s="1">
        <f t="shared" si="1"/>
        <v>16</v>
      </c>
      <c r="I27" s="1">
        <f t="shared" si="8"/>
        <v>10</v>
      </c>
      <c r="J27" s="1">
        <f t="shared" si="9"/>
        <v>160</v>
      </c>
      <c r="K27" s="1">
        <f t="shared" si="2"/>
        <v>1818.8000000000002</v>
      </c>
      <c r="L27" s="1"/>
      <c r="M27" s="1"/>
      <c r="N27" s="7"/>
    </row>
    <row r="28" spans="1:14" ht="15.75" x14ac:dyDescent="0.25">
      <c r="A28" s="4">
        <f t="shared" si="3"/>
        <v>26</v>
      </c>
      <c r="B28" s="9" t="s">
        <v>61</v>
      </c>
      <c r="C28" s="1">
        <f t="shared" si="4"/>
        <v>57.5</v>
      </c>
      <c r="D28" s="1">
        <f t="shared" si="5"/>
        <v>28.6</v>
      </c>
      <c r="E28" s="1">
        <f t="shared" si="0"/>
        <v>1644.5</v>
      </c>
      <c r="F28" s="5">
        <f t="shared" si="6"/>
        <v>44813</v>
      </c>
      <c r="G28" s="5">
        <f t="shared" si="7"/>
        <v>44830</v>
      </c>
      <c r="H28" s="1">
        <f t="shared" si="1"/>
        <v>17</v>
      </c>
      <c r="I28" s="1">
        <f t="shared" si="8"/>
        <v>10</v>
      </c>
      <c r="J28" s="1">
        <f t="shared" si="9"/>
        <v>170</v>
      </c>
      <c r="K28" s="1">
        <f t="shared" si="2"/>
        <v>1814.5</v>
      </c>
      <c r="L28" s="1"/>
      <c r="M28" s="1"/>
      <c r="N28" s="7"/>
    </row>
    <row r="29" spans="1:14" ht="15.75" x14ac:dyDescent="0.25">
      <c r="A29" s="4">
        <f t="shared" si="3"/>
        <v>27</v>
      </c>
      <c r="B29" s="9" t="s">
        <v>62</v>
      </c>
      <c r="C29" s="1">
        <f t="shared" si="4"/>
        <v>57</v>
      </c>
      <c r="D29" s="1">
        <f t="shared" si="5"/>
        <v>28.6</v>
      </c>
      <c r="E29" s="1">
        <f t="shared" si="0"/>
        <v>1630.2</v>
      </c>
      <c r="F29" s="5">
        <f t="shared" si="6"/>
        <v>44813</v>
      </c>
      <c r="G29" s="5">
        <f t="shared" si="7"/>
        <v>44831</v>
      </c>
      <c r="H29" s="1">
        <f t="shared" si="1"/>
        <v>18</v>
      </c>
      <c r="I29" s="1">
        <f t="shared" si="8"/>
        <v>10</v>
      </c>
      <c r="J29" s="1">
        <f t="shared" si="9"/>
        <v>180</v>
      </c>
      <c r="K29" s="1">
        <f t="shared" si="2"/>
        <v>1810.2</v>
      </c>
      <c r="L29" s="1"/>
      <c r="M29" s="1"/>
      <c r="N29" s="7"/>
    </row>
    <row r="30" spans="1:14" ht="15.75" x14ac:dyDescent="0.25">
      <c r="A30" s="4">
        <f t="shared" si="3"/>
        <v>28</v>
      </c>
      <c r="B30" s="9" t="s">
        <v>63</v>
      </c>
      <c r="C30" s="1">
        <f t="shared" si="4"/>
        <v>56.5</v>
      </c>
      <c r="D30" s="1">
        <f t="shared" si="5"/>
        <v>28.6</v>
      </c>
      <c r="E30" s="1">
        <f t="shared" si="0"/>
        <v>1615.9</v>
      </c>
      <c r="F30" s="5">
        <f t="shared" si="6"/>
        <v>44813</v>
      </c>
      <c r="G30" s="5">
        <f t="shared" si="7"/>
        <v>44832</v>
      </c>
      <c r="H30" s="1">
        <f t="shared" si="1"/>
        <v>19</v>
      </c>
      <c r="I30" s="1">
        <f t="shared" si="8"/>
        <v>10</v>
      </c>
      <c r="J30" s="1">
        <f t="shared" si="9"/>
        <v>190</v>
      </c>
      <c r="K30" s="1">
        <f t="shared" si="2"/>
        <v>1805.9</v>
      </c>
      <c r="L30" s="1"/>
      <c r="M30" s="1"/>
      <c r="N30" s="7"/>
    </row>
    <row r="31" spans="1:14" ht="15.75" x14ac:dyDescent="0.25">
      <c r="A31" s="4">
        <f t="shared" si="3"/>
        <v>29</v>
      </c>
      <c r="B31" s="9" t="s">
        <v>64</v>
      </c>
      <c r="C31" s="1">
        <f t="shared" si="4"/>
        <v>56</v>
      </c>
      <c r="D31" s="1">
        <f t="shared" si="5"/>
        <v>28.6</v>
      </c>
      <c r="E31" s="1">
        <f t="shared" si="0"/>
        <v>1601.6000000000001</v>
      </c>
      <c r="F31" s="5">
        <f t="shared" si="6"/>
        <v>44813</v>
      </c>
      <c r="G31" s="5">
        <f t="shared" si="7"/>
        <v>44833</v>
      </c>
      <c r="H31" s="1">
        <f t="shared" si="1"/>
        <v>20</v>
      </c>
      <c r="I31" s="1">
        <f t="shared" si="8"/>
        <v>10</v>
      </c>
      <c r="J31" s="1">
        <f t="shared" si="9"/>
        <v>200</v>
      </c>
      <c r="K31" s="1">
        <f t="shared" si="2"/>
        <v>1801.6000000000001</v>
      </c>
      <c r="L31" s="1"/>
      <c r="M31" s="1"/>
      <c r="N31" s="7"/>
    </row>
    <row r="32" spans="1:14" ht="15.75" x14ac:dyDescent="0.25">
      <c r="A32" s="4">
        <f t="shared" si="3"/>
        <v>30</v>
      </c>
      <c r="B32" s="9" t="s">
        <v>65</v>
      </c>
      <c r="C32" s="1">
        <f t="shared" si="4"/>
        <v>55.5</v>
      </c>
      <c r="D32" s="1">
        <f t="shared" si="5"/>
        <v>28.6</v>
      </c>
      <c r="E32" s="1">
        <f t="shared" si="0"/>
        <v>1587.3000000000002</v>
      </c>
      <c r="F32" s="5">
        <f t="shared" si="6"/>
        <v>44813</v>
      </c>
      <c r="G32" s="5">
        <f t="shared" si="7"/>
        <v>44834</v>
      </c>
      <c r="H32" s="1">
        <f t="shared" si="1"/>
        <v>21</v>
      </c>
      <c r="I32" s="1">
        <f t="shared" si="8"/>
        <v>10</v>
      </c>
      <c r="J32" s="1">
        <f t="shared" si="9"/>
        <v>210</v>
      </c>
      <c r="K32" s="1">
        <f t="shared" si="2"/>
        <v>1797.3000000000002</v>
      </c>
      <c r="L32" s="1"/>
      <c r="M32" s="1"/>
      <c r="N32" s="7"/>
    </row>
    <row r="33" spans="1:14" ht="15.75" x14ac:dyDescent="0.25">
      <c r="A33" s="4">
        <f t="shared" si="3"/>
        <v>31</v>
      </c>
      <c r="B33" s="9" t="s">
        <v>66</v>
      </c>
      <c r="C33" s="1">
        <f t="shared" si="4"/>
        <v>55</v>
      </c>
      <c r="D33" s="1">
        <f t="shared" si="5"/>
        <v>28.6</v>
      </c>
      <c r="E33" s="1">
        <f t="shared" si="0"/>
        <v>1573</v>
      </c>
      <c r="F33" s="5">
        <f t="shared" si="6"/>
        <v>44813</v>
      </c>
      <c r="G33" s="5">
        <f t="shared" si="7"/>
        <v>44835</v>
      </c>
      <c r="H33" s="1">
        <f t="shared" si="1"/>
        <v>22</v>
      </c>
      <c r="I33" s="1">
        <f t="shared" si="8"/>
        <v>10</v>
      </c>
      <c r="J33" s="1">
        <f t="shared" si="9"/>
        <v>220</v>
      </c>
      <c r="K33" s="1">
        <f t="shared" si="2"/>
        <v>1793</v>
      </c>
      <c r="L33" s="1"/>
      <c r="M33" s="1"/>
      <c r="N33" s="7"/>
    </row>
    <row r="34" spans="1:14" ht="15.75" x14ac:dyDescent="0.25">
      <c r="A34" s="4">
        <f t="shared" si="3"/>
        <v>32</v>
      </c>
      <c r="B34" s="9" t="s">
        <v>67</v>
      </c>
      <c r="C34" s="1">
        <f t="shared" si="4"/>
        <v>54.5</v>
      </c>
      <c r="D34" s="1">
        <f t="shared" si="5"/>
        <v>28.6</v>
      </c>
      <c r="E34" s="1">
        <f t="shared" si="0"/>
        <v>1558.7</v>
      </c>
      <c r="F34" s="5">
        <f t="shared" si="6"/>
        <v>44813</v>
      </c>
      <c r="G34" s="5">
        <f t="shared" si="7"/>
        <v>44836</v>
      </c>
      <c r="H34" s="1">
        <f t="shared" si="1"/>
        <v>23</v>
      </c>
      <c r="I34" s="1">
        <f t="shared" si="8"/>
        <v>10</v>
      </c>
      <c r="J34" s="1">
        <f t="shared" si="9"/>
        <v>230</v>
      </c>
      <c r="K34" s="1">
        <f t="shared" si="2"/>
        <v>1788.7</v>
      </c>
      <c r="L34" s="1"/>
      <c r="M34" s="1"/>
      <c r="N34" s="7"/>
    </row>
    <row r="35" spans="1:14" ht="15.75" x14ac:dyDescent="0.25">
      <c r="A35" s="4">
        <f t="shared" si="3"/>
        <v>33</v>
      </c>
      <c r="B35" s="9" t="s">
        <v>68</v>
      </c>
      <c r="C35" s="1">
        <f t="shared" si="4"/>
        <v>54</v>
      </c>
      <c r="D35" s="1">
        <f>D3/2</f>
        <v>14.3</v>
      </c>
      <c r="E35" s="1">
        <f t="shared" si="0"/>
        <v>772.2</v>
      </c>
      <c r="F35" s="5">
        <f t="shared" si="6"/>
        <v>44813</v>
      </c>
      <c r="G35" s="5">
        <f t="shared" si="7"/>
        <v>44837</v>
      </c>
      <c r="H35" s="1">
        <f t="shared" si="1"/>
        <v>24</v>
      </c>
      <c r="I35" s="1">
        <f t="shared" si="8"/>
        <v>10</v>
      </c>
      <c r="J35" s="1">
        <f t="shared" si="9"/>
        <v>240</v>
      </c>
      <c r="K35" s="1">
        <f t="shared" si="2"/>
        <v>1012.2</v>
      </c>
      <c r="L35" s="1"/>
      <c r="M35" s="1"/>
      <c r="N35" s="7"/>
    </row>
    <row r="36" spans="1:14" ht="15.75" x14ac:dyDescent="0.25">
      <c r="A36" s="4">
        <f t="shared" si="3"/>
        <v>34</v>
      </c>
      <c r="B36" s="9" t="s">
        <v>69</v>
      </c>
      <c r="C36" s="1">
        <f t="shared" si="4"/>
        <v>53.5</v>
      </c>
      <c r="D36" s="1">
        <f>D3/2</f>
        <v>14.3</v>
      </c>
      <c r="E36" s="1">
        <f t="shared" si="0"/>
        <v>765.05000000000007</v>
      </c>
      <c r="F36" s="5">
        <f t="shared" si="6"/>
        <v>44813</v>
      </c>
      <c r="G36" s="5">
        <f t="shared" si="7"/>
        <v>44838</v>
      </c>
      <c r="H36" s="1">
        <f t="shared" si="1"/>
        <v>25</v>
      </c>
      <c r="I36" s="1">
        <f t="shared" si="8"/>
        <v>10</v>
      </c>
      <c r="J36" s="1">
        <f t="shared" si="9"/>
        <v>250</v>
      </c>
      <c r="K36" s="1">
        <f t="shared" si="2"/>
        <v>1015.0500000000001</v>
      </c>
      <c r="L36" s="1"/>
      <c r="M36" s="1"/>
      <c r="N36" s="7"/>
    </row>
    <row r="37" spans="1:14" ht="15.75" x14ac:dyDescent="0.25">
      <c r="A37" s="4">
        <f t="shared" si="3"/>
        <v>35</v>
      </c>
      <c r="B37" s="9" t="s">
        <v>70</v>
      </c>
      <c r="C37" s="1">
        <f t="shared" si="4"/>
        <v>53</v>
      </c>
      <c r="D37" s="1">
        <f>D3/2</f>
        <v>14.3</v>
      </c>
      <c r="E37" s="1">
        <f t="shared" si="0"/>
        <v>757.90000000000009</v>
      </c>
      <c r="F37" s="5">
        <f t="shared" si="6"/>
        <v>44813</v>
      </c>
      <c r="G37" s="5">
        <f t="shared" si="7"/>
        <v>44839</v>
      </c>
      <c r="H37" s="1">
        <f t="shared" si="1"/>
        <v>26</v>
      </c>
      <c r="I37" s="1">
        <f t="shared" si="8"/>
        <v>10</v>
      </c>
      <c r="J37" s="1">
        <f t="shared" si="9"/>
        <v>260</v>
      </c>
      <c r="K37" s="1">
        <f t="shared" si="2"/>
        <v>1017.9000000000001</v>
      </c>
      <c r="L37" s="1"/>
      <c r="M37" s="1"/>
      <c r="N37" s="7"/>
    </row>
    <row r="38" spans="1:14" ht="15.75" x14ac:dyDescent="0.25">
      <c r="A38" s="4">
        <f t="shared" si="3"/>
        <v>36</v>
      </c>
      <c r="B38" s="9" t="s">
        <v>71</v>
      </c>
      <c r="C38" s="1">
        <f t="shared" si="4"/>
        <v>52.5</v>
      </c>
      <c r="D38" s="1">
        <f>D3/2</f>
        <v>14.3</v>
      </c>
      <c r="E38" s="1">
        <f>C38*D38</f>
        <v>750.75</v>
      </c>
      <c r="F38" s="5">
        <f t="shared" si="6"/>
        <v>44813</v>
      </c>
      <c r="G38" s="5">
        <f t="shared" si="7"/>
        <v>44840</v>
      </c>
      <c r="H38" s="1">
        <f t="shared" si="1"/>
        <v>27</v>
      </c>
      <c r="I38" s="1">
        <f t="shared" si="8"/>
        <v>10</v>
      </c>
      <c r="J38" s="1">
        <f t="shared" si="9"/>
        <v>270</v>
      </c>
      <c r="K38" s="1">
        <f t="shared" si="2"/>
        <v>1020.75</v>
      </c>
      <c r="L38" s="1"/>
      <c r="M38" s="1"/>
      <c r="N38" s="7"/>
    </row>
    <row r="39" spans="1:14" ht="15.75" x14ac:dyDescent="0.25">
      <c r="A39" s="4"/>
      <c r="B39" s="1"/>
      <c r="C39" s="1"/>
      <c r="D39" s="1"/>
      <c r="E39" s="1"/>
      <c r="F39" s="5"/>
      <c r="G39" s="5"/>
      <c r="H39" s="1"/>
      <c r="I39" s="1"/>
      <c r="J39" s="1"/>
      <c r="K39" s="1"/>
      <c r="L39" s="1"/>
      <c r="M39" s="1"/>
      <c r="N39" s="7"/>
    </row>
    <row r="40" spans="1:14" ht="15.75" x14ac:dyDescent="0.25">
      <c r="A40" s="4"/>
      <c r="B40" s="1" t="s">
        <v>8</v>
      </c>
      <c r="C40" s="1">
        <f>FLOOR(SUM(K3:K38),1)</f>
        <v>63797</v>
      </c>
      <c r="D40" s="1"/>
      <c r="E40" s="1"/>
      <c r="F40" s="5"/>
      <c r="G40" s="5"/>
      <c r="H40" s="1"/>
      <c r="I40" s="1"/>
      <c r="J40" s="1"/>
      <c r="K40" s="1"/>
      <c r="L40" s="1"/>
      <c r="M40" s="1"/>
      <c r="N40" s="7"/>
    </row>
    <row r="41" spans="1:14" ht="15.75" x14ac:dyDescent="0.25">
      <c r="A41" s="1"/>
      <c r="B41" s="1" t="s">
        <v>9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7"/>
    </row>
    <row r="42" spans="1:14" ht="15.75" x14ac:dyDescent="0.25">
      <c r="A42" s="1"/>
      <c r="B42" s="1" t="s">
        <v>12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7"/>
    </row>
    <row r="43" spans="1:14" ht="16.5" customHeight="1" x14ac:dyDescent="0.25">
      <c r="A43" s="1"/>
      <c r="B43" s="1" t="s">
        <v>15</v>
      </c>
      <c r="C43" s="1">
        <f>MAX(K3:K38)</f>
        <v>2002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7"/>
    </row>
    <row r="44" spans="1:1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7"/>
    </row>
    <row r="45" spans="1:1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7"/>
    </row>
    <row r="46" spans="1:1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7"/>
    </row>
    <row r="47" spans="1:1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7"/>
    </row>
    <row r="48" spans="1:1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7"/>
    </row>
    <row r="49" spans="1:14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7"/>
    </row>
    <row r="50" spans="1:1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7"/>
    </row>
    <row r="51" spans="1:1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7"/>
    </row>
    <row r="52" spans="1:14" ht="15.7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ht="15.7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</sheetData>
  <phoneticPr fontId="5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41E2-04DB-4AE0-84EB-87F30A92806E}">
  <dimension ref="C3:E23"/>
  <sheetViews>
    <sheetView workbookViewId="0">
      <selection activeCell="E4" sqref="E4"/>
    </sheetView>
  </sheetViews>
  <sheetFormatPr defaultRowHeight="15" x14ac:dyDescent="0.25"/>
  <cols>
    <col min="3" max="3" width="37.7109375" customWidth="1"/>
    <col min="4" max="4" width="15.28515625" customWidth="1"/>
    <col min="5" max="5" width="27.28515625" customWidth="1"/>
  </cols>
  <sheetData>
    <row r="3" spans="3:5" ht="15.75" thickBot="1" x14ac:dyDescent="0.3"/>
    <row r="4" spans="3:5" ht="30" customHeight="1" thickBot="1" x14ac:dyDescent="0.3">
      <c r="C4" s="8" t="s">
        <v>16</v>
      </c>
      <c r="D4" t="s">
        <v>36</v>
      </c>
      <c r="E4" t="e">
        <f>пс</f>
        <v>#NAME?</v>
      </c>
    </row>
    <row r="5" spans="3:5" ht="27.75" customHeight="1" thickBot="1" x14ac:dyDescent="0.3">
      <c r="C5" s="8" t="s">
        <v>17</v>
      </c>
    </row>
    <row r="6" spans="3:5" ht="35.25" customHeight="1" thickBot="1" x14ac:dyDescent="0.3">
      <c r="C6" s="8" t="s">
        <v>18</v>
      </c>
    </row>
    <row r="7" spans="3:5" ht="20.25" customHeight="1" thickBot="1" x14ac:dyDescent="0.3">
      <c r="C7" s="8" t="s">
        <v>19</v>
      </c>
    </row>
    <row r="8" spans="3:5" ht="30.75" customHeight="1" thickBot="1" x14ac:dyDescent="0.3">
      <c r="C8" s="8" t="s">
        <v>20</v>
      </c>
    </row>
    <row r="9" spans="3:5" ht="27.75" customHeight="1" thickBot="1" x14ac:dyDescent="0.3">
      <c r="C9" s="8" t="s">
        <v>21</v>
      </c>
    </row>
    <row r="10" spans="3:5" ht="44.25" customHeight="1" thickBot="1" x14ac:dyDescent="0.3">
      <c r="C10" s="8" t="s">
        <v>22</v>
      </c>
    </row>
    <row r="11" spans="3:5" ht="19.5" customHeight="1" thickBot="1" x14ac:dyDescent="0.3">
      <c r="C11" s="8" t="s">
        <v>23</v>
      </c>
    </row>
    <row r="12" spans="3:5" ht="34.5" customHeight="1" thickBot="1" x14ac:dyDescent="0.3">
      <c r="C12" s="8" t="s">
        <v>24</v>
      </c>
    </row>
    <row r="13" spans="3:5" ht="14.25" customHeight="1" thickBot="1" x14ac:dyDescent="0.3">
      <c r="C13" s="8" t="s">
        <v>25</v>
      </c>
    </row>
    <row r="14" spans="3:5" ht="27.75" customHeight="1" thickBot="1" x14ac:dyDescent="0.3">
      <c r="C14" s="8" t="s">
        <v>26</v>
      </c>
    </row>
    <row r="15" spans="3:5" ht="18" customHeight="1" thickBot="1" x14ac:dyDescent="0.3">
      <c r="C15" s="8" t="s">
        <v>27</v>
      </c>
    </row>
    <row r="16" spans="3:5" ht="16.5" thickBot="1" x14ac:dyDescent="0.3">
      <c r="C16" s="8" t="s">
        <v>28</v>
      </c>
    </row>
    <row r="17" spans="3:3" ht="25.5" customHeight="1" thickBot="1" x14ac:dyDescent="0.3">
      <c r="C17" s="8" t="s">
        <v>29</v>
      </c>
    </row>
    <row r="18" spans="3:3" ht="19.5" customHeight="1" thickBot="1" x14ac:dyDescent="0.3">
      <c r="C18" s="8" t="s">
        <v>30</v>
      </c>
    </row>
    <row r="19" spans="3:3" ht="22.5" customHeight="1" thickBot="1" x14ac:dyDescent="0.3">
      <c r="C19" s="8" t="s">
        <v>31</v>
      </c>
    </row>
    <row r="20" spans="3:3" ht="27" customHeight="1" thickBot="1" x14ac:dyDescent="0.3">
      <c r="C20" s="8" t="s">
        <v>32</v>
      </c>
    </row>
    <row r="21" spans="3:3" ht="22.5" customHeight="1" thickBot="1" x14ac:dyDescent="0.3">
      <c r="C21" s="8" t="s">
        <v>33</v>
      </c>
    </row>
    <row r="22" spans="3:3" ht="18.75" customHeight="1" thickBot="1" x14ac:dyDescent="0.3">
      <c r="C22" s="8" t="s">
        <v>34</v>
      </c>
    </row>
    <row r="23" spans="3:3" ht="27.75" customHeight="1" thickBot="1" x14ac:dyDescent="0.3">
      <c r="C23" s="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2022-12-24T17:50:22Z</dcterms:modified>
</cp:coreProperties>
</file>