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157FCDBD-7065-460A-AC28-094B139A2D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34" i="1"/>
  <c r="E34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l="1"/>
  <c r="K4" i="1"/>
  <c r="K5" i="1"/>
  <c r="K6" i="1"/>
  <c r="K7" i="1"/>
  <c r="K8" i="1"/>
  <c r="K3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<sst xmlns="http://schemas.openxmlformats.org/spreadsheetml/2006/main" count="51" uniqueCount="51">
  <si>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</si>
  <si>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</si>
  <si>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</si>
  <si>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</si>
  <si>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</si>
  <si>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</si>
  <si>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</si>
  <si>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</si>
  <si>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</si>
  <si>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</si>
  <si>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</si>
  <si>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>Шафигуллина</t>
  </si>
  <si>
    <t>Ершов</t>
  </si>
  <si>
    <t>Куропаткин 1</t>
  </si>
  <si>
    <t>Куропаткин 2</t>
  </si>
  <si>
    <t>Куропаткин 3</t>
  </si>
  <si>
    <t>88641 рубль</t>
  </si>
  <si>
    <t>61,25 кв.м.</t>
  </si>
  <si>
    <t>27 дней</t>
  </si>
  <si>
    <t>3347,4 рубля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</si>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</sst>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abSelected="1" workbookViewId="0">
      <selection activeCell="A2" sqref="A2"/>
    </sheetView>
  </sheetViews>
  <sheetFormatPr defaultColWidth="9.109375" defaultRowHeight="15.6" x14ac:dyDescent="0.3"/>
  <cols>
    <col min="1" max="1" width="14.6640625" style="1" customWidth="1"/>
    <col min="2" max="2" width="32.33203125" style="1" customWidth="1"/>
    <col min="3" max="3" width="18.44140625" style="1" customWidth="1"/>
    <col min="4" max="5" width="9.109375" style="1"/>
    <col min="6" max="6" width="13.88671875" style="1" customWidth="1"/>
    <col min="7" max="7" width="14.6640625" style="1" customWidth="1"/>
    <col min="8" max="8" width="12.109375" style="1" customWidth="1"/>
    <col min="9" max="9" width="15.44140625" style="1" customWidth="1"/>
    <col min="10" max="16384" width="9.109375" style="1"/>
  </cols>
  <sheetData>
    <row r="1" spans="1:43" x14ac:dyDescent="0.3">
      <c r="A1" s="1">
        <v>30</v>
      </c>
    </row>
    <row r="2" spans="1:43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3" t="s">
        <v>9</v>
      </c>
      <c r="K2" s="3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3">
      <c r="A3" s="2">
        <v>1</v>
      </c>
      <c r="B3" s="1" t="s">
        <v>20</v>
      </c>
      <c r="C3" s="1">
        <v>70</v>
      </c>
      <c r="D3" s="1">
        <f>21*1.1</f>
        <v>23.1</v>
      </c>
      <c r="E3" s="1">
        <f>D3*C3</f>
        <v>1617</v>
      </c>
      <c r="F3" s="5">
        <v>44813</v>
      </c>
      <c r="G3" s="5">
        <v>44805</v>
      </c>
      <c r="H3" s="1">
        <v>0</v>
      </c>
      <c r="I3" s="1">
        <v>10</v>
      </c>
      <c r="J3" s="1">
        <f>H3*I3</f>
        <v>0</v>
      </c>
      <c r="K3" s="1">
        <f>E3+J3</f>
        <v>1617</v>
      </c>
    </row>
    <row r="4" spans="1:43" x14ac:dyDescent="0.3">
      <c r="A4" s="2">
        <v>2</v>
      </c>
      <c r="B4" s="1" t="s">
        <v>21</v>
      </c>
      <c r="C4" s="1">
        <v>69.5</v>
      </c>
      <c r="D4" s="1">
        <f>22*1.1</f>
        <v>24.200000000000003</v>
      </c>
      <c r="E4" s="1">
        <f t="shared" ref="E4:E38" si="0">D4*C4</f>
        <v>1681.9</v>
      </c>
      <c r="F4" s="5">
        <v>44813</v>
      </c>
      <c r="G4" s="5">
        <v>44806</v>
      </c>
      <c r="H4" s="1">
        <v>0</v>
      </c>
      <c r="I4" s="1">
        <v>10</v>
      </c>
      <c r="J4" s="1">
        <f t="shared" ref="J4:J38" si="1">H4*I4</f>
        <v>0</v>
      </c>
      <c r="K4" s="1">
        <f t="shared" ref="K4:K38" si="2">E4+J4</f>
        <v>1681.9</v>
      </c>
    </row>
    <row r="5" spans="1:43" x14ac:dyDescent="0.3">
      <c r="A5" s="2">
        <v>3</v>
      </c>
      <c r="B5" s="1" t="s">
        <v>22</v>
      </c>
      <c r="C5" s="1">
        <v>69</v>
      </c>
      <c r="D5" s="1">
        <f>23*1.1</f>
        <v>25.3</v>
      </c>
      <c r="E5" s="1">
        <f t="shared" si="0"/>
        <v>1745.7</v>
      </c>
      <c r="F5" s="5">
        <v>44813</v>
      </c>
      <c r="G5" s="5">
        <v>44807</v>
      </c>
      <c r="H5" s="1">
        <v>0</v>
      </c>
      <c r="I5" s="1">
        <v>10</v>
      </c>
      <c r="J5" s="1">
        <f t="shared" si="1"/>
        <v>0</v>
      </c>
      <c r="K5" s="1">
        <f t="shared" si="2"/>
        <v>1745.7</v>
      </c>
    </row>
    <row r="6" spans="1:43" x14ac:dyDescent="0.3">
      <c r="A6" s="2">
        <v>4</v>
      </c>
      <c r="B6" s="1" t="s">
        <v>23</v>
      </c>
      <c r="C6" s="1">
        <v>68.5</v>
      </c>
      <c r="D6" s="1">
        <f>24*1.1</f>
        <v>26.400000000000002</v>
      </c>
      <c r="E6" s="1">
        <f t="shared" si="0"/>
        <v>1808.4</v>
      </c>
      <c r="F6" s="5">
        <v>44813</v>
      </c>
      <c r="G6" s="5">
        <v>44808</v>
      </c>
      <c r="H6" s="1">
        <v>0</v>
      </c>
      <c r="I6" s="1">
        <v>10</v>
      </c>
      <c r="J6" s="1">
        <f t="shared" si="1"/>
        <v>0</v>
      </c>
      <c r="K6" s="1">
        <f t="shared" si="2"/>
        <v>1808.4</v>
      </c>
    </row>
    <row r="7" spans="1:43" x14ac:dyDescent="0.3">
      <c r="A7" s="2">
        <v>5</v>
      </c>
      <c r="B7" s="1" t="s">
        <v>24</v>
      </c>
      <c r="C7" s="1">
        <v>68</v>
      </c>
      <c r="D7" s="1">
        <f>1.1*25</f>
        <v>27.500000000000004</v>
      </c>
      <c r="E7" s="1">
        <f t="shared" si="0"/>
        <v>1870.0000000000002</v>
      </c>
      <c r="F7" s="5">
        <v>44813</v>
      </c>
      <c r="G7" s="5">
        <v>44809</v>
      </c>
      <c r="H7" s="1">
        <v>0</v>
      </c>
      <c r="I7" s="1">
        <v>10</v>
      </c>
      <c r="J7" s="1">
        <f t="shared" si="1"/>
        <v>0</v>
      </c>
      <c r="K7" s="1">
        <f t="shared" si="2"/>
        <v>1870.0000000000002</v>
      </c>
    </row>
    <row r="8" spans="1:43" x14ac:dyDescent="0.3">
      <c r="A8" s="2">
        <v>6</v>
      </c>
      <c r="B8" s="1" t="s">
        <v>25</v>
      </c>
      <c r="C8" s="1">
        <v>67.5</v>
      </c>
      <c r="D8" s="1">
        <f>1.1*26</f>
        <v>28.6</v>
      </c>
      <c r="E8" s="1">
        <f t="shared" si="0"/>
        <v>1930.5</v>
      </c>
      <c r="F8" s="5">
        <v>44813</v>
      </c>
      <c r="G8" s="5">
        <v>44810</v>
      </c>
      <c r="H8" s="1">
        <v>0</v>
      </c>
      <c r="I8" s="1">
        <v>10</v>
      </c>
      <c r="J8" s="1">
        <f t="shared" si="1"/>
        <v>0</v>
      </c>
      <c r="K8" s="1">
        <f t="shared" si="2"/>
        <v>1930.5</v>
      </c>
    </row>
    <row r="9" spans="1:43" x14ac:dyDescent="0.3">
      <c r="A9" s="2">
        <v>7</v>
      </c>
      <c r="B9" s="1" t="s">
        <v>26</v>
      </c>
      <c r="C9" s="1">
        <v>67</v>
      </c>
      <c r="D9" s="1">
        <f>1.1*27</f>
        <v>29.700000000000003</v>
      </c>
      <c r="E9" s="1">
        <f t="shared" si="0"/>
        <v>1989.9</v>
      </c>
      <c r="F9" s="5">
        <v>44813</v>
      </c>
      <c r="G9" s="5">
        <v>44811</v>
      </c>
      <c r="H9" s="1">
        <v>0</v>
      </c>
      <c r="I9" s="1">
        <v>10</v>
      </c>
      <c r="J9" s="1">
        <f t="shared" si="1"/>
        <v>0</v>
      </c>
      <c r="K9" s="1">
        <f t="shared" si="2"/>
        <v>1989.9</v>
      </c>
    </row>
    <row r="10" spans="1:43" x14ac:dyDescent="0.3">
      <c r="A10" s="2">
        <v>8</v>
      </c>
      <c r="B10" s="1" t="s">
        <v>27</v>
      </c>
      <c r="C10" s="1">
        <v>66.5</v>
      </c>
      <c r="D10" s="1">
        <f>1.1*28</f>
        <v>30.800000000000004</v>
      </c>
      <c r="E10" s="1">
        <f t="shared" si="0"/>
        <v>2048.2000000000003</v>
      </c>
      <c r="F10" s="5">
        <v>44813</v>
      </c>
      <c r="G10" s="5">
        <v>44812</v>
      </c>
      <c r="H10" s="1">
        <v>0</v>
      </c>
      <c r="I10" s="1">
        <v>10</v>
      </c>
      <c r="J10" s="1">
        <f t="shared" si="1"/>
        <v>0</v>
      </c>
      <c r="K10" s="1">
        <f t="shared" si="2"/>
        <v>2048.2000000000003</v>
      </c>
    </row>
    <row r="11" spans="1:43" x14ac:dyDescent="0.3">
      <c r="A11" s="2">
        <v>9</v>
      </c>
      <c r="B11" s="1" t="s">
        <v>28</v>
      </c>
      <c r="C11" s="1">
        <v>66</v>
      </c>
      <c r="D11" s="1">
        <f>1.1*29</f>
        <v>31.900000000000002</v>
      </c>
      <c r="E11" s="1">
        <f t="shared" si="0"/>
        <v>2105.4</v>
      </c>
      <c r="F11" s="5">
        <v>44813</v>
      </c>
      <c r="G11" s="5">
        <v>44813</v>
      </c>
      <c r="H11" s="1">
        <v>0</v>
      </c>
      <c r="I11" s="1">
        <v>10</v>
      </c>
      <c r="J11" s="1">
        <f t="shared" si="1"/>
        <v>0</v>
      </c>
      <c r="K11" s="1">
        <f t="shared" si="2"/>
        <v>2105.4</v>
      </c>
    </row>
    <row r="12" spans="1:43" x14ac:dyDescent="0.3">
      <c r="A12" s="2">
        <v>10</v>
      </c>
      <c r="B12" s="1" t="s">
        <v>29</v>
      </c>
      <c r="C12" s="1">
        <v>65.5</v>
      </c>
      <c r="D12" s="1">
        <f>1.1*30</f>
        <v>33</v>
      </c>
      <c r="E12" s="1">
        <f t="shared" si="0"/>
        <v>2161.5</v>
      </c>
      <c r="F12" s="5">
        <v>44813</v>
      </c>
      <c r="G12" s="5">
        <v>44814</v>
      </c>
      <c r="H12" s="1">
        <v>1</v>
      </c>
      <c r="I12" s="1">
        <v>10</v>
      </c>
      <c r="J12" s="1">
        <f t="shared" si="1"/>
        <v>10</v>
      </c>
      <c r="K12" s="1">
        <f t="shared" si="2"/>
        <v>2171.5</v>
      </c>
    </row>
    <row r="13" spans="1:43" x14ac:dyDescent="0.3">
      <c r="A13" s="2">
        <v>11</v>
      </c>
      <c r="B13" s="1" t="s">
        <v>30</v>
      </c>
      <c r="C13" s="1">
        <v>65</v>
      </c>
      <c r="D13" s="1">
        <f>1.1*31</f>
        <v>34.1</v>
      </c>
      <c r="E13" s="1">
        <f t="shared" si="0"/>
        <v>2216.5</v>
      </c>
      <c r="F13" s="5">
        <v>44813</v>
      </c>
      <c r="G13" s="5">
        <v>44815</v>
      </c>
      <c r="H13" s="1">
        <v>2</v>
      </c>
      <c r="I13" s="1">
        <v>10</v>
      </c>
      <c r="J13" s="1">
        <f t="shared" si="1"/>
        <v>20</v>
      </c>
      <c r="K13" s="1">
        <f t="shared" si="2"/>
        <v>2236.5</v>
      </c>
    </row>
    <row r="14" spans="1:43" x14ac:dyDescent="0.3">
      <c r="A14" s="2">
        <v>12</v>
      </c>
      <c r="B14" s="1" t="s">
        <v>31</v>
      </c>
      <c r="C14" s="1">
        <v>64.5</v>
      </c>
      <c r="D14" s="1">
        <f>1.1*32</f>
        <v>35.200000000000003</v>
      </c>
      <c r="E14" s="1">
        <f t="shared" si="0"/>
        <v>2270.4</v>
      </c>
      <c r="F14" s="5">
        <v>44813</v>
      </c>
      <c r="G14" s="5">
        <v>44816</v>
      </c>
      <c r="H14" s="1">
        <v>3</v>
      </c>
      <c r="I14" s="1">
        <v>10</v>
      </c>
      <c r="J14" s="1">
        <f t="shared" si="1"/>
        <v>30</v>
      </c>
      <c r="K14" s="1">
        <f t="shared" si="2"/>
        <v>2300.4</v>
      </c>
    </row>
    <row r="15" spans="1:43" x14ac:dyDescent="0.3">
      <c r="A15" s="2">
        <v>13</v>
      </c>
      <c r="B15" s="1" t="s">
        <v>32</v>
      </c>
      <c r="C15" s="1">
        <v>64</v>
      </c>
      <c r="D15" s="1">
        <f>1.1*33</f>
        <v>36.300000000000004</v>
      </c>
      <c r="E15" s="1">
        <f t="shared" si="0"/>
        <v>2323.2000000000003</v>
      </c>
      <c r="F15" s="5">
        <v>44813</v>
      </c>
      <c r="G15" s="5">
        <v>44817</v>
      </c>
      <c r="H15" s="1">
        <v>4</v>
      </c>
      <c r="I15" s="1">
        <v>10</v>
      </c>
      <c r="J15" s="1">
        <f t="shared" si="1"/>
        <v>40</v>
      </c>
      <c r="K15" s="1">
        <f t="shared" si="2"/>
        <v>2363.2000000000003</v>
      </c>
    </row>
    <row r="16" spans="1:43" x14ac:dyDescent="0.3">
      <c r="A16" s="2">
        <v>14</v>
      </c>
      <c r="B16" s="1" t="s">
        <v>33</v>
      </c>
      <c r="C16" s="1">
        <v>63.5</v>
      </c>
      <c r="D16" s="1">
        <f>1.1*34</f>
        <v>37.400000000000006</v>
      </c>
      <c r="E16" s="1">
        <f t="shared" si="0"/>
        <v>2374.9000000000005</v>
      </c>
      <c r="F16" s="5">
        <v>44813</v>
      </c>
      <c r="G16" s="5">
        <v>44818</v>
      </c>
      <c r="H16" s="1">
        <v>5</v>
      </c>
      <c r="I16" s="1">
        <v>10</v>
      </c>
      <c r="J16" s="1">
        <f t="shared" si="1"/>
        <v>50</v>
      </c>
      <c r="K16" s="1">
        <f t="shared" si="2"/>
        <v>2424.9000000000005</v>
      </c>
    </row>
    <row r="17" spans="1:11" x14ac:dyDescent="0.3">
      <c r="A17" s="2">
        <v>15</v>
      </c>
      <c r="B17" s="1" t="s">
        <v>34</v>
      </c>
      <c r="C17" s="1">
        <v>63</v>
      </c>
      <c r="D17" s="1">
        <f>1.1*35</f>
        <v>38.5</v>
      </c>
      <c r="E17" s="1">
        <f t="shared" si="0"/>
        <v>2425.5</v>
      </c>
      <c r="F17" s="5">
        <v>44813</v>
      </c>
      <c r="G17" s="5">
        <v>44819</v>
      </c>
      <c r="H17" s="1">
        <v>6</v>
      </c>
      <c r="I17" s="1">
        <v>10</v>
      </c>
      <c r="J17" s="1">
        <f t="shared" si="1"/>
        <v>60</v>
      </c>
      <c r="K17" s="1">
        <f t="shared" si="2"/>
        <v>2485.5</v>
      </c>
    </row>
    <row r="18" spans="1:11" x14ac:dyDescent="0.3">
      <c r="A18" s="2">
        <v>16</v>
      </c>
      <c r="B18" s="1" t="s">
        <v>35</v>
      </c>
      <c r="C18" s="1">
        <v>62.5</v>
      </c>
      <c r="D18" s="1">
        <f>1.1*36</f>
        <v>39.6</v>
      </c>
      <c r="E18" s="1">
        <f t="shared" si="0"/>
        <v>2475</v>
      </c>
      <c r="F18" s="5">
        <v>44813</v>
      </c>
      <c r="G18" s="5">
        <v>44820</v>
      </c>
      <c r="H18" s="1">
        <v>7</v>
      </c>
      <c r="I18" s="1">
        <v>10</v>
      </c>
      <c r="J18" s="1">
        <f t="shared" si="1"/>
        <v>70</v>
      </c>
      <c r="K18" s="1">
        <f t="shared" si="2"/>
        <v>2545</v>
      </c>
    </row>
    <row r="19" spans="1:11" x14ac:dyDescent="0.3">
      <c r="A19" s="2">
        <v>17</v>
      </c>
      <c r="B19" s="1" t="s">
        <v>36</v>
      </c>
      <c r="C19" s="1">
        <v>62</v>
      </c>
      <c r="D19" s="1">
        <f>1.1*37</f>
        <v>40.700000000000003</v>
      </c>
      <c r="E19" s="1">
        <f t="shared" si="0"/>
        <v>2523.4</v>
      </c>
      <c r="F19" s="5">
        <v>44813</v>
      </c>
      <c r="G19" s="5">
        <v>44821</v>
      </c>
      <c r="H19" s="1">
        <v>8</v>
      </c>
      <c r="I19" s="1">
        <v>10</v>
      </c>
      <c r="J19" s="1">
        <f t="shared" si="1"/>
        <v>80</v>
      </c>
      <c r="K19" s="1">
        <f t="shared" si="2"/>
        <v>2603.4</v>
      </c>
    </row>
    <row r="20" spans="1:11" x14ac:dyDescent="0.3">
      <c r="A20" s="2">
        <v>18</v>
      </c>
      <c r="B20" s="1" t="s">
        <v>37</v>
      </c>
      <c r="C20" s="1">
        <v>61.5</v>
      </c>
      <c r="D20" s="1">
        <f>1.1*38</f>
        <v>41.800000000000004</v>
      </c>
      <c r="E20" s="1">
        <f t="shared" si="0"/>
        <v>2570.7000000000003</v>
      </c>
      <c r="F20" s="5">
        <v>44813</v>
      </c>
      <c r="G20" s="5">
        <v>44822</v>
      </c>
      <c r="H20" s="1">
        <v>9</v>
      </c>
      <c r="I20" s="1">
        <v>10</v>
      </c>
      <c r="J20" s="1">
        <f t="shared" si="1"/>
        <v>90</v>
      </c>
      <c r="K20" s="1">
        <f t="shared" si="2"/>
        <v>2660.7000000000003</v>
      </c>
    </row>
    <row r="21" spans="1:11" x14ac:dyDescent="0.3">
      <c r="A21" s="2">
        <v>19</v>
      </c>
      <c r="B21" s="1" t="s">
        <v>38</v>
      </c>
      <c r="C21" s="1">
        <v>61</v>
      </c>
      <c r="D21" s="1">
        <f>1.1*39</f>
        <v>42.900000000000006</v>
      </c>
      <c r="E21" s="1">
        <f t="shared" si="0"/>
        <v>2616.9000000000005</v>
      </c>
      <c r="F21" s="5">
        <v>44813</v>
      </c>
      <c r="G21" s="5">
        <v>44823</v>
      </c>
      <c r="H21" s="1">
        <v>10</v>
      </c>
      <c r="I21" s="1">
        <v>10</v>
      </c>
      <c r="J21" s="1">
        <f t="shared" si="1"/>
        <v>100</v>
      </c>
      <c r="K21" s="1">
        <f t="shared" si="2"/>
        <v>2716.9000000000005</v>
      </c>
    </row>
    <row r="22" spans="1:11" x14ac:dyDescent="0.3">
      <c r="A22" s="2">
        <v>20</v>
      </c>
      <c r="B22" s="1" t="s">
        <v>39</v>
      </c>
      <c r="C22" s="1">
        <v>60.5</v>
      </c>
      <c r="D22" s="1">
        <f>1.1*40</f>
        <v>44</v>
      </c>
      <c r="E22" s="1">
        <f t="shared" si="0"/>
        <v>2662</v>
      </c>
      <c r="F22" s="5">
        <v>44813</v>
      </c>
      <c r="G22" s="5">
        <v>44824</v>
      </c>
      <c r="H22" s="1">
        <v>11</v>
      </c>
      <c r="I22" s="1">
        <v>10</v>
      </c>
      <c r="J22" s="1">
        <f t="shared" si="1"/>
        <v>110</v>
      </c>
      <c r="K22" s="1">
        <f t="shared" si="2"/>
        <v>2772</v>
      </c>
    </row>
    <row r="23" spans="1:11" x14ac:dyDescent="0.3">
      <c r="A23" s="2">
        <v>21</v>
      </c>
      <c r="B23" s="1" t="s">
        <v>40</v>
      </c>
      <c r="C23" s="1">
        <v>60</v>
      </c>
      <c r="D23" s="1">
        <f>1.1*41</f>
        <v>45.1</v>
      </c>
      <c r="E23" s="1">
        <f t="shared" si="0"/>
        <v>2706</v>
      </c>
      <c r="F23" s="5">
        <v>44813</v>
      </c>
      <c r="G23" s="5">
        <v>44825</v>
      </c>
      <c r="H23" s="1">
        <v>12</v>
      </c>
      <c r="I23" s="1">
        <v>10</v>
      </c>
      <c r="J23" s="1">
        <f t="shared" si="1"/>
        <v>120</v>
      </c>
      <c r="K23" s="1">
        <f t="shared" si="2"/>
        <v>2826</v>
      </c>
    </row>
    <row r="24" spans="1:11" x14ac:dyDescent="0.3">
      <c r="A24" s="2">
        <v>22</v>
      </c>
      <c r="B24" s="1" t="s">
        <v>41</v>
      </c>
      <c r="C24" s="1">
        <v>59.5</v>
      </c>
      <c r="D24" s="1">
        <f>1.1*42</f>
        <v>46.2</v>
      </c>
      <c r="E24" s="1">
        <f t="shared" si="0"/>
        <v>2748.9</v>
      </c>
      <c r="F24" s="5">
        <v>44813</v>
      </c>
      <c r="G24" s="5">
        <v>44826</v>
      </c>
      <c r="H24" s="1">
        <v>13</v>
      </c>
      <c r="I24" s="1">
        <v>10</v>
      </c>
      <c r="J24" s="1">
        <f t="shared" si="1"/>
        <v>130</v>
      </c>
      <c r="K24" s="1">
        <f t="shared" si="2"/>
        <v>2878.9</v>
      </c>
    </row>
    <row r="25" spans="1:11" x14ac:dyDescent="0.3">
      <c r="A25" s="2">
        <v>23</v>
      </c>
      <c r="B25" s="1" t="s">
        <v>42</v>
      </c>
      <c r="C25" s="1">
        <v>59</v>
      </c>
      <c r="D25" s="1">
        <f>1.1*43</f>
        <v>47.300000000000004</v>
      </c>
      <c r="E25" s="1">
        <f t="shared" si="0"/>
        <v>2790.7000000000003</v>
      </c>
      <c r="F25" s="5">
        <v>44813</v>
      </c>
      <c r="G25" s="5">
        <v>44827</v>
      </c>
      <c r="H25" s="1">
        <v>14</v>
      </c>
      <c r="I25" s="1">
        <v>10</v>
      </c>
      <c r="J25" s="1">
        <f t="shared" si="1"/>
        <v>140</v>
      </c>
      <c r="K25" s="1">
        <f t="shared" si="2"/>
        <v>2930.7000000000003</v>
      </c>
    </row>
    <row r="26" spans="1:11" x14ac:dyDescent="0.3">
      <c r="A26" s="2">
        <v>24</v>
      </c>
      <c r="B26" s="1" t="s">
        <v>43</v>
      </c>
      <c r="C26" s="1">
        <v>58.5</v>
      </c>
      <c r="D26" s="1">
        <f>1.1*44</f>
        <v>48.400000000000006</v>
      </c>
      <c r="E26" s="1">
        <f t="shared" si="0"/>
        <v>2831.4000000000005</v>
      </c>
      <c r="F26" s="5">
        <v>44813</v>
      </c>
      <c r="G26" s="5">
        <v>44828</v>
      </c>
      <c r="H26" s="1">
        <v>15</v>
      </c>
      <c r="I26" s="1">
        <v>10</v>
      </c>
      <c r="J26" s="1">
        <f t="shared" si="1"/>
        <v>150</v>
      </c>
      <c r="K26" s="1">
        <f t="shared" si="2"/>
        <v>2981.4000000000005</v>
      </c>
    </row>
    <row r="27" spans="1:11" x14ac:dyDescent="0.3">
      <c r="A27" s="2">
        <v>25</v>
      </c>
      <c r="B27" s="1" t="s">
        <v>44</v>
      </c>
      <c r="C27" s="1">
        <v>58</v>
      </c>
      <c r="D27" s="1">
        <f>1.1*45</f>
        <v>49.500000000000007</v>
      </c>
      <c r="E27" s="1">
        <f t="shared" si="0"/>
        <v>2871.0000000000005</v>
      </c>
      <c r="F27" s="5">
        <v>44813</v>
      </c>
      <c r="G27" s="5">
        <v>44829</v>
      </c>
      <c r="H27" s="1">
        <v>16</v>
      </c>
      <c r="I27" s="1">
        <v>10</v>
      </c>
      <c r="J27" s="1">
        <f t="shared" si="1"/>
        <v>160</v>
      </c>
      <c r="K27" s="1">
        <f t="shared" si="2"/>
        <v>3031.0000000000005</v>
      </c>
    </row>
    <row r="28" spans="1:11" x14ac:dyDescent="0.3">
      <c r="A28" s="2">
        <v>26</v>
      </c>
      <c r="B28" s="1" t="s">
        <v>45</v>
      </c>
      <c r="C28" s="1">
        <v>57.5</v>
      </c>
      <c r="D28" s="1">
        <f>1.1*46</f>
        <v>50.6</v>
      </c>
      <c r="E28" s="1">
        <f t="shared" si="0"/>
        <v>2909.5</v>
      </c>
      <c r="F28" s="5">
        <v>44813</v>
      </c>
      <c r="G28" s="5">
        <v>44830</v>
      </c>
      <c r="H28" s="1">
        <v>17</v>
      </c>
      <c r="I28" s="1">
        <v>10</v>
      </c>
      <c r="J28" s="1">
        <f t="shared" si="1"/>
        <v>170</v>
      </c>
      <c r="K28" s="1">
        <f t="shared" si="2"/>
        <v>3079.5</v>
      </c>
    </row>
    <row r="29" spans="1:11" x14ac:dyDescent="0.3">
      <c r="A29" s="2">
        <v>27</v>
      </c>
      <c r="B29" s="1" t="s">
        <v>46</v>
      </c>
      <c r="C29" s="1">
        <v>57</v>
      </c>
      <c r="D29" s="1">
        <f>1.1*47</f>
        <v>51.7</v>
      </c>
      <c r="E29" s="1">
        <f t="shared" si="0"/>
        <v>2946.9</v>
      </c>
      <c r="F29" s="5">
        <v>44813</v>
      </c>
      <c r="G29" s="5">
        <v>44831</v>
      </c>
      <c r="H29" s="1">
        <v>18</v>
      </c>
      <c r="I29" s="1">
        <v>10</v>
      </c>
      <c r="J29" s="1">
        <f t="shared" si="1"/>
        <v>180</v>
      </c>
      <c r="K29" s="1">
        <f t="shared" si="2"/>
        <v>3126.9</v>
      </c>
    </row>
    <row r="30" spans="1:11" x14ac:dyDescent="0.3">
      <c r="A30" s="2">
        <v>28</v>
      </c>
      <c r="B30" s="1" t="s">
        <v>47</v>
      </c>
      <c r="C30" s="1">
        <v>56.5</v>
      </c>
      <c r="D30" s="1">
        <f>1.1*48</f>
        <v>52.800000000000004</v>
      </c>
      <c r="E30" s="1">
        <f t="shared" si="0"/>
        <v>2983.2000000000003</v>
      </c>
      <c r="F30" s="5">
        <v>44813</v>
      </c>
      <c r="G30" s="5">
        <v>44832</v>
      </c>
      <c r="H30" s="1">
        <v>19</v>
      </c>
      <c r="I30" s="1">
        <v>10</v>
      </c>
      <c r="J30" s="1">
        <f t="shared" si="1"/>
        <v>190</v>
      </c>
      <c r="K30" s="1">
        <f t="shared" si="2"/>
        <v>3173.2000000000003</v>
      </c>
    </row>
    <row r="31" spans="1:11" x14ac:dyDescent="0.3">
      <c r="A31" s="2">
        <v>29</v>
      </c>
      <c r="B31" s="1" t="s">
        <v>48</v>
      </c>
      <c r="C31" s="1">
        <v>56</v>
      </c>
      <c r="D31" s="1">
        <f>1.1*49</f>
        <v>53.900000000000006</v>
      </c>
      <c r="E31" s="1">
        <f t="shared" si="0"/>
        <v>3018.4000000000005</v>
      </c>
      <c r="F31" s="5">
        <v>44813</v>
      </c>
      <c r="G31" s="5">
        <v>44833</v>
      </c>
      <c r="H31" s="1">
        <v>20</v>
      </c>
      <c r="I31" s="1">
        <v>10</v>
      </c>
      <c r="J31" s="1">
        <f t="shared" si="1"/>
        <v>200</v>
      </c>
      <c r="K31" s="1">
        <f t="shared" si="2"/>
        <v>3218.4000000000005</v>
      </c>
    </row>
    <row r="32" spans="1:11" x14ac:dyDescent="0.3">
      <c r="A32" s="2">
        <v>30</v>
      </c>
      <c r="B32" s="1" t="s">
        <v>49</v>
      </c>
      <c r="C32" s="1">
        <v>55.5</v>
      </c>
      <c r="D32" s="1">
        <f>1.1*50</f>
        <v>55.000000000000007</v>
      </c>
      <c r="E32" s="1">
        <f t="shared" si="0"/>
        <v>3052.5000000000005</v>
      </c>
      <c r="F32" s="5">
        <v>44813</v>
      </c>
      <c r="G32" s="5">
        <v>44834</v>
      </c>
      <c r="H32" s="1">
        <v>21</v>
      </c>
      <c r="I32" s="1">
        <v>10</v>
      </c>
      <c r="J32" s="1">
        <f t="shared" si="1"/>
        <v>210</v>
      </c>
      <c r="K32" s="1">
        <f t="shared" si="2"/>
        <v>3262.5000000000005</v>
      </c>
    </row>
    <row r="33" spans="1:11" x14ac:dyDescent="0.3">
      <c r="A33" s="2">
        <v>31</v>
      </c>
      <c r="B33" s="1" t="s">
        <v>50</v>
      </c>
      <c r="C33" s="1">
        <v>55</v>
      </c>
      <c r="D33" s="1">
        <f>1.1*51</f>
        <v>56.1</v>
      </c>
      <c r="E33" s="1">
        <f t="shared" si="0"/>
        <v>3085.5</v>
      </c>
      <c r="F33" s="5">
        <v>44813</v>
      </c>
      <c r="G33" s="5">
        <v>44835</v>
      </c>
      <c r="H33" s="1">
        <v>22</v>
      </c>
      <c r="I33" s="1">
        <v>10</v>
      </c>
      <c r="J33" s="1">
        <f t="shared" si="1"/>
        <v>220</v>
      </c>
      <c r="K33" s="1">
        <f t="shared" si="2"/>
        <v>3305.5</v>
      </c>
    </row>
    <row r="34" spans="1:11" x14ac:dyDescent="0.3">
      <c r="A34" s="2">
        <v>32</v>
      </c>
      <c r="B34" s="1" t="s">
        <v>11</v>
      </c>
      <c r="C34" s="1">
        <v>54.5</v>
      </c>
      <c r="D34" s="1">
        <f>1.1*52</f>
        <v>57.2</v>
      </c>
      <c r="E34" s="1">
        <f t="shared" si="0"/>
        <v>3117.4</v>
      </c>
      <c r="F34" s="5">
        <v>44813</v>
      </c>
      <c r="G34" s="5">
        <v>44836</v>
      </c>
      <c r="H34" s="1">
        <v>23</v>
      </c>
      <c r="I34" s="1">
        <v>10</v>
      </c>
      <c r="J34" s="1">
        <f t="shared" si="1"/>
        <v>230</v>
      </c>
      <c r="K34" s="1">
        <f t="shared" si="2"/>
        <v>3347.4</v>
      </c>
    </row>
    <row r="35" spans="1:11" x14ac:dyDescent="0.3">
      <c r="A35" s="2">
        <v>33</v>
      </c>
      <c r="B35" s="1" t="s">
        <v>12</v>
      </c>
      <c r="C35" s="1">
        <v>54</v>
      </c>
      <c r="D35" s="1">
        <f>1.1*53/2</f>
        <v>29.150000000000002</v>
      </c>
      <c r="E35" s="1">
        <f t="shared" si="0"/>
        <v>1574.1000000000001</v>
      </c>
      <c r="F35" s="5">
        <v>44813</v>
      </c>
      <c r="G35" s="5">
        <v>44837</v>
      </c>
      <c r="H35" s="1">
        <v>24</v>
      </c>
      <c r="I35" s="1">
        <v>10</v>
      </c>
      <c r="J35" s="1">
        <f t="shared" si="1"/>
        <v>240</v>
      </c>
      <c r="K35" s="1">
        <f t="shared" si="2"/>
        <v>1814.1000000000001</v>
      </c>
    </row>
    <row r="36" spans="1:11" x14ac:dyDescent="0.3">
      <c r="A36" s="2">
        <v>34</v>
      </c>
      <c r="B36" s="1" t="s">
        <v>13</v>
      </c>
      <c r="C36" s="1">
        <v>53.5</v>
      </c>
      <c r="D36" s="1">
        <f>1.1*54/2</f>
        <v>29.700000000000003</v>
      </c>
      <c r="E36" s="1">
        <f t="shared" si="0"/>
        <v>1588.95</v>
      </c>
      <c r="F36" s="5">
        <v>44813</v>
      </c>
      <c r="G36" s="5">
        <v>44838</v>
      </c>
      <c r="H36" s="1">
        <v>25</v>
      </c>
      <c r="I36" s="1">
        <v>10</v>
      </c>
      <c r="J36" s="1">
        <f t="shared" si="1"/>
        <v>250</v>
      </c>
      <c r="K36" s="1">
        <f t="shared" si="2"/>
        <v>1838.95</v>
      </c>
    </row>
    <row r="37" spans="1:11" x14ac:dyDescent="0.3">
      <c r="A37" s="2">
        <v>35</v>
      </c>
      <c r="B37" s="1" t="s">
        <v>14</v>
      </c>
      <c r="C37" s="1">
        <v>53</v>
      </c>
      <c r="D37" s="1">
        <f>1.1*55/2</f>
        <v>30.250000000000004</v>
      </c>
      <c r="E37" s="1">
        <f t="shared" si="0"/>
        <v>1603.2500000000002</v>
      </c>
      <c r="F37" s="5">
        <v>44813</v>
      </c>
      <c r="G37" s="5">
        <v>44839</v>
      </c>
      <c r="H37" s="1">
        <v>26</v>
      </c>
      <c r="I37" s="1">
        <v>10</v>
      </c>
      <c r="J37" s="1">
        <f t="shared" si="1"/>
        <v>260</v>
      </c>
      <c r="K37" s="1">
        <f t="shared" si="2"/>
        <v>1863.2500000000002</v>
      </c>
    </row>
    <row r="38" spans="1:11" x14ac:dyDescent="0.3">
      <c r="A38" s="2">
        <v>36</v>
      </c>
      <c r="B38" s="1" t="s">
        <v>15</v>
      </c>
      <c r="C38" s="1">
        <v>52.5</v>
      </c>
      <c r="D38" s="1">
        <f>1.1*56/2</f>
        <v>30.800000000000004</v>
      </c>
      <c r="E38" s="1">
        <f t="shared" si="0"/>
        <v>1617.0000000000002</v>
      </c>
      <c r="F38" s="5">
        <v>44813</v>
      </c>
      <c r="G38" s="5">
        <v>44840</v>
      </c>
      <c r="H38" s="1">
        <v>27</v>
      </c>
      <c r="I38" s="1">
        <v>10</v>
      </c>
      <c r="J38" s="1">
        <f t="shared" si="1"/>
        <v>270</v>
      </c>
      <c r="K38" s="1">
        <f t="shared" si="2"/>
        <v>1887.0000000000002</v>
      </c>
    </row>
    <row r="40" spans="1:11" x14ac:dyDescent="0.3">
      <c r="B40" s="1" t="s">
        <v>16</v>
      </c>
      <c r="C40" s="1">
        <f>SUM(K3:K38)</f>
        <v>88641.7</v>
      </c>
    </row>
    <row r="41" spans="1:11" x14ac:dyDescent="0.3">
      <c r="B41" s="1" t="s">
        <v>17</v>
      </c>
      <c r="C41" s="1">
        <f>SUM(C3:C38)/36</f>
        <v>61.25</v>
      </c>
    </row>
    <row r="42" spans="1:11" x14ac:dyDescent="0.3">
      <c r="B42" s="1" t="s">
        <v>18</v>
      </c>
      <c r="C42" s="1">
        <f>MAX(H3:H38)</f>
        <v>27</v>
      </c>
    </row>
    <row r="43" spans="1:11" x14ac:dyDescent="0.3">
      <c r="B43" s="1" t="s">
        <v>19</v>
      </c>
      <c r="C43" s="1">
        <f>MAX(K3:K38)</f>
        <v>3347.4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2022-11-16T19:40:23Z</dcterms:modified>
  <cp:category/>
  <cp:contentStatus/>
</cp:coreProperties>
</file>